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Tablas Madre\Agricultura\"/>
    </mc:Choice>
  </mc:AlternateContent>
  <xr:revisionPtr revIDLastSave="0" documentId="13_ncr:1_{F4F2AF5F-C033-45D4-A6B6-42ECE5E44D1B}" xr6:coauthVersionLast="47" xr6:coauthVersionMax="47" xr10:uidLastSave="{00000000-0000-0000-0000-000000000000}"/>
  <bookViews>
    <workbookView xWindow="-120" yWindow="-120" windowWidth="20730" windowHeight="11160" xr2:uid="{AB67A9C2-CC66-4328-AC58-784E4A6DB333}"/>
  </bookViews>
  <sheets>
    <sheet name="Importaciones" sheetId="1" r:id="rId1"/>
    <sheet name="Códig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1971" i="1"/>
  <c r="L738" i="1"/>
  <c r="L7" i="1"/>
  <c r="L1972" i="1"/>
  <c r="L887" i="1"/>
  <c r="L10" i="1"/>
  <c r="L11" i="1"/>
  <c r="L12" i="1"/>
  <c r="L13" i="1"/>
  <c r="L14" i="1"/>
  <c r="L15" i="1"/>
  <c r="L16" i="1"/>
  <c r="L17" i="1"/>
  <c r="L18" i="1"/>
  <c r="L886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1973" i="1"/>
  <c r="L35" i="1"/>
  <c r="L36" i="1"/>
  <c r="L37" i="1"/>
  <c r="L38" i="1"/>
  <c r="L39" i="1"/>
  <c r="L40" i="1"/>
  <c r="L1978" i="1"/>
  <c r="L1333" i="1"/>
  <c r="L43" i="1"/>
  <c r="L44" i="1"/>
  <c r="L1315" i="1"/>
  <c r="L46" i="1"/>
  <c r="L47" i="1"/>
  <c r="L48" i="1"/>
  <c r="L1994" i="1"/>
  <c r="L764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917" i="1"/>
  <c r="L626" i="1"/>
  <c r="L87" i="1"/>
  <c r="L999" i="1"/>
  <c r="L89" i="1"/>
  <c r="L90" i="1"/>
  <c r="L91" i="1"/>
  <c r="L92" i="1"/>
  <c r="L93" i="1"/>
  <c r="L94" i="1"/>
  <c r="L95" i="1"/>
  <c r="L96" i="1"/>
  <c r="L2000" i="1"/>
  <c r="L2003" i="1"/>
  <c r="L2007" i="1"/>
  <c r="L100" i="1"/>
  <c r="L101" i="1"/>
  <c r="L102" i="1"/>
  <c r="L103" i="1"/>
  <c r="L104" i="1"/>
  <c r="L105" i="1"/>
  <c r="L1043" i="1"/>
  <c r="L720" i="1"/>
  <c r="L746" i="1"/>
  <c r="L740" i="1"/>
  <c r="L110" i="1"/>
  <c r="L111" i="1"/>
  <c r="L112" i="1"/>
  <c r="L113" i="1"/>
  <c r="L114" i="1"/>
  <c r="L115" i="1"/>
  <c r="L2039" i="1"/>
  <c r="L117" i="1"/>
  <c r="L2040" i="1"/>
  <c r="L2042" i="1"/>
  <c r="L2049" i="1"/>
  <c r="L2050" i="1"/>
  <c r="L739" i="1"/>
  <c r="L2051" i="1"/>
  <c r="L2052" i="1"/>
  <c r="L2053" i="1"/>
  <c r="L1368" i="1"/>
  <c r="L2054" i="1"/>
  <c r="L811" i="1"/>
  <c r="L129" i="1"/>
  <c r="L2060" i="1"/>
  <c r="L2061" i="1"/>
  <c r="L132" i="1"/>
  <c r="L133" i="1"/>
  <c r="L134" i="1"/>
  <c r="L135" i="1"/>
  <c r="L2063" i="1"/>
  <c r="L2064" i="1"/>
  <c r="L138" i="1"/>
  <c r="L139" i="1"/>
  <c r="L140" i="1"/>
  <c r="L1500" i="1"/>
  <c r="L892" i="1"/>
  <c r="L1354" i="1"/>
  <c r="L144" i="1"/>
  <c r="L145" i="1"/>
  <c r="L2065" i="1"/>
  <c r="L2066" i="1"/>
  <c r="L1330" i="1"/>
  <c r="L2068" i="1"/>
  <c r="L150" i="1"/>
  <c r="L151" i="1"/>
  <c r="L152" i="1"/>
  <c r="L2069" i="1"/>
  <c r="L919" i="1"/>
  <c r="L2077" i="1"/>
  <c r="L954" i="1"/>
  <c r="L157" i="1"/>
  <c r="L158" i="1"/>
  <c r="L159" i="1"/>
  <c r="L160" i="1"/>
  <c r="L161" i="1"/>
  <c r="L162" i="1"/>
  <c r="L163" i="1"/>
  <c r="L164" i="1"/>
  <c r="L165" i="1"/>
  <c r="L797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337" i="1"/>
  <c r="L185" i="1"/>
  <c r="L186" i="1"/>
  <c r="L187" i="1"/>
  <c r="L188" i="1"/>
  <c r="L189" i="1"/>
  <c r="L190" i="1"/>
  <c r="L2078" i="1"/>
  <c r="L2079" i="1"/>
  <c r="L193" i="1"/>
  <c r="L194" i="1"/>
  <c r="L2080" i="1"/>
  <c r="L196" i="1"/>
  <c r="L197" i="1"/>
  <c r="L198" i="1"/>
  <c r="L947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920" i="1"/>
  <c r="L2082" i="1"/>
  <c r="L240" i="1"/>
  <c r="L2083" i="1"/>
  <c r="L242" i="1"/>
  <c r="L243" i="1"/>
  <c r="L244" i="1"/>
  <c r="L245" i="1"/>
  <c r="L246" i="1"/>
  <c r="L247" i="1"/>
  <c r="L248" i="1"/>
  <c r="L249" i="1"/>
  <c r="L2084" i="1"/>
  <c r="L2085" i="1"/>
  <c r="L2086" i="1"/>
  <c r="L2087" i="1"/>
  <c r="L254" i="1"/>
  <c r="L255" i="1"/>
  <c r="L256" i="1"/>
  <c r="L257" i="1"/>
  <c r="L258" i="1"/>
  <c r="L259" i="1"/>
  <c r="L1324" i="1"/>
  <c r="L261" i="1"/>
  <c r="L755" i="1"/>
  <c r="L734" i="1"/>
  <c r="L775" i="1"/>
  <c r="L265" i="1"/>
  <c r="L266" i="1"/>
  <c r="L267" i="1"/>
  <c r="L268" i="1"/>
  <c r="L269" i="1"/>
  <c r="L270" i="1"/>
  <c r="L2089" i="1"/>
  <c r="L902" i="1"/>
  <c r="L2090" i="1"/>
  <c r="L2095" i="1"/>
  <c r="L863" i="1"/>
  <c r="L2096" i="1"/>
  <c r="L1180" i="1"/>
  <c r="L2098" i="1"/>
  <c r="L2099" i="1"/>
  <c r="L2100" i="1"/>
  <c r="L893" i="1"/>
  <c r="L282" i="1"/>
  <c r="L2101" i="1"/>
  <c r="L1141" i="1"/>
  <c r="L285" i="1"/>
  <c r="L286" i="1"/>
  <c r="L287" i="1"/>
  <c r="L288" i="1"/>
  <c r="L2103" i="1"/>
  <c r="L2104" i="1"/>
  <c r="L291" i="1"/>
  <c r="L292" i="1"/>
  <c r="L2105" i="1"/>
  <c r="L1189" i="1"/>
  <c r="L2106" i="1"/>
  <c r="L2107" i="1"/>
  <c r="L297" i="1"/>
  <c r="L298" i="1"/>
  <c r="L2111" i="1"/>
  <c r="L2112" i="1"/>
  <c r="L2114" i="1"/>
  <c r="L2115" i="1"/>
  <c r="L1502" i="1"/>
  <c r="L304" i="1"/>
  <c r="L305" i="1"/>
  <c r="L2125" i="1"/>
  <c r="L898" i="1"/>
  <c r="L1206" i="1"/>
  <c r="L1139" i="1"/>
  <c r="L310" i="1"/>
  <c r="L311" i="1"/>
  <c r="L312" i="1"/>
  <c r="L313" i="1"/>
  <c r="L314" i="1"/>
  <c r="L881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1313" i="1"/>
  <c r="L332" i="1"/>
  <c r="L333" i="1"/>
  <c r="L334" i="1"/>
  <c r="L335" i="1"/>
  <c r="L336" i="1"/>
  <c r="L337" i="1"/>
  <c r="L1326" i="1"/>
  <c r="L339" i="1"/>
  <c r="L340" i="1"/>
  <c r="L1327" i="1"/>
  <c r="L342" i="1"/>
  <c r="L343" i="1"/>
  <c r="L344" i="1"/>
  <c r="L2140" i="1"/>
  <c r="L722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997" i="1"/>
  <c r="L2147" i="1"/>
  <c r="L385" i="1"/>
  <c r="L2148" i="1"/>
  <c r="L387" i="1"/>
  <c r="L388" i="1"/>
  <c r="L389" i="1"/>
  <c r="L390" i="1"/>
  <c r="L391" i="1"/>
  <c r="L392" i="1"/>
  <c r="L393" i="1"/>
  <c r="L394" i="1"/>
  <c r="L2151" i="1"/>
  <c r="L2155" i="1"/>
  <c r="L2156" i="1"/>
  <c r="L398" i="1"/>
  <c r="L399" i="1"/>
  <c r="L400" i="1"/>
  <c r="L401" i="1"/>
  <c r="L402" i="1"/>
  <c r="L782" i="1"/>
  <c r="L404" i="1"/>
  <c r="L2191" i="1"/>
  <c r="L747" i="1"/>
  <c r="L2192" i="1"/>
  <c r="L743" i="1"/>
  <c r="L409" i="1"/>
  <c r="L854" i="1"/>
  <c r="L411" i="1"/>
  <c r="L412" i="1"/>
  <c r="L413" i="1"/>
  <c r="L414" i="1"/>
  <c r="L415" i="1"/>
  <c r="L416" i="1"/>
  <c r="L417" i="1"/>
  <c r="L418" i="1"/>
  <c r="L2194" i="1"/>
  <c r="L420" i="1"/>
  <c r="L1485" i="1"/>
  <c r="L1045" i="1"/>
  <c r="L2203" i="1"/>
  <c r="L424" i="1"/>
  <c r="L2204" i="1"/>
  <c r="L906" i="1"/>
  <c r="L2205" i="1"/>
  <c r="L1439" i="1"/>
  <c r="L2212" i="1"/>
  <c r="L1306" i="1"/>
  <c r="L2213" i="1"/>
  <c r="L2214" i="1"/>
  <c r="L1159" i="1"/>
  <c r="L1016" i="1"/>
  <c r="L435" i="1"/>
  <c r="L2215" i="1"/>
  <c r="L2222" i="1"/>
  <c r="L438" i="1"/>
  <c r="L439" i="1"/>
  <c r="L440" i="1"/>
  <c r="L441" i="1"/>
  <c r="L2224" i="1"/>
  <c r="L2225" i="1"/>
  <c r="L444" i="1"/>
  <c r="L445" i="1"/>
  <c r="L446" i="1"/>
  <c r="L2226" i="1"/>
  <c r="L1305" i="1"/>
  <c r="L1505" i="1"/>
  <c r="L450" i="1"/>
  <c r="L451" i="1"/>
  <c r="L2227" i="1"/>
  <c r="L2228" i="1"/>
  <c r="L2229" i="1"/>
  <c r="L2230" i="1"/>
  <c r="L456" i="1"/>
  <c r="L457" i="1"/>
  <c r="L458" i="1"/>
  <c r="L1046" i="1"/>
  <c r="L1010" i="1"/>
  <c r="L461" i="1"/>
  <c r="L2231" i="1"/>
  <c r="L1058" i="1"/>
  <c r="L464" i="1"/>
  <c r="L465" i="1"/>
  <c r="L466" i="1"/>
  <c r="L467" i="1"/>
  <c r="L468" i="1"/>
  <c r="L469" i="1"/>
  <c r="L882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1194" i="1"/>
  <c r="L491" i="1"/>
  <c r="L492" i="1"/>
  <c r="L493" i="1"/>
  <c r="L494" i="1"/>
  <c r="L495" i="1"/>
  <c r="L496" i="1"/>
  <c r="L1030" i="1"/>
  <c r="L498" i="1"/>
  <c r="L499" i="1"/>
  <c r="L1483" i="1"/>
  <c r="L501" i="1"/>
  <c r="L502" i="1"/>
  <c r="L503" i="1"/>
  <c r="L2232" i="1"/>
  <c r="L721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2233" i="1"/>
  <c r="L2234" i="1"/>
  <c r="L546" i="1"/>
  <c r="L2236" i="1"/>
  <c r="L548" i="1"/>
  <c r="L549" i="1"/>
  <c r="L550" i="1"/>
  <c r="L551" i="1"/>
  <c r="L552" i="1"/>
  <c r="L553" i="1"/>
  <c r="L554" i="1"/>
  <c r="L555" i="1"/>
  <c r="L2237" i="1"/>
  <c r="L2242" i="1"/>
  <c r="L2243" i="1"/>
  <c r="L2247" i="1"/>
  <c r="L560" i="1"/>
  <c r="L561" i="1"/>
  <c r="L562" i="1"/>
  <c r="L563" i="1"/>
  <c r="L564" i="1"/>
  <c r="L565" i="1"/>
  <c r="L1007" i="1"/>
  <c r="L567" i="1"/>
  <c r="L723" i="1"/>
  <c r="L730" i="1"/>
  <c r="L1050" i="1"/>
  <c r="L571" i="1"/>
  <c r="L572" i="1"/>
  <c r="L573" i="1"/>
  <c r="L574" i="1"/>
  <c r="L575" i="1"/>
  <c r="L2248" i="1"/>
  <c r="L577" i="1"/>
  <c r="L578" i="1"/>
  <c r="L2249" i="1"/>
  <c r="L2252" i="1"/>
  <c r="L581" i="1"/>
  <c r="L2253" i="1"/>
  <c r="L2254" i="1"/>
  <c r="L2255" i="1"/>
  <c r="L2259" i="1"/>
  <c r="L2260" i="1"/>
  <c r="L868" i="1"/>
  <c r="L588" i="1"/>
  <c r="L589" i="1"/>
  <c r="L590" i="1"/>
  <c r="L2261" i="1"/>
  <c r="L2262" i="1"/>
  <c r="L1032" i="1"/>
  <c r="L2272" i="1"/>
  <c r="L2290" i="1"/>
  <c r="L1550" i="1"/>
  <c r="L597" i="1"/>
  <c r="L2297" i="1"/>
  <c r="L1508" i="1"/>
  <c r="L600" i="1"/>
  <c r="L601" i="1"/>
  <c r="L602" i="1"/>
  <c r="L603" i="1"/>
  <c r="L2298" i="1"/>
  <c r="L2301" i="1"/>
  <c r="L2305" i="1"/>
  <c r="L607" i="1"/>
  <c r="L608" i="1"/>
  <c r="L609" i="1"/>
  <c r="L2344" i="1"/>
  <c r="L1450" i="1"/>
  <c r="L1178" i="1"/>
  <c r="L613" i="1"/>
  <c r="L614" i="1"/>
  <c r="L2345" i="1"/>
  <c r="L1348" i="1"/>
  <c r="L1181" i="1"/>
  <c r="L2347" i="1"/>
  <c r="L1459" i="1"/>
  <c r="L620" i="1"/>
  <c r="L621" i="1"/>
  <c r="L622" i="1"/>
  <c r="L1031" i="1"/>
  <c r="L894" i="1"/>
  <c r="L2356" i="1"/>
  <c r="L804" i="1"/>
  <c r="L627" i="1"/>
  <c r="L628" i="1"/>
  <c r="L629" i="1"/>
  <c r="L630" i="1"/>
  <c r="L631" i="1"/>
  <c r="L632" i="1"/>
  <c r="L633" i="1"/>
  <c r="L1138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2357" i="1"/>
  <c r="L650" i="1"/>
  <c r="L651" i="1"/>
  <c r="L652" i="1"/>
  <c r="L653" i="1"/>
  <c r="L2358" i="1"/>
  <c r="L1047" i="1"/>
  <c r="L656" i="1"/>
  <c r="L657" i="1"/>
  <c r="L2359" i="1"/>
  <c r="L659" i="1"/>
  <c r="L660" i="1"/>
  <c r="L661" i="1"/>
  <c r="L741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2366" i="1"/>
  <c r="L2368" i="1"/>
  <c r="L699" i="1"/>
  <c r="L2369" i="1"/>
  <c r="L701" i="1"/>
  <c r="L702" i="1"/>
  <c r="L703" i="1"/>
  <c r="L704" i="1"/>
  <c r="L705" i="1"/>
  <c r="L706" i="1"/>
  <c r="L707" i="1"/>
  <c r="L708" i="1"/>
  <c r="L709" i="1"/>
  <c r="L2370" i="1"/>
  <c r="L2377" i="1"/>
  <c r="L2378" i="1"/>
  <c r="L713" i="1"/>
  <c r="L714" i="1"/>
  <c r="L715" i="1"/>
  <c r="L716" i="1"/>
  <c r="L717" i="1"/>
  <c r="L1353" i="1"/>
  <c r="L719" i="1"/>
  <c r="L2379" i="1"/>
  <c r="L1029" i="1"/>
  <c r="L1027" i="1"/>
  <c r="L907" i="1"/>
  <c r="L724" i="1"/>
  <c r="L725" i="1"/>
  <c r="L726" i="1"/>
  <c r="L727" i="1"/>
  <c r="L728" i="1"/>
  <c r="L729" i="1"/>
  <c r="L2380" i="1"/>
  <c r="L731" i="1"/>
  <c r="L732" i="1"/>
  <c r="L733" i="1"/>
  <c r="L1292" i="1"/>
  <c r="L735" i="1"/>
  <c r="L736" i="1"/>
  <c r="L737" i="1"/>
  <c r="L2381" i="1"/>
  <c r="L2382" i="1"/>
  <c r="L1033" i="1"/>
  <c r="L1190" i="1"/>
  <c r="L742" i="1"/>
  <c r="L2383" i="1"/>
  <c r="L2384" i="1"/>
  <c r="L2385" i="1"/>
  <c r="L2386" i="1"/>
  <c r="L2387" i="1"/>
  <c r="L748" i="1"/>
  <c r="L2389" i="1"/>
  <c r="L1183" i="1"/>
  <c r="L751" i="1"/>
  <c r="L752" i="1"/>
  <c r="L753" i="1"/>
  <c r="L754" i="1"/>
  <c r="L914" i="1"/>
  <c r="L2390" i="1"/>
  <c r="L757" i="1"/>
  <c r="L758" i="1"/>
  <c r="L759" i="1"/>
  <c r="L1436" i="1"/>
  <c r="L2395" i="1"/>
  <c r="L1053" i="1"/>
  <c r="L763" i="1"/>
  <c r="L2396" i="1"/>
  <c r="L1360" i="1"/>
  <c r="L2399" i="1"/>
  <c r="L2400" i="1"/>
  <c r="L2401" i="1"/>
  <c r="L769" i="1"/>
  <c r="L770" i="1"/>
  <c r="L771" i="1"/>
  <c r="L1174" i="1"/>
  <c r="L1012" i="1"/>
  <c r="L2402" i="1"/>
  <c r="L871" i="1"/>
  <c r="L776" i="1"/>
  <c r="L777" i="1"/>
  <c r="L778" i="1"/>
  <c r="L779" i="1"/>
  <c r="L780" i="1"/>
  <c r="L781" i="1"/>
  <c r="L877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1015" i="1"/>
  <c r="L798" i="1"/>
  <c r="L799" i="1"/>
  <c r="L800" i="1"/>
  <c r="L801" i="1"/>
  <c r="L802" i="1"/>
  <c r="L803" i="1"/>
  <c r="L1150" i="1"/>
  <c r="L805" i="1"/>
  <c r="L806" i="1"/>
  <c r="L1355" i="1"/>
  <c r="L808" i="1"/>
  <c r="L809" i="1"/>
  <c r="L810" i="1"/>
  <c r="L710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2405" i="1"/>
  <c r="L1037" i="1"/>
  <c r="L845" i="1"/>
  <c r="L2406" i="1"/>
  <c r="L847" i="1"/>
  <c r="L848" i="1"/>
  <c r="L849" i="1"/>
  <c r="L850" i="1"/>
  <c r="L851" i="1"/>
  <c r="L852" i="1"/>
  <c r="L2407" i="1"/>
  <c r="L2408" i="1"/>
  <c r="L2409" i="1"/>
  <c r="L2412" i="1"/>
  <c r="L857" i="1"/>
  <c r="L858" i="1"/>
  <c r="L859" i="1"/>
  <c r="L860" i="1"/>
  <c r="L861" i="1"/>
  <c r="L2413" i="1"/>
  <c r="L1177" i="1"/>
  <c r="L864" i="1"/>
  <c r="L2414" i="1"/>
  <c r="L1011" i="1"/>
  <c r="L2415" i="1"/>
  <c r="L895" i="1"/>
  <c r="L869" i="1"/>
  <c r="L2421" i="1"/>
  <c r="L950" i="1"/>
  <c r="L872" i="1"/>
  <c r="L873" i="1"/>
  <c r="L874" i="1"/>
  <c r="L875" i="1"/>
  <c r="L876" i="1"/>
  <c r="L2437" i="1"/>
  <c r="L878" i="1"/>
  <c r="L879" i="1"/>
  <c r="L880" i="1"/>
  <c r="L2444" i="1"/>
  <c r="L2447" i="1"/>
  <c r="L883" i="1"/>
  <c r="L2451" i="1"/>
  <c r="L885" i="1"/>
  <c r="L2452" i="1"/>
  <c r="L2489" i="1"/>
  <c r="L2490" i="1"/>
  <c r="L889" i="1"/>
  <c r="L2492" i="1"/>
  <c r="L766" i="1"/>
  <c r="L2501" i="1"/>
  <c r="L2502" i="1"/>
  <c r="L744" i="1"/>
  <c r="L1095" i="1"/>
  <c r="L896" i="1"/>
  <c r="L2503" i="1"/>
  <c r="L905" i="1"/>
  <c r="L899" i="1"/>
  <c r="L900" i="1"/>
  <c r="L2509" i="1"/>
  <c r="L2511" i="1"/>
  <c r="L903" i="1"/>
  <c r="L2512" i="1"/>
  <c r="L1437" i="1"/>
  <c r="L1495" i="1"/>
  <c r="L2513" i="1"/>
  <c r="L908" i="1"/>
  <c r="L909" i="1"/>
  <c r="L2514" i="1"/>
  <c r="L2516" i="1"/>
  <c r="L2525" i="1"/>
  <c r="L2527" i="1"/>
  <c r="L1399" i="1"/>
  <c r="L915" i="1"/>
  <c r="L916" i="1"/>
  <c r="L2528" i="1"/>
  <c r="L987" i="1"/>
  <c r="L2529" i="1"/>
  <c r="L807" i="1"/>
  <c r="L921" i="1"/>
  <c r="L922" i="1"/>
  <c r="L923" i="1"/>
  <c r="L924" i="1"/>
  <c r="L910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1475" i="1"/>
  <c r="L942" i="1"/>
  <c r="L943" i="1"/>
  <c r="L944" i="1"/>
  <c r="L945" i="1"/>
  <c r="L946" i="1"/>
  <c r="L1048" i="1"/>
  <c r="L948" i="1"/>
  <c r="L949" i="1"/>
  <c r="L2531" i="1"/>
  <c r="L951" i="1"/>
  <c r="L952" i="1"/>
  <c r="L953" i="1"/>
  <c r="L84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2532" i="1"/>
  <c r="L2533" i="1"/>
  <c r="L988" i="1"/>
  <c r="L2534" i="1"/>
  <c r="L990" i="1"/>
  <c r="L991" i="1"/>
  <c r="L992" i="1"/>
  <c r="L993" i="1"/>
  <c r="L994" i="1"/>
  <c r="L995" i="1"/>
  <c r="L2535" i="1"/>
  <c r="L2536" i="1"/>
  <c r="L2537" i="1"/>
  <c r="L2538" i="1"/>
  <c r="L2539" i="1"/>
  <c r="L2540" i="1"/>
  <c r="L1002" i="1"/>
  <c r="L1003" i="1"/>
  <c r="L1004" i="1"/>
  <c r="L1005" i="1"/>
  <c r="L1006" i="1"/>
  <c r="L1352" i="1"/>
  <c r="L1175" i="1"/>
  <c r="L1009" i="1"/>
  <c r="L1332" i="1"/>
  <c r="L904" i="1"/>
  <c r="L1343" i="1"/>
  <c r="L890" i="1"/>
  <c r="L1014" i="1"/>
  <c r="L1346" i="1"/>
  <c r="L772" i="1"/>
  <c r="L1017" i="1"/>
  <c r="L1018" i="1"/>
  <c r="L1019" i="1"/>
  <c r="L1020" i="1"/>
  <c r="L1021" i="1"/>
  <c r="L1022" i="1"/>
  <c r="L1023" i="1"/>
  <c r="L2542" i="1"/>
  <c r="L2543" i="1"/>
  <c r="L2548" i="1"/>
  <c r="L888" i="1"/>
  <c r="L1028" i="1"/>
  <c r="L912" i="1"/>
  <c r="L1152" i="1"/>
  <c r="L2549" i="1"/>
  <c r="L2553" i="1"/>
  <c r="L2554" i="1"/>
  <c r="L760" i="1"/>
  <c r="L1035" i="1"/>
  <c r="L2555" i="1"/>
  <c r="L2558" i="1"/>
  <c r="L1038" i="1"/>
  <c r="L1039" i="1"/>
  <c r="L1040" i="1"/>
  <c r="L1041" i="1"/>
  <c r="L2559" i="1"/>
  <c r="L2560" i="1"/>
  <c r="L1044" i="1"/>
  <c r="L2561" i="1"/>
  <c r="L856" i="1"/>
  <c r="L1008" i="1"/>
  <c r="L1490" i="1"/>
  <c r="L1049" i="1"/>
  <c r="L2565" i="1"/>
  <c r="L2566" i="1"/>
  <c r="L2568" i="1"/>
  <c r="L2569" i="1"/>
  <c r="L1219" i="1"/>
  <c r="L1055" i="1"/>
  <c r="L1056" i="1"/>
  <c r="L1057" i="1"/>
  <c r="L2576" i="1"/>
  <c r="L634" i="1"/>
  <c r="L1060" i="1"/>
  <c r="L2596" i="1"/>
  <c r="L866" i="1"/>
  <c r="L1063" i="1"/>
  <c r="L1064" i="1"/>
  <c r="L1065" i="1"/>
  <c r="L1066" i="1"/>
  <c r="L1067" i="1"/>
  <c r="L1068" i="1"/>
  <c r="L1069" i="1"/>
  <c r="L1070" i="1"/>
  <c r="L1071" i="1"/>
  <c r="L1179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2603" i="1"/>
  <c r="L1088" i="1"/>
  <c r="L1089" i="1"/>
  <c r="L1090" i="1"/>
  <c r="L1091" i="1"/>
  <c r="L1092" i="1"/>
  <c r="L1093" i="1"/>
  <c r="L2606" i="1"/>
  <c r="L1463" i="1"/>
  <c r="L1096" i="1"/>
  <c r="L1097" i="1"/>
  <c r="L1347" i="1"/>
  <c r="L1099" i="1"/>
  <c r="L1100" i="1"/>
  <c r="L1101" i="1"/>
  <c r="L2610" i="1"/>
  <c r="L867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036" i="1"/>
  <c r="L649" i="1"/>
  <c r="L1140" i="1"/>
  <c r="L1062" i="1"/>
  <c r="L1142" i="1"/>
  <c r="L1143" i="1"/>
  <c r="L1144" i="1"/>
  <c r="L1145" i="1"/>
  <c r="L1146" i="1"/>
  <c r="L1147" i="1"/>
  <c r="L1148" i="1"/>
  <c r="L1149" i="1"/>
  <c r="L2611" i="1"/>
  <c r="L2650" i="1"/>
  <c r="L2651" i="1"/>
  <c r="L1153" i="1"/>
  <c r="L1154" i="1"/>
  <c r="L1155" i="1"/>
  <c r="L1156" i="1"/>
  <c r="L1157" i="1"/>
  <c r="L1158" i="1"/>
  <c r="L1173" i="1"/>
  <c r="L756" i="1"/>
  <c r="L853" i="1"/>
  <c r="L774" i="1"/>
  <c r="L1163" i="1"/>
  <c r="L1164" i="1"/>
  <c r="L1165" i="1"/>
  <c r="L1166" i="1"/>
  <c r="L1167" i="1"/>
  <c r="L1168" i="1"/>
  <c r="L2653" i="1"/>
  <c r="L1170" i="1"/>
  <c r="L2662" i="1"/>
  <c r="L2663" i="1"/>
  <c r="L2664" i="1"/>
  <c r="L2665" i="1"/>
  <c r="L768" i="1"/>
  <c r="L2672" i="1"/>
  <c r="L2674" i="1"/>
  <c r="L2675" i="1"/>
  <c r="L1456" i="1"/>
  <c r="L2676" i="1"/>
  <c r="L941" i="1"/>
  <c r="L1182" i="1"/>
  <c r="L2682" i="1"/>
  <c r="L2685" i="1"/>
  <c r="L1185" i="1"/>
  <c r="L1186" i="1"/>
  <c r="L1187" i="1"/>
  <c r="L1188" i="1"/>
  <c r="L2686" i="1"/>
  <c r="L2688" i="1"/>
  <c r="L1191" i="1"/>
  <c r="L1192" i="1"/>
  <c r="L1193" i="1"/>
  <c r="L1924" i="1"/>
  <c r="L911" i="1"/>
  <c r="L1482" i="1"/>
  <c r="L1197" i="1"/>
  <c r="L1198" i="1"/>
  <c r="L2689" i="1"/>
  <c r="L2690" i="1"/>
  <c r="L1384" i="1"/>
  <c r="L2691" i="1"/>
  <c r="L1203" i="1"/>
  <c r="L1204" i="1"/>
  <c r="L1205" i="1"/>
  <c r="L2692" i="1"/>
  <c r="L662" i="1"/>
  <c r="L2693" i="1"/>
  <c r="L901" i="1"/>
  <c r="L1210" i="1"/>
  <c r="L1211" i="1"/>
  <c r="L1212" i="1"/>
  <c r="L1213" i="1"/>
  <c r="L1214" i="1"/>
  <c r="L1215" i="1"/>
  <c r="L1216" i="1"/>
  <c r="L1217" i="1"/>
  <c r="L1218" i="1"/>
  <c r="L1052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458" i="1"/>
  <c r="L1238" i="1"/>
  <c r="L1239" i="1"/>
  <c r="L1240" i="1"/>
  <c r="L1241" i="1"/>
  <c r="L1242" i="1"/>
  <c r="L1243" i="1"/>
  <c r="L2697" i="1"/>
  <c r="L2698" i="1"/>
  <c r="L1246" i="1"/>
  <c r="L1247" i="1"/>
  <c r="L2699" i="1"/>
  <c r="L1249" i="1"/>
  <c r="L1250" i="1"/>
  <c r="L1251" i="1"/>
  <c r="L1209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391" i="1"/>
  <c r="L2700" i="1"/>
  <c r="L1293" i="1"/>
  <c r="L2701" i="1"/>
  <c r="L1295" i="1"/>
  <c r="L1296" i="1"/>
  <c r="L1297" i="1"/>
  <c r="L1298" i="1"/>
  <c r="L1299" i="1"/>
  <c r="L1300" i="1"/>
  <c r="L1301" i="1"/>
  <c r="L1302" i="1"/>
  <c r="L2702" i="1"/>
  <c r="L2704" i="1"/>
  <c r="L2705" i="1"/>
  <c r="L2710" i="1"/>
  <c r="L1307" i="1"/>
  <c r="L1308" i="1"/>
  <c r="L1309" i="1"/>
  <c r="L1310" i="1"/>
  <c r="L1311" i="1"/>
  <c r="L1312" i="1"/>
  <c r="L1336" i="1"/>
  <c r="L1314" i="1"/>
  <c r="L862" i="1"/>
  <c r="L767" i="1"/>
  <c r="L884" i="1"/>
  <c r="L1318" i="1"/>
  <c r="L1319" i="1"/>
  <c r="L1320" i="1"/>
  <c r="L1321" i="1"/>
  <c r="L1322" i="1"/>
  <c r="L1323" i="1"/>
  <c r="L2711" i="1"/>
  <c r="L1160" i="1"/>
  <c r="L2712" i="1"/>
  <c r="L2716" i="1"/>
  <c r="L925" i="1"/>
  <c r="L2717" i="1"/>
  <c r="L1201" i="1"/>
  <c r="L2718" i="1"/>
  <c r="L2721" i="1"/>
  <c r="L2722" i="1"/>
  <c r="L1072" i="1"/>
  <c r="L1335" i="1"/>
  <c r="L2723" i="1"/>
  <c r="L1087" i="1"/>
  <c r="L1338" i="1"/>
  <c r="L1339" i="1"/>
  <c r="L1340" i="1"/>
  <c r="L1341" i="1"/>
  <c r="L2724" i="1"/>
  <c r="L2725" i="1"/>
  <c r="L1344" i="1"/>
  <c r="L1345" i="1"/>
  <c r="L2729" i="1"/>
  <c r="L1184" i="1"/>
  <c r="L2730" i="1"/>
  <c r="L2731" i="1"/>
  <c r="L1350" i="1"/>
  <c r="L1351" i="1"/>
  <c r="L2732" i="1"/>
  <c r="L2740" i="1"/>
  <c r="L2755" i="1"/>
  <c r="L2760" i="1"/>
  <c r="L1954" i="1"/>
  <c r="L1357" i="1"/>
  <c r="L1358" i="1"/>
  <c r="L2761" i="1"/>
  <c r="L655" i="1"/>
  <c r="L1200" i="1"/>
  <c r="L1102" i="1"/>
  <c r="L1363" i="1"/>
  <c r="L1364" i="1"/>
  <c r="L1365" i="1"/>
  <c r="L1366" i="1"/>
  <c r="L1367" i="1"/>
  <c r="L1172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61" i="1"/>
  <c r="L1385" i="1"/>
  <c r="L1386" i="1"/>
  <c r="L1387" i="1"/>
  <c r="L1388" i="1"/>
  <c r="L1389" i="1"/>
  <c r="L1390" i="1"/>
  <c r="L1449" i="1"/>
  <c r="L1392" i="1"/>
  <c r="L1393" i="1"/>
  <c r="L1478" i="1"/>
  <c r="L1395" i="1"/>
  <c r="L1396" i="1"/>
  <c r="L1397" i="1"/>
  <c r="L2764" i="1"/>
  <c r="L762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362" i="1"/>
  <c r="L2768" i="1"/>
  <c r="L1438" i="1"/>
  <c r="L2803" i="1"/>
  <c r="L1440" i="1"/>
  <c r="L1441" i="1"/>
  <c r="L1442" i="1"/>
  <c r="L1443" i="1"/>
  <c r="L1444" i="1"/>
  <c r="L1445" i="1"/>
  <c r="L1446" i="1"/>
  <c r="L1447" i="1"/>
  <c r="L2804" i="1"/>
  <c r="L2806" i="1"/>
  <c r="L2816" i="1"/>
  <c r="L1451" i="1"/>
  <c r="L1452" i="1"/>
  <c r="L1453" i="1"/>
  <c r="L1454" i="1"/>
  <c r="L1455" i="1"/>
  <c r="L897" i="1"/>
  <c r="L1457" i="1"/>
  <c r="L2817" i="1"/>
  <c r="L870" i="1"/>
  <c r="L2818" i="1"/>
  <c r="L843" i="1"/>
  <c r="L1462" i="1"/>
  <c r="L913" i="1"/>
  <c r="L1464" i="1"/>
  <c r="L1465" i="1"/>
  <c r="L1466" i="1"/>
  <c r="L1467" i="1"/>
  <c r="L1468" i="1"/>
  <c r="L1469" i="1"/>
  <c r="L1470" i="1"/>
  <c r="L1471" i="1"/>
  <c r="L2824" i="1"/>
  <c r="L1473" i="1"/>
  <c r="L1496" i="1"/>
  <c r="L1244" i="1"/>
  <c r="L2826" i="1"/>
  <c r="L1477" i="1"/>
  <c r="L2827" i="1"/>
  <c r="L1013" i="1"/>
  <c r="L2828" i="1"/>
  <c r="L1622" i="1"/>
  <c r="L2829" i="1"/>
  <c r="L1252" i="1"/>
  <c r="L2836" i="1"/>
  <c r="L2840" i="1"/>
  <c r="L1291" i="1"/>
  <c r="L1151" i="1"/>
  <c r="L1488" i="1"/>
  <c r="L2844" i="1"/>
  <c r="L2845" i="1"/>
  <c r="L1491" i="1"/>
  <c r="L1492" i="1"/>
  <c r="L1493" i="1"/>
  <c r="L1494" i="1"/>
  <c r="L2846" i="1"/>
  <c r="L2847" i="1"/>
  <c r="L1497" i="1"/>
  <c r="L1498" i="1"/>
  <c r="L1499" i="1"/>
  <c r="L2849" i="1"/>
  <c r="L1196" i="1"/>
  <c r="L1923" i="1"/>
  <c r="L1503" i="1"/>
  <c r="L1504" i="1"/>
  <c r="L2850" i="1"/>
  <c r="L2851" i="1"/>
  <c r="L2852" i="1"/>
  <c r="L2853" i="1"/>
  <c r="L1509" i="1"/>
  <c r="L1510" i="1"/>
  <c r="L1511" i="1"/>
  <c r="L718" i="1"/>
  <c r="L698" i="1"/>
  <c r="L1514" i="1"/>
  <c r="L2855" i="1"/>
  <c r="L1042" i="1"/>
  <c r="L1517" i="1"/>
  <c r="L1518" i="1"/>
  <c r="L1519" i="1"/>
  <c r="L1520" i="1"/>
  <c r="L1521" i="1"/>
  <c r="L1522" i="1"/>
  <c r="L1169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342" i="1"/>
  <c r="L1544" i="1"/>
  <c r="L1545" i="1"/>
  <c r="L1546" i="1"/>
  <c r="L1547" i="1"/>
  <c r="L1548" i="1"/>
  <c r="L1549" i="1"/>
  <c r="L1304" i="1"/>
  <c r="L1551" i="1"/>
  <c r="L1552" i="1"/>
  <c r="L1611" i="1"/>
  <c r="L1554" i="1"/>
  <c r="L1555" i="1"/>
  <c r="L1556" i="1"/>
  <c r="L2856" i="1"/>
  <c r="L761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2861" i="1"/>
  <c r="L2862" i="1"/>
  <c r="L1599" i="1"/>
  <c r="L2866" i="1"/>
  <c r="L1601" i="1"/>
  <c r="L1602" i="1"/>
  <c r="L1603" i="1"/>
  <c r="L1604" i="1"/>
  <c r="L1605" i="1"/>
  <c r="L1606" i="1"/>
  <c r="L1607" i="1"/>
  <c r="L1608" i="1"/>
  <c r="L2867" i="1"/>
  <c r="L2868" i="1"/>
  <c r="L2870" i="1"/>
  <c r="L2871" i="1"/>
  <c r="L1613" i="1"/>
  <c r="L1614" i="1"/>
  <c r="L1615" i="1"/>
  <c r="L1616" i="1"/>
  <c r="L1617" i="1"/>
  <c r="L1618" i="1"/>
  <c r="L1054" i="1"/>
  <c r="L1620" i="1"/>
  <c r="L773" i="1"/>
  <c r="L765" i="1"/>
  <c r="L1171" i="1"/>
  <c r="L1624" i="1"/>
  <c r="L1625" i="1"/>
  <c r="L1626" i="1"/>
  <c r="L1627" i="1"/>
  <c r="L1628" i="1"/>
  <c r="L2872" i="1"/>
  <c r="L1630" i="1"/>
  <c r="L1631" i="1"/>
  <c r="L2873" i="1"/>
  <c r="L2874" i="1"/>
  <c r="L1634" i="1"/>
  <c r="L2878" i="1"/>
  <c r="L2879" i="1"/>
  <c r="L2880" i="1"/>
  <c r="L2881" i="1"/>
  <c r="L2888" i="1"/>
  <c r="L1024" i="1"/>
  <c r="L1641" i="1"/>
  <c r="L1642" i="1"/>
  <c r="L1643" i="1"/>
  <c r="L2903" i="1"/>
  <c r="L2910" i="1"/>
  <c r="L1094" i="1"/>
  <c r="L2913" i="1"/>
  <c r="L2917" i="1"/>
  <c r="L1619" i="1"/>
  <c r="L1650" i="1"/>
  <c r="L2949" i="1"/>
  <c r="L1918" i="1"/>
  <c r="L1653" i="1"/>
  <c r="L1654" i="1"/>
  <c r="L1655" i="1"/>
  <c r="L1656" i="1"/>
  <c r="L2950" i="1"/>
  <c r="L2952" i="1"/>
  <c r="L2959" i="1"/>
  <c r="L1660" i="1"/>
  <c r="L1661" i="1"/>
  <c r="L1662" i="1"/>
  <c r="L2960" i="1"/>
  <c r="L1487" i="1"/>
  <c r="L1331" i="1"/>
  <c r="L1666" i="1"/>
  <c r="L1667" i="1"/>
  <c r="L2961" i="1"/>
  <c r="L1479" i="1"/>
  <c r="L1325" i="1"/>
  <c r="L2962" i="1"/>
  <c r="L1507" i="1"/>
  <c r="L1673" i="1"/>
  <c r="L1674" i="1"/>
  <c r="L1675" i="1"/>
  <c r="L700" i="1"/>
  <c r="L654" i="1"/>
  <c r="L2968" i="1"/>
  <c r="L750" i="1"/>
  <c r="L1680" i="1"/>
  <c r="L1681" i="1"/>
  <c r="L1682" i="1"/>
  <c r="L1683" i="1"/>
  <c r="L1684" i="1"/>
  <c r="L1685" i="1"/>
  <c r="L1686" i="1"/>
  <c r="L1328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2969" i="1"/>
  <c r="L1703" i="1"/>
  <c r="L1704" i="1"/>
  <c r="L1705" i="1"/>
  <c r="L1706" i="1"/>
  <c r="L2971" i="1"/>
  <c r="L1316" i="1"/>
  <c r="L1709" i="1"/>
  <c r="L1710" i="1"/>
  <c r="L2972" i="1"/>
  <c r="L1712" i="1"/>
  <c r="L1713" i="1"/>
  <c r="L1714" i="1"/>
  <c r="L846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2973" i="1"/>
  <c r="L2974" i="1"/>
  <c r="L1752" i="1"/>
  <c r="L2976" i="1"/>
  <c r="L1754" i="1"/>
  <c r="L1755" i="1"/>
  <c r="L1756" i="1"/>
  <c r="L1757" i="1"/>
  <c r="L1758" i="1"/>
  <c r="L1759" i="1"/>
  <c r="L1760" i="1"/>
  <c r="L1761" i="1"/>
  <c r="L1762" i="1"/>
  <c r="L2977" i="1"/>
  <c r="L2983" i="1"/>
  <c r="L2987" i="1"/>
  <c r="L1766" i="1"/>
  <c r="L1767" i="1"/>
  <c r="L1768" i="1"/>
  <c r="L1769" i="1"/>
  <c r="L1770" i="1"/>
  <c r="L1398" i="1"/>
  <c r="L1772" i="1"/>
  <c r="L2988" i="1"/>
  <c r="L1098" i="1"/>
  <c r="L1103" i="1"/>
  <c r="L1000" i="1"/>
  <c r="L1777" i="1"/>
  <c r="L1778" i="1"/>
  <c r="L1779" i="1"/>
  <c r="L1780" i="1"/>
  <c r="L1781" i="1"/>
  <c r="L1782" i="1"/>
  <c r="L2990" i="1"/>
  <c r="L1784" i="1"/>
  <c r="L1785" i="1"/>
  <c r="L1786" i="1"/>
  <c r="L1237" i="1"/>
  <c r="L1788" i="1"/>
  <c r="L1789" i="1"/>
  <c r="L1790" i="1"/>
  <c r="L2992" i="1"/>
  <c r="L2993" i="1"/>
  <c r="L1061" i="1"/>
  <c r="L1207" i="1"/>
  <c r="L1795" i="1"/>
  <c r="L2994" i="1"/>
  <c r="L2996" i="1"/>
  <c r="L2997" i="1"/>
  <c r="L2998" i="1"/>
  <c r="L2999" i="1"/>
  <c r="L1801" i="1"/>
  <c r="L3000" i="1"/>
  <c r="L1245" i="1"/>
  <c r="L1804" i="1"/>
  <c r="L1805" i="1"/>
  <c r="L1806" i="1"/>
  <c r="L1807" i="1"/>
  <c r="L1026" i="1"/>
  <c r="L3001" i="1"/>
  <c r="L1810" i="1"/>
  <c r="L1811" i="1"/>
  <c r="L1812" i="1"/>
  <c r="L1481" i="1"/>
  <c r="L3003" i="1"/>
  <c r="L1303" i="1"/>
  <c r="L1816" i="1"/>
  <c r="L3004" i="1"/>
  <c r="L1486" i="1"/>
  <c r="L3007" i="1"/>
  <c r="L3008" i="1"/>
  <c r="L3010" i="1"/>
  <c r="L1822" i="1"/>
  <c r="L1823" i="1"/>
  <c r="L1824" i="1"/>
  <c r="L711" i="1"/>
  <c r="L697" i="1"/>
  <c r="L3011" i="1"/>
  <c r="L749" i="1"/>
  <c r="L1829" i="1"/>
  <c r="L1830" i="1"/>
  <c r="L1831" i="1"/>
  <c r="L1832" i="1"/>
  <c r="L1833" i="1"/>
  <c r="L1834" i="1"/>
  <c r="L1161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294" i="1"/>
  <c r="L1851" i="1"/>
  <c r="L1852" i="1"/>
  <c r="L1853" i="1"/>
  <c r="L1854" i="1"/>
  <c r="L1855" i="1"/>
  <c r="L1856" i="1"/>
  <c r="L1329" i="1"/>
  <c r="L1858" i="1"/>
  <c r="L1859" i="1"/>
  <c r="L1472" i="1"/>
  <c r="L1861" i="1"/>
  <c r="L1862" i="1"/>
  <c r="L1863" i="1"/>
  <c r="L745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3012" i="1"/>
  <c r="L1202" i="1"/>
  <c r="L1898" i="1"/>
  <c r="L3013" i="1"/>
  <c r="L1900" i="1"/>
  <c r="L1901" i="1"/>
  <c r="L1902" i="1"/>
  <c r="L1903" i="1"/>
  <c r="L1904" i="1"/>
  <c r="L1905" i="1"/>
  <c r="L3016" i="1"/>
  <c r="L3017" i="1"/>
  <c r="L3018" i="1"/>
  <c r="L3019" i="1"/>
  <c r="L1910" i="1"/>
  <c r="L1911" i="1"/>
  <c r="L1912" i="1"/>
  <c r="L1913" i="1"/>
  <c r="L1914" i="1"/>
  <c r="L3020" i="1"/>
  <c r="L1248" i="1"/>
  <c r="L1917" i="1"/>
  <c r="L3023" i="1"/>
  <c r="L1059" i="1"/>
  <c r="L3024" i="1"/>
  <c r="L1025" i="1"/>
  <c r="L1922" i="1"/>
  <c r="L3025" i="1"/>
  <c r="L1051" i="1"/>
  <c r="L1925" i="1"/>
  <c r="L1926" i="1"/>
  <c r="L1927" i="1"/>
  <c r="L1928" i="1"/>
  <c r="L1929" i="1"/>
  <c r="L3026" i="1"/>
  <c r="L1931" i="1"/>
  <c r="L1932" i="1"/>
  <c r="L1933" i="1"/>
  <c r="L3031" i="1"/>
  <c r="L3047" i="1"/>
  <c r="L1936" i="1"/>
  <c r="L3053" i="1"/>
  <c r="L1938" i="1"/>
  <c r="L3056" i="1"/>
  <c r="L3060" i="1"/>
  <c r="L3092" i="1"/>
  <c r="L1942" i="1"/>
  <c r="L3093" i="1"/>
  <c r="L855" i="1"/>
  <c r="L3095" i="1"/>
  <c r="L3102" i="1"/>
  <c r="L989" i="1"/>
  <c r="L1208" i="1"/>
  <c r="L1949" i="1"/>
  <c r="L3103" i="1"/>
  <c r="L1034" i="1"/>
  <c r="L1952" i="1"/>
  <c r="L1953" i="1"/>
  <c r="L3104" i="1"/>
  <c r="L3105" i="1"/>
  <c r="L1956" i="1"/>
  <c r="L3106" i="1"/>
  <c r="L1484" i="1"/>
  <c r="L1951" i="1"/>
  <c r="L3107" i="1"/>
  <c r="L1961" i="1"/>
  <c r="L1962" i="1"/>
  <c r="L3113" i="1"/>
  <c r="L3114" i="1"/>
  <c r="L3116" i="1"/>
  <c r="L3117" i="1"/>
  <c r="L1460" i="1"/>
  <c r="L1968" i="1"/>
  <c r="L1969" i="1"/>
  <c r="L3118" i="1"/>
  <c r="L658" i="1"/>
  <c r="L3119" i="1"/>
  <c r="L712" i="1"/>
  <c r="L1974" i="1"/>
  <c r="L1975" i="1"/>
  <c r="L1976" i="1"/>
  <c r="L1977" i="1"/>
  <c r="L1176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461" i="1"/>
  <c r="L1995" i="1"/>
  <c r="L1996" i="1"/>
  <c r="L1997" i="1"/>
  <c r="L1998" i="1"/>
  <c r="L1999" i="1"/>
  <c r="L1317" i="1"/>
  <c r="L2001" i="1"/>
  <c r="L2002" i="1"/>
  <c r="L3121" i="1"/>
  <c r="L2004" i="1"/>
  <c r="L2005" i="1"/>
  <c r="L2006" i="1"/>
  <c r="L996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3122" i="1"/>
  <c r="L3130" i="1"/>
  <c r="L2041" i="1"/>
  <c r="L3131" i="1"/>
  <c r="L2043" i="1"/>
  <c r="L2044" i="1"/>
  <c r="L2045" i="1"/>
  <c r="L2046" i="1"/>
  <c r="L2047" i="1"/>
  <c r="L2048" i="1"/>
  <c r="L3132" i="1"/>
  <c r="L3133" i="1"/>
  <c r="L3135" i="1"/>
  <c r="L3136" i="1"/>
  <c r="L3137" i="1"/>
  <c r="L3138" i="1"/>
  <c r="L2055" i="1"/>
  <c r="L2056" i="1"/>
  <c r="L2057" i="1"/>
  <c r="L2058" i="1"/>
  <c r="L2059" i="1"/>
  <c r="L1394" i="1"/>
  <c r="L1195" i="1"/>
  <c r="L2062" i="1"/>
  <c r="L1349" i="1"/>
  <c r="L986" i="1"/>
  <c r="L1356" i="1"/>
  <c r="L998" i="1"/>
  <c r="L2067" i="1"/>
  <c r="L1359" i="1"/>
  <c r="L865" i="1"/>
  <c r="L2070" i="1"/>
  <c r="L2071" i="1"/>
  <c r="L2072" i="1"/>
  <c r="L2073" i="1"/>
  <c r="L2074" i="1"/>
  <c r="L2075" i="1"/>
  <c r="L2076" i="1"/>
  <c r="L3139" i="1"/>
  <c r="L3140" i="1"/>
  <c r="L3142" i="1"/>
  <c r="L1001" i="1"/>
  <c r="L2081" i="1"/>
  <c r="L1162" i="1"/>
  <c r="L1199" i="1"/>
  <c r="L3143" i="1"/>
  <c r="L3148" i="1"/>
  <c r="L3149" i="1"/>
  <c r="L918" i="1"/>
  <c r="L2088" i="1"/>
  <c r="L3151" i="1"/>
  <c r="L3152" i="1"/>
  <c r="L2091" i="1"/>
  <c r="L2092" i="1"/>
  <c r="L2093" i="1"/>
  <c r="L2094" i="1"/>
  <c r="L3153" i="1"/>
  <c r="L3154" i="1"/>
  <c r="L2097" i="1"/>
  <c r="L3156" i="1"/>
  <c r="L891" i="1"/>
  <c r="L1334" i="1"/>
  <c r="L1955" i="1"/>
  <c r="L2102" i="1"/>
  <c r="L3157" i="1"/>
  <c r="L3158" i="1"/>
  <c r="L3159" i="1"/>
  <c r="L3160" i="1"/>
  <c r="L1448" i="1"/>
  <c r="L2108" i="1"/>
  <c r="L2109" i="1"/>
  <c r="L2110" i="1"/>
  <c r="L5" i="1"/>
  <c r="L1957" i="1"/>
  <c r="L2113" i="1"/>
  <c r="L6" i="1"/>
  <c r="L1940" i="1"/>
  <c r="L2116" i="1"/>
  <c r="L2117" i="1"/>
  <c r="L2118" i="1"/>
  <c r="L2119" i="1"/>
  <c r="L2120" i="1"/>
  <c r="L2121" i="1"/>
  <c r="L2122" i="1"/>
  <c r="L2123" i="1"/>
  <c r="L2124" i="1"/>
  <c r="L1623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8" i="1"/>
  <c r="L2141" i="1"/>
  <c r="L2142" i="1"/>
  <c r="L2143" i="1"/>
  <c r="L2144" i="1"/>
  <c r="L2145" i="1"/>
  <c r="L2146" i="1"/>
  <c r="L9" i="1"/>
  <c r="L1612" i="1"/>
  <c r="L2149" i="1"/>
  <c r="L2150" i="1"/>
  <c r="L1677" i="1"/>
  <c r="L2152" i="1"/>
  <c r="L2153" i="1"/>
  <c r="L2154" i="1"/>
  <c r="L19" i="1"/>
  <c r="L1828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1763" i="1"/>
  <c r="L1751" i="1"/>
  <c r="L2193" i="1"/>
  <c r="L1771" i="1"/>
  <c r="L2195" i="1"/>
  <c r="L2196" i="1"/>
  <c r="L2197" i="1"/>
  <c r="L2198" i="1"/>
  <c r="L2199" i="1"/>
  <c r="L2200" i="1"/>
  <c r="L2201" i="1"/>
  <c r="L2202" i="1"/>
  <c r="L34" i="1"/>
  <c r="L41" i="1"/>
  <c r="L42" i="1"/>
  <c r="L2206" i="1"/>
  <c r="L2207" i="1"/>
  <c r="L2208" i="1"/>
  <c r="L2209" i="1"/>
  <c r="L2210" i="1"/>
  <c r="L2211" i="1"/>
  <c r="L1820" i="1"/>
  <c r="L1802" i="1"/>
  <c r="L1797" i="1"/>
  <c r="L1815" i="1"/>
  <c r="L2216" i="1"/>
  <c r="L2217" i="1"/>
  <c r="L2218" i="1"/>
  <c r="L2219" i="1"/>
  <c r="L2220" i="1"/>
  <c r="L2221" i="1"/>
  <c r="L45" i="1"/>
  <c r="L2223" i="1"/>
  <c r="L49" i="1"/>
  <c r="L50" i="1"/>
  <c r="L85" i="1"/>
  <c r="L86" i="1"/>
  <c r="L1818" i="1"/>
  <c r="L88" i="1"/>
  <c r="L97" i="1"/>
  <c r="L98" i="1"/>
  <c r="L1764" i="1"/>
  <c r="L99" i="1"/>
  <c r="L1711" i="1"/>
  <c r="L2235" i="1"/>
  <c r="L106" i="1"/>
  <c r="L107" i="1"/>
  <c r="L2238" i="1"/>
  <c r="L2239" i="1"/>
  <c r="L2240" i="1"/>
  <c r="L2241" i="1"/>
  <c r="L108" i="1"/>
  <c r="L109" i="1"/>
  <c r="L2244" i="1"/>
  <c r="L2245" i="1"/>
  <c r="L2246" i="1"/>
  <c r="L1501" i="1"/>
  <c r="L1921" i="1"/>
  <c r="L1557" i="1"/>
  <c r="L2250" i="1"/>
  <c r="L2251" i="1"/>
  <c r="L116" i="1"/>
  <c r="L118" i="1"/>
  <c r="L1670" i="1"/>
  <c r="L119" i="1"/>
  <c r="L2256" i="1"/>
  <c r="L2257" i="1"/>
  <c r="L2258" i="1"/>
  <c r="L120" i="1"/>
  <c r="L1960" i="1"/>
  <c r="L121" i="1"/>
  <c r="L1943" i="1"/>
  <c r="L2263" i="1"/>
  <c r="L2264" i="1"/>
  <c r="L2265" i="1"/>
  <c r="L2266" i="1"/>
  <c r="L2267" i="1"/>
  <c r="L2268" i="1"/>
  <c r="L2269" i="1"/>
  <c r="L2270" i="1"/>
  <c r="L2271" i="1"/>
  <c r="L163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1652" i="1"/>
  <c r="L2291" i="1"/>
  <c r="L2292" i="1"/>
  <c r="L2293" i="1"/>
  <c r="L2294" i="1"/>
  <c r="L2295" i="1"/>
  <c r="L2296" i="1"/>
  <c r="L122" i="1"/>
  <c r="L123" i="1"/>
  <c r="L2299" i="1"/>
  <c r="L2300" i="1"/>
  <c r="L124" i="1"/>
  <c r="L2302" i="1"/>
  <c r="L2303" i="1"/>
  <c r="L2304" i="1"/>
  <c r="L1629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1513" i="1"/>
  <c r="L125" i="1"/>
  <c r="L2346" i="1"/>
  <c r="L126" i="1"/>
  <c r="L2348" i="1"/>
  <c r="L2349" i="1"/>
  <c r="L2350" i="1"/>
  <c r="L2351" i="1"/>
  <c r="L2352" i="1"/>
  <c r="L2353" i="1"/>
  <c r="L2354" i="1"/>
  <c r="L2355" i="1"/>
  <c r="L127" i="1"/>
  <c r="L128" i="1"/>
  <c r="L130" i="1"/>
  <c r="L131" i="1"/>
  <c r="L2360" i="1"/>
  <c r="L2361" i="1"/>
  <c r="L2362" i="1"/>
  <c r="L2363" i="1"/>
  <c r="L2364" i="1"/>
  <c r="L2365" i="1"/>
  <c r="L1817" i="1"/>
  <c r="L2367" i="1"/>
  <c r="L1819" i="1"/>
  <c r="L1803" i="1"/>
  <c r="L1835" i="1"/>
  <c r="L2371" i="1"/>
  <c r="L2372" i="1"/>
  <c r="L2373" i="1"/>
  <c r="L2374" i="1"/>
  <c r="L2375" i="1"/>
  <c r="L2376" i="1"/>
  <c r="L136" i="1"/>
  <c r="L1659" i="1"/>
  <c r="L137" i="1"/>
  <c r="L141" i="1"/>
  <c r="L1799" i="1"/>
  <c r="L142" i="1"/>
  <c r="L1909" i="1"/>
  <c r="L143" i="1"/>
  <c r="L146" i="1"/>
  <c r="L147" i="1"/>
  <c r="L1665" i="1"/>
  <c r="L2388" i="1"/>
  <c r="L148" i="1"/>
  <c r="L1937" i="1"/>
  <c r="L2391" i="1"/>
  <c r="L2392" i="1"/>
  <c r="L2393" i="1"/>
  <c r="L2394" i="1"/>
  <c r="L149" i="1"/>
  <c r="L153" i="1"/>
  <c r="L2397" i="1"/>
  <c r="L2398" i="1"/>
  <c r="L154" i="1"/>
  <c r="L1934" i="1"/>
  <c r="L155" i="1"/>
  <c r="L156" i="1"/>
  <c r="L2403" i="1"/>
  <c r="L2404" i="1"/>
  <c r="L166" i="1"/>
  <c r="L184" i="1"/>
  <c r="L191" i="1"/>
  <c r="L192" i="1"/>
  <c r="L1489" i="1"/>
  <c r="L2410" i="1"/>
  <c r="L2411" i="1"/>
  <c r="L195" i="1"/>
  <c r="L1959" i="1"/>
  <c r="L1935" i="1"/>
  <c r="L1930" i="1"/>
  <c r="L2416" i="1"/>
  <c r="L2417" i="1"/>
  <c r="L2418" i="1"/>
  <c r="L2419" i="1"/>
  <c r="L2420" i="1"/>
  <c r="L1637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1657" i="1"/>
  <c r="L2438" i="1"/>
  <c r="L2439" i="1"/>
  <c r="L2440" i="1"/>
  <c r="L2441" i="1"/>
  <c r="L2442" i="1"/>
  <c r="L2443" i="1"/>
  <c r="L1635" i="1"/>
  <c r="L2445" i="1"/>
  <c r="L2446" i="1"/>
  <c r="L1523" i="1"/>
  <c r="L2448" i="1"/>
  <c r="L2449" i="1"/>
  <c r="L2450" i="1"/>
  <c r="L199" i="1"/>
  <c r="L1783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1543" i="1"/>
  <c r="L238" i="1"/>
  <c r="L2491" i="1"/>
  <c r="L239" i="1"/>
  <c r="L2493" i="1"/>
  <c r="L2494" i="1"/>
  <c r="L2495" i="1"/>
  <c r="L2496" i="1"/>
  <c r="L2497" i="1"/>
  <c r="L2498" i="1"/>
  <c r="L2499" i="1"/>
  <c r="L2500" i="1"/>
  <c r="L241" i="1"/>
  <c r="L250" i="1"/>
  <c r="L251" i="1"/>
  <c r="L2504" i="1"/>
  <c r="L2505" i="1"/>
  <c r="L2506" i="1"/>
  <c r="L2507" i="1"/>
  <c r="L2508" i="1"/>
  <c r="L1791" i="1"/>
  <c r="L2510" i="1"/>
  <c r="L252" i="1"/>
  <c r="L1750" i="1"/>
  <c r="L253" i="1"/>
  <c r="L1775" i="1"/>
  <c r="L2515" i="1"/>
  <c r="L1796" i="1"/>
  <c r="L2517" i="1"/>
  <c r="L2518" i="1"/>
  <c r="L2519" i="1"/>
  <c r="L2520" i="1"/>
  <c r="L2521" i="1"/>
  <c r="L2522" i="1"/>
  <c r="L2523" i="1"/>
  <c r="L2524" i="1"/>
  <c r="L260" i="1"/>
  <c r="L2526" i="1"/>
  <c r="L1678" i="1"/>
  <c r="L1672" i="1"/>
  <c r="L262" i="1"/>
  <c r="L2530" i="1"/>
  <c r="L263" i="1"/>
  <c r="L1821" i="1"/>
  <c r="L264" i="1"/>
  <c r="L1476" i="1"/>
  <c r="L271" i="1"/>
  <c r="L1944" i="1"/>
  <c r="L272" i="1"/>
  <c r="L273" i="1"/>
  <c r="L1702" i="1"/>
  <c r="L1753" i="1"/>
  <c r="L2541" i="1"/>
  <c r="L274" i="1"/>
  <c r="L275" i="1"/>
  <c r="L2544" i="1"/>
  <c r="L2545" i="1"/>
  <c r="L2546" i="1"/>
  <c r="L2547" i="1"/>
  <c r="L276" i="1"/>
  <c r="L277" i="1"/>
  <c r="L2550" i="1"/>
  <c r="L2551" i="1"/>
  <c r="L2552" i="1"/>
  <c r="L278" i="1"/>
  <c r="L1947" i="1"/>
  <c r="L1506" i="1"/>
  <c r="L2556" i="1"/>
  <c r="L2557" i="1"/>
  <c r="L279" i="1"/>
  <c r="L280" i="1"/>
  <c r="L281" i="1"/>
  <c r="L283" i="1"/>
  <c r="L2562" i="1"/>
  <c r="L2563" i="1"/>
  <c r="L2564" i="1"/>
  <c r="L1958" i="1"/>
  <c r="L1964" i="1"/>
  <c r="L2567" i="1"/>
  <c r="L284" i="1"/>
  <c r="L1941" i="1"/>
  <c r="L2570" i="1"/>
  <c r="L2571" i="1"/>
  <c r="L2572" i="1"/>
  <c r="L2573" i="1"/>
  <c r="L2574" i="1"/>
  <c r="L2575" i="1"/>
  <c r="L1639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1649" i="1"/>
  <c r="L2597" i="1"/>
  <c r="L2598" i="1"/>
  <c r="L2599" i="1"/>
  <c r="L2600" i="1"/>
  <c r="L2601" i="1"/>
  <c r="L2602" i="1"/>
  <c r="L1636" i="1"/>
  <c r="L2604" i="1"/>
  <c r="L2605" i="1"/>
  <c r="L1515" i="1"/>
  <c r="L2607" i="1"/>
  <c r="L2608" i="1"/>
  <c r="L2609" i="1"/>
  <c r="L289" i="1"/>
  <c r="L1776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90" i="1"/>
  <c r="L293" i="1"/>
  <c r="L2652" i="1"/>
  <c r="L294" i="1"/>
  <c r="L2654" i="1"/>
  <c r="L2655" i="1"/>
  <c r="L2656" i="1"/>
  <c r="L2657" i="1"/>
  <c r="L2658" i="1"/>
  <c r="L2659" i="1"/>
  <c r="L2660" i="1"/>
  <c r="L2661" i="1"/>
  <c r="L295" i="1"/>
  <c r="L296" i="1"/>
  <c r="L299" i="1"/>
  <c r="L300" i="1"/>
  <c r="L2666" i="1"/>
  <c r="L2667" i="1"/>
  <c r="L2668" i="1"/>
  <c r="L2669" i="1"/>
  <c r="L2670" i="1"/>
  <c r="L2671" i="1"/>
  <c r="L1800" i="1"/>
  <c r="L2673" i="1"/>
  <c r="L1773" i="1"/>
  <c r="L1794" i="1"/>
  <c r="L1899" i="1"/>
  <c r="L2677" i="1"/>
  <c r="L2678" i="1"/>
  <c r="L2679" i="1"/>
  <c r="L2680" i="1"/>
  <c r="L2681" i="1"/>
  <c r="L301" i="1"/>
  <c r="L2683" i="1"/>
  <c r="L2684" i="1"/>
  <c r="L302" i="1"/>
  <c r="L303" i="1"/>
  <c r="L2687" i="1"/>
  <c r="L306" i="1"/>
  <c r="L307" i="1"/>
  <c r="L308" i="1"/>
  <c r="L309" i="1"/>
  <c r="L315" i="1"/>
  <c r="L1687" i="1"/>
  <c r="L2694" i="1"/>
  <c r="L2695" i="1"/>
  <c r="L2696" i="1"/>
  <c r="L331" i="1"/>
  <c r="L338" i="1"/>
  <c r="L1860" i="1"/>
  <c r="L341" i="1"/>
  <c r="L345" i="1"/>
  <c r="L1664" i="1"/>
  <c r="L2703" i="1"/>
  <c r="L346" i="1"/>
  <c r="L1516" i="1"/>
  <c r="L2706" i="1"/>
  <c r="L2707" i="1"/>
  <c r="L2708" i="1"/>
  <c r="L2709" i="1"/>
  <c r="L383" i="1"/>
  <c r="L384" i="1"/>
  <c r="L386" i="1"/>
  <c r="L2713" i="1"/>
  <c r="L2714" i="1"/>
  <c r="L2715" i="1"/>
  <c r="L395" i="1"/>
  <c r="L1600" i="1"/>
  <c r="L1648" i="1"/>
  <c r="L2719" i="1"/>
  <c r="L2720" i="1"/>
  <c r="L396" i="1"/>
  <c r="L1558" i="1"/>
  <c r="L1669" i="1"/>
  <c r="L397" i="1"/>
  <c r="L1512" i="1"/>
  <c r="L2726" i="1"/>
  <c r="L2727" i="1"/>
  <c r="L2728" i="1"/>
  <c r="L1963" i="1"/>
  <c r="L1965" i="1"/>
  <c r="L403" i="1"/>
  <c r="L1945" i="1"/>
  <c r="L2733" i="1"/>
  <c r="L2734" i="1"/>
  <c r="L2735" i="1"/>
  <c r="L2736" i="1"/>
  <c r="L2737" i="1"/>
  <c r="L2738" i="1"/>
  <c r="L2739" i="1"/>
  <c r="L16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405" i="1"/>
  <c r="L2756" i="1"/>
  <c r="L2757" i="1"/>
  <c r="L2758" i="1"/>
  <c r="L2759" i="1"/>
  <c r="L406" i="1"/>
  <c r="L1647" i="1"/>
  <c r="L2762" i="1"/>
  <c r="L2763" i="1"/>
  <c r="L407" i="1"/>
  <c r="L2765" i="1"/>
  <c r="L2766" i="1"/>
  <c r="L2767" i="1"/>
  <c r="L1765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408" i="1"/>
  <c r="L410" i="1"/>
  <c r="L2805" i="1"/>
  <c r="L419" i="1"/>
  <c r="L2807" i="1"/>
  <c r="L2808" i="1"/>
  <c r="L2809" i="1"/>
  <c r="L2810" i="1"/>
  <c r="L2811" i="1"/>
  <c r="L2812" i="1"/>
  <c r="L2813" i="1"/>
  <c r="L2814" i="1"/>
  <c r="L2815" i="1"/>
  <c r="L421" i="1"/>
  <c r="L422" i="1"/>
  <c r="L423" i="1"/>
  <c r="L2819" i="1"/>
  <c r="L2820" i="1"/>
  <c r="L2821" i="1"/>
  <c r="L2822" i="1"/>
  <c r="L2823" i="1"/>
  <c r="L1897" i="1"/>
  <c r="L2825" i="1"/>
  <c r="L425" i="1"/>
  <c r="L1814" i="1"/>
  <c r="L1798" i="1"/>
  <c r="L1857" i="1"/>
  <c r="L2830" i="1"/>
  <c r="L2831" i="1"/>
  <c r="L2832" i="1"/>
  <c r="L2833" i="1"/>
  <c r="L2834" i="1"/>
  <c r="L2835" i="1"/>
  <c r="L426" i="1"/>
  <c r="L2837" i="1"/>
  <c r="L2838" i="1"/>
  <c r="L2839" i="1"/>
  <c r="L1939" i="1"/>
  <c r="L2841" i="1"/>
  <c r="L2842" i="1"/>
  <c r="L2843" i="1"/>
  <c r="L427" i="1"/>
  <c r="L428" i="1"/>
  <c r="L1908" i="1"/>
  <c r="L1920" i="1"/>
  <c r="L2848" i="1"/>
  <c r="L429" i="1"/>
  <c r="L430" i="1"/>
  <c r="L431" i="1"/>
  <c r="L432" i="1"/>
  <c r="L433" i="1"/>
  <c r="L2854" i="1"/>
  <c r="L434" i="1"/>
  <c r="L1907" i="1"/>
  <c r="L2857" i="1"/>
  <c r="L2858" i="1"/>
  <c r="L2859" i="1"/>
  <c r="L2860" i="1"/>
  <c r="L1825" i="1"/>
  <c r="L436" i="1"/>
  <c r="L2863" i="1"/>
  <c r="L2864" i="1"/>
  <c r="L2865" i="1"/>
  <c r="L1609" i="1"/>
  <c r="L437" i="1"/>
  <c r="L1668" i="1"/>
  <c r="L2869" i="1"/>
  <c r="L442" i="1"/>
  <c r="L1553" i="1"/>
  <c r="L443" i="1"/>
  <c r="L447" i="1"/>
  <c r="L448" i="1"/>
  <c r="L2875" i="1"/>
  <c r="L2876" i="1"/>
  <c r="L2877" i="1"/>
  <c r="L1970" i="1"/>
  <c r="L1966" i="1"/>
  <c r="L449" i="1"/>
  <c r="L1948" i="1"/>
  <c r="L2882" i="1"/>
  <c r="L2883" i="1"/>
  <c r="L2884" i="1"/>
  <c r="L2885" i="1"/>
  <c r="L2886" i="1"/>
  <c r="L2887" i="1"/>
  <c r="L163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1633" i="1"/>
  <c r="L2904" i="1"/>
  <c r="L2905" i="1"/>
  <c r="L2906" i="1"/>
  <c r="L2907" i="1"/>
  <c r="L2908" i="1"/>
  <c r="L2909" i="1"/>
  <c r="L1644" i="1"/>
  <c r="L2911" i="1"/>
  <c r="L2912" i="1"/>
  <c r="L1621" i="1"/>
  <c r="L2914" i="1"/>
  <c r="L2915" i="1"/>
  <c r="L2916" i="1"/>
  <c r="L1808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452" i="1"/>
  <c r="L1671" i="1"/>
  <c r="L2951" i="1"/>
  <c r="L453" i="1"/>
  <c r="L2953" i="1"/>
  <c r="L2954" i="1"/>
  <c r="L2955" i="1"/>
  <c r="L2956" i="1"/>
  <c r="L2957" i="1"/>
  <c r="L2958" i="1"/>
  <c r="L454" i="1"/>
  <c r="L455" i="1"/>
  <c r="L459" i="1"/>
  <c r="L460" i="1"/>
  <c r="L2963" i="1"/>
  <c r="L2964" i="1"/>
  <c r="L2965" i="1"/>
  <c r="L2966" i="1"/>
  <c r="L2967" i="1"/>
  <c r="L462" i="1"/>
  <c r="L1809" i="1"/>
  <c r="L2970" i="1"/>
  <c r="L463" i="1"/>
  <c r="L1793" i="1"/>
  <c r="L470" i="1"/>
  <c r="L1774" i="1"/>
  <c r="L2975" i="1"/>
  <c r="L490" i="1"/>
  <c r="L1715" i="1"/>
  <c r="L2978" i="1"/>
  <c r="L2979" i="1"/>
  <c r="L2980" i="1"/>
  <c r="L2981" i="1"/>
  <c r="L2982" i="1"/>
  <c r="L497" i="1"/>
  <c r="L2984" i="1"/>
  <c r="L2985" i="1"/>
  <c r="L2986" i="1"/>
  <c r="L500" i="1"/>
  <c r="L504" i="1"/>
  <c r="L2989" i="1"/>
  <c r="L505" i="1"/>
  <c r="L2991" i="1"/>
  <c r="L544" i="1"/>
  <c r="L545" i="1"/>
  <c r="L547" i="1"/>
  <c r="L2995" i="1"/>
  <c r="L556" i="1"/>
  <c r="L1915" i="1"/>
  <c r="L557" i="1"/>
  <c r="L558" i="1"/>
  <c r="L1645" i="1"/>
  <c r="L1708" i="1"/>
  <c r="L3002" i="1"/>
  <c r="L559" i="1"/>
  <c r="L1707" i="1"/>
  <c r="L3005" i="1"/>
  <c r="L3006" i="1"/>
  <c r="L566" i="1"/>
  <c r="L568" i="1"/>
  <c r="L3009" i="1"/>
  <c r="L569" i="1"/>
  <c r="L1598" i="1"/>
  <c r="L1480" i="1"/>
  <c r="L570" i="1"/>
  <c r="L3014" i="1"/>
  <c r="L3015" i="1"/>
  <c r="L576" i="1"/>
  <c r="L579" i="1"/>
  <c r="L580" i="1"/>
  <c r="L582" i="1"/>
  <c r="L1658" i="1"/>
  <c r="L3021" i="1"/>
  <c r="L3022" i="1"/>
  <c r="L583" i="1"/>
  <c r="L1967" i="1"/>
  <c r="L584" i="1"/>
  <c r="L1950" i="1"/>
  <c r="L3027" i="1"/>
  <c r="L3028" i="1"/>
  <c r="L3029" i="1"/>
  <c r="L3030" i="1"/>
  <c r="L165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1946" i="1"/>
  <c r="L3048" i="1"/>
  <c r="L3049" i="1"/>
  <c r="L3050" i="1"/>
  <c r="L3051" i="1"/>
  <c r="L3052" i="1"/>
  <c r="L1646" i="1"/>
  <c r="L3054" i="1"/>
  <c r="L3055" i="1"/>
  <c r="L585" i="1"/>
  <c r="L3057" i="1"/>
  <c r="L3058" i="1"/>
  <c r="L3059" i="1"/>
  <c r="L1679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586" i="1"/>
  <c r="L587" i="1"/>
  <c r="L3094" i="1"/>
  <c r="L591" i="1"/>
  <c r="L3096" i="1"/>
  <c r="L3097" i="1"/>
  <c r="L3098" i="1"/>
  <c r="L3099" i="1"/>
  <c r="L3100" i="1"/>
  <c r="L3101" i="1"/>
  <c r="L592" i="1"/>
  <c r="L593" i="1"/>
  <c r="L594" i="1"/>
  <c r="L595" i="1"/>
  <c r="L596" i="1"/>
  <c r="L598" i="1"/>
  <c r="L3108" i="1"/>
  <c r="L3109" i="1"/>
  <c r="L3110" i="1"/>
  <c r="L3111" i="1"/>
  <c r="L3112" i="1"/>
  <c r="L1864" i="1"/>
  <c r="L1896" i="1"/>
  <c r="L3115" i="1"/>
  <c r="L1826" i="1"/>
  <c r="L1919" i="1"/>
  <c r="L1827" i="1"/>
  <c r="L1813" i="1"/>
  <c r="L3120" i="1"/>
  <c r="L1850" i="1"/>
  <c r="L1906" i="1"/>
  <c r="L3123" i="1"/>
  <c r="L3124" i="1"/>
  <c r="L3125" i="1"/>
  <c r="L3126" i="1"/>
  <c r="L3127" i="1"/>
  <c r="L3128" i="1"/>
  <c r="L3129" i="1"/>
  <c r="L599" i="1"/>
  <c r="L604" i="1"/>
  <c r="L605" i="1"/>
  <c r="L1787" i="1"/>
  <c r="L3134" i="1"/>
  <c r="L1663" i="1"/>
  <c r="L1792" i="1"/>
  <c r="L606" i="1"/>
  <c r="L610" i="1"/>
  <c r="L611" i="1"/>
  <c r="L1676" i="1"/>
  <c r="L3141" i="1"/>
  <c r="L612" i="1"/>
  <c r="L615" i="1"/>
  <c r="L3144" i="1"/>
  <c r="L3145" i="1"/>
  <c r="L3146" i="1"/>
  <c r="L3147" i="1"/>
  <c r="L616" i="1"/>
  <c r="L617" i="1"/>
  <c r="L3150" i="1"/>
  <c r="L618" i="1"/>
  <c r="L1916" i="1"/>
  <c r="L1597" i="1"/>
  <c r="L1474" i="1"/>
  <c r="L3155" i="1"/>
  <c r="L619" i="1"/>
  <c r="L623" i="1"/>
  <c r="L624" i="1"/>
  <c r="L625" i="1"/>
  <c r="L1610" i="1"/>
  <c r="M3" i="1"/>
  <c r="M4" i="1"/>
  <c r="M1971" i="1"/>
  <c r="M738" i="1"/>
  <c r="M7" i="1"/>
  <c r="M1972" i="1"/>
  <c r="M887" i="1"/>
  <c r="M10" i="1"/>
  <c r="M11" i="1"/>
  <c r="M12" i="1"/>
  <c r="M13" i="1"/>
  <c r="M14" i="1"/>
  <c r="M15" i="1"/>
  <c r="M16" i="1"/>
  <c r="M17" i="1"/>
  <c r="M18" i="1"/>
  <c r="M886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1973" i="1"/>
  <c r="M35" i="1"/>
  <c r="M36" i="1"/>
  <c r="M37" i="1"/>
  <c r="M38" i="1"/>
  <c r="M39" i="1"/>
  <c r="M40" i="1"/>
  <c r="M1978" i="1"/>
  <c r="M1333" i="1"/>
  <c r="M43" i="1"/>
  <c r="M44" i="1"/>
  <c r="M1315" i="1"/>
  <c r="M46" i="1"/>
  <c r="M47" i="1"/>
  <c r="M48" i="1"/>
  <c r="M1994" i="1"/>
  <c r="M764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917" i="1"/>
  <c r="M626" i="1"/>
  <c r="M87" i="1"/>
  <c r="M999" i="1"/>
  <c r="M89" i="1"/>
  <c r="M90" i="1"/>
  <c r="M91" i="1"/>
  <c r="M92" i="1"/>
  <c r="M93" i="1"/>
  <c r="M94" i="1"/>
  <c r="M95" i="1"/>
  <c r="M96" i="1"/>
  <c r="M2000" i="1"/>
  <c r="M2003" i="1"/>
  <c r="M2007" i="1"/>
  <c r="M100" i="1"/>
  <c r="M101" i="1"/>
  <c r="M102" i="1"/>
  <c r="M103" i="1"/>
  <c r="M104" i="1"/>
  <c r="M105" i="1"/>
  <c r="M1043" i="1"/>
  <c r="M720" i="1"/>
  <c r="M746" i="1"/>
  <c r="M740" i="1"/>
  <c r="M110" i="1"/>
  <c r="M111" i="1"/>
  <c r="M112" i="1"/>
  <c r="M113" i="1"/>
  <c r="M114" i="1"/>
  <c r="M115" i="1"/>
  <c r="M2039" i="1"/>
  <c r="M117" i="1"/>
  <c r="M2040" i="1"/>
  <c r="M2042" i="1"/>
  <c r="M2049" i="1"/>
  <c r="M2050" i="1"/>
  <c r="M739" i="1"/>
  <c r="M2051" i="1"/>
  <c r="M2052" i="1"/>
  <c r="M2053" i="1"/>
  <c r="M1368" i="1"/>
  <c r="M2054" i="1"/>
  <c r="M811" i="1"/>
  <c r="M129" i="1"/>
  <c r="M2060" i="1"/>
  <c r="M2061" i="1"/>
  <c r="M132" i="1"/>
  <c r="M133" i="1"/>
  <c r="M134" i="1"/>
  <c r="M135" i="1"/>
  <c r="M2063" i="1"/>
  <c r="M2064" i="1"/>
  <c r="M138" i="1"/>
  <c r="M139" i="1"/>
  <c r="M140" i="1"/>
  <c r="M1500" i="1"/>
  <c r="M892" i="1"/>
  <c r="M1354" i="1"/>
  <c r="M144" i="1"/>
  <c r="M145" i="1"/>
  <c r="M2065" i="1"/>
  <c r="M2066" i="1"/>
  <c r="M1330" i="1"/>
  <c r="M2068" i="1"/>
  <c r="M150" i="1"/>
  <c r="M151" i="1"/>
  <c r="M152" i="1"/>
  <c r="M2069" i="1"/>
  <c r="M919" i="1"/>
  <c r="M2077" i="1"/>
  <c r="M954" i="1"/>
  <c r="M157" i="1"/>
  <c r="M158" i="1"/>
  <c r="M159" i="1"/>
  <c r="M160" i="1"/>
  <c r="M161" i="1"/>
  <c r="M162" i="1"/>
  <c r="M163" i="1"/>
  <c r="M164" i="1"/>
  <c r="M165" i="1"/>
  <c r="M797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337" i="1"/>
  <c r="M185" i="1"/>
  <c r="M186" i="1"/>
  <c r="M187" i="1"/>
  <c r="M188" i="1"/>
  <c r="M189" i="1"/>
  <c r="M190" i="1"/>
  <c r="M2078" i="1"/>
  <c r="M2079" i="1"/>
  <c r="M193" i="1"/>
  <c r="M194" i="1"/>
  <c r="M2080" i="1"/>
  <c r="M196" i="1"/>
  <c r="M197" i="1"/>
  <c r="M198" i="1"/>
  <c r="M947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920" i="1"/>
  <c r="M2082" i="1"/>
  <c r="M240" i="1"/>
  <c r="M2083" i="1"/>
  <c r="M242" i="1"/>
  <c r="M243" i="1"/>
  <c r="M244" i="1"/>
  <c r="M245" i="1"/>
  <c r="M246" i="1"/>
  <c r="M247" i="1"/>
  <c r="M248" i="1"/>
  <c r="M249" i="1"/>
  <c r="M2084" i="1"/>
  <c r="M2085" i="1"/>
  <c r="M2086" i="1"/>
  <c r="M2087" i="1"/>
  <c r="M254" i="1"/>
  <c r="M255" i="1"/>
  <c r="M256" i="1"/>
  <c r="M257" i="1"/>
  <c r="M258" i="1"/>
  <c r="M259" i="1"/>
  <c r="M1324" i="1"/>
  <c r="M261" i="1"/>
  <c r="M755" i="1"/>
  <c r="M734" i="1"/>
  <c r="M775" i="1"/>
  <c r="M265" i="1"/>
  <c r="M266" i="1"/>
  <c r="M267" i="1"/>
  <c r="M268" i="1"/>
  <c r="M269" i="1"/>
  <c r="M270" i="1"/>
  <c r="M2089" i="1"/>
  <c r="M902" i="1"/>
  <c r="M2090" i="1"/>
  <c r="M2095" i="1"/>
  <c r="M863" i="1"/>
  <c r="M2096" i="1"/>
  <c r="M1180" i="1"/>
  <c r="M2098" i="1"/>
  <c r="M2099" i="1"/>
  <c r="M2100" i="1"/>
  <c r="M893" i="1"/>
  <c r="M282" i="1"/>
  <c r="M2101" i="1"/>
  <c r="M1141" i="1"/>
  <c r="M285" i="1"/>
  <c r="M286" i="1"/>
  <c r="M287" i="1"/>
  <c r="M288" i="1"/>
  <c r="M2103" i="1"/>
  <c r="M2104" i="1"/>
  <c r="M291" i="1"/>
  <c r="M292" i="1"/>
  <c r="M2105" i="1"/>
  <c r="M1189" i="1"/>
  <c r="M2106" i="1"/>
  <c r="M2107" i="1"/>
  <c r="M297" i="1"/>
  <c r="M298" i="1"/>
  <c r="M2111" i="1"/>
  <c r="M2112" i="1"/>
  <c r="M2114" i="1"/>
  <c r="M2115" i="1"/>
  <c r="M1502" i="1"/>
  <c r="M304" i="1"/>
  <c r="M305" i="1"/>
  <c r="M2125" i="1"/>
  <c r="M898" i="1"/>
  <c r="M1206" i="1"/>
  <c r="M1139" i="1"/>
  <c r="M310" i="1"/>
  <c r="M311" i="1"/>
  <c r="M312" i="1"/>
  <c r="M313" i="1"/>
  <c r="M314" i="1"/>
  <c r="M881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1313" i="1"/>
  <c r="M332" i="1"/>
  <c r="M333" i="1"/>
  <c r="M334" i="1"/>
  <c r="M335" i="1"/>
  <c r="M336" i="1"/>
  <c r="M337" i="1"/>
  <c r="M1326" i="1"/>
  <c r="M339" i="1"/>
  <c r="M340" i="1"/>
  <c r="M1327" i="1"/>
  <c r="M342" i="1"/>
  <c r="M343" i="1"/>
  <c r="M344" i="1"/>
  <c r="M2140" i="1"/>
  <c r="M722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997" i="1"/>
  <c r="M2147" i="1"/>
  <c r="M385" i="1"/>
  <c r="M2148" i="1"/>
  <c r="M387" i="1"/>
  <c r="M388" i="1"/>
  <c r="M389" i="1"/>
  <c r="M390" i="1"/>
  <c r="M391" i="1"/>
  <c r="M392" i="1"/>
  <c r="M393" i="1"/>
  <c r="M394" i="1"/>
  <c r="M2151" i="1"/>
  <c r="M2155" i="1"/>
  <c r="M2156" i="1"/>
  <c r="M398" i="1"/>
  <c r="M399" i="1"/>
  <c r="M400" i="1"/>
  <c r="M401" i="1"/>
  <c r="M402" i="1"/>
  <c r="M782" i="1"/>
  <c r="M404" i="1"/>
  <c r="M2191" i="1"/>
  <c r="M747" i="1"/>
  <c r="M2192" i="1"/>
  <c r="M743" i="1"/>
  <c r="M409" i="1"/>
  <c r="M854" i="1"/>
  <c r="M411" i="1"/>
  <c r="M412" i="1"/>
  <c r="M413" i="1"/>
  <c r="M414" i="1"/>
  <c r="M415" i="1"/>
  <c r="M416" i="1"/>
  <c r="M417" i="1"/>
  <c r="M418" i="1"/>
  <c r="M2194" i="1"/>
  <c r="M420" i="1"/>
  <c r="M1485" i="1"/>
  <c r="M1045" i="1"/>
  <c r="M2203" i="1"/>
  <c r="M424" i="1"/>
  <c r="M2204" i="1"/>
  <c r="M906" i="1"/>
  <c r="M2205" i="1"/>
  <c r="M1439" i="1"/>
  <c r="M2212" i="1"/>
  <c r="M1306" i="1"/>
  <c r="M2213" i="1"/>
  <c r="M2214" i="1"/>
  <c r="M1159" i="1"/>
  <c r="M1016" i="1"/>
  <c r="M435" i="1"/>
  <c r="M2215" i="1"/>
  <c r="M2222" i="1"/>
  <c r="M438" i="1"/>
  <c r="M439" i="1"/>
  <c r="M440" i="1"/>
  <c r="M441" i="1"/>
  <c r="M2224" i="1"/>
  <c r="M2225" i="1"/>
  <c r="M444" i="1"/>
  <c r="M445" i="1"/>
  <c r="M446" i="1"/>
  <c r="M2226" i="1"/>
  <c r="M1305" i="1"/>
  <c r="M1505" i="1"/>
  <c r="M450" i="1"/>
  <c r="M451" i="1"/>
  <c r="M2227" i="1"/>
  <c r="M2228" i="1"/>
  <c r="M2229" i="1"/>
  <c r="M2230" i="1"/>
  <c r="M456" i="1"/>
  <c r="M457" i="1"/>
  <c r="M458" i="1"/>
  <c r="M1046" i="1"/>
  <c r="M1010" i="1"/>
  <c r="M461" i="1"/>
  <c r="M2231" i="1"/>
  <c r="M1058" i="1"/>
  <c r="M464" i="1"/>
  <c r="M465" i="1"/>
  <c r="M466" i="1"/>
  <c r="M467" i="1"/>
  <c r="M468" i="1"/>
  <c r="M469" i="1"/>
  <c r="M882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1194" i="1"/>
  <c r="M491" i="1"/>
  <c r="M492" i="1"/>
  <c r="M493" i="1"/>
  <c r="M494" i="1"/>
  <c r="M495" i="1"/>
  <c r="M496" i="1"/>
  <c r="M1030" i="1"/>
  <c r="M498" i="1"/>
  <c r="M499" i="1"/>
  <c r="M1483" i="1"/>
  <c r="M501" i="1"/>
  <c r="M502" i="1"/>
  <c r="M503" i="1"/>
  <c r="M2232" i="1"/>
  <c r="M721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2233" i="1"/>
  <c r="M2234" i="1"/>
  <c r="M546" i="1"/>
  <c r="M2236" i="1"/>
  <c r="M548" i="1"/>
  <c r="M549" i="1"/>
  <c r="M550" i="1"/>
  <c r="M551" i="1"/>
  <c r="M552" i="1"/>
  <c r="M553" i="1"/>
  <c r="M554" i="1"/>
  <c r="M555" i="1"/>
  <c r="M2237" i="1"/>
  <c r="M2242" i="1"/>
  <c r="M2243" i="1"/>
  <c r="M2247" i="1"/>
  <c r="M560" i="1"/>
  <c r="M561" i="1"/>
  <c r="M562" i="1"/>
  <c r="M563" i="1"/>
  <c r="M564" i="1"/>
  <c r="M565" i="1"/>
  <c r="M1007" i="1"/>
  <c r="M567" i="1"/>
  <c r="M723" i="1"/>
  <c r="M730" i="1"/>
  <c r="M1050" i="1"/>
  <c r="M571" i="1"/>
  <c r="M572" i="1"/>
  <c r="M573" i="1"/>
  <c r="M574" i="1"/>
  <c r="M575" i="1"/>
  <c r="M2248" i="1"/>
  <c r="M577" i="1"/>
  <c r="M578" i="1"/>
  <c r="M2249" i="1"/>
  <c r="M2252" i="1"/>
  <c r="M581" i="1"/>
  <c r="M2253" i="1"/>
  <c r="M2254" i="1"/>
  <c r="M2255" i="1"/>
  <c r="M2259" i="1"/>
  <c r="M2260" i="1"/>
  <c r="M868" i="1"/>
  <c r="M588" i="1"/>
  <c r="M589" i="1"/>
  <c r="M590" i="1"/>
  <c r="M2261" i="1"/>
  <c r="M2262" i="1"/>
  <c r="M1032" i="1"/>
  <c r="M2272" i="1"/>
  <c r="M2290" i="1"/>
  <c r="M1550" i="1"/>
  <c r="M597" i="1"/>
  <c r="M2297" i="1"/>
  <c r="M1508" i="1"/>
  <c r="M600" i="1"/>
  <c r="M601" i="1"/>
  <c r="M602" i="1"/>
  <c r="M603" i="1"/>
  <c r="M2298" i="1"/>
  <c r="M2301" i="1"/>
  <c r="M2305" i="1"/>
  <c r="M607" i="1"/>
  <c r="M608" i="1"/>
  <c r="M609" i="1"/>
  <c r="M2344" i="1"/>
  <c r="M1450" i="1"/>
  <c r="M1178" i="1"/>
  <c r="M613" i="1"/>
  <c r="M614" i="1"/>
  <c r="M2345" i="1"/>
  <c r="M1348" i="1"/>
  <c r="M1181" i="1"/>
  <c r="M2347" i="1"/>
  <c r="M1459" i="1"/>
  <c r="M620" i="1"/>
  <c r="M621" i="1"/>
  <c r="M622" i="1"/>
  <c r="M1031" i="1"/>
  <c r="M894" i="1"/>
  <c r="M2356" i="1"/>
  <c r="M804" i="1"/>
  <c r="M627" i="1"/>
  <c r="M628" i="1"/>
  <c r="M629" i="1"/>
  <c r="M630" i="1"/>
  <c r="M631" i="1"/>
  <c r="M632" i="1"/>
  <c r="M633" i="1"/>
  <c r="M1138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2357" i="1"/>
  <c r="M650" i="1"/>
  <c r="M651" i="1"/>
  <c r="M652" i="1"/>
  <c r="M653" i="1"/>
  <c r="M2358" i="1"/>
  <c r="M1047" i="1"/>
  <c r="M656" i="1"/>
  <c r="M657" i="1"/>
  <c r="M2359" i="1"/>
  <c r="M659" i="1"/>
  <c r="M660" i="1"/>
  <c r="M661" i="1"/>
  <c r="M741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2366" i="1"/>
  <c r="M2368" i="1"/>
  <c r="M699" i="1"/>
  <c r="M2369" i="1"/>
  <c r="M701" i="1"/>
  <c r="M702" i="1"/>
  <c r="M703" i="1"/>
  <c r="M704" i="1"/>
  <c r="M705" i="1"/>
  <c r="M706" i="1"/>
  <c r="M707" i="1"/>
  <c r="M708" i="1"/>
  <c r="M709" i="1"/>
  <c r="M2370" i="1"/>
  <c r="M2377" i="1"/>
  <c r="M2378" i="1"/>
  <c r="M713" i="1"/>
  <c r="M714" i="1"/>
  <c r="M715" i="1"/>
  <c r="M716" i="1"/>
  <c r="M717" i="1"/>
  <c r="M1353" i="1"/>
  <c r="M719" i="1"/>
  <c r="M2379" i="1"/>
  <c r="M1029" i="1"/>
  <c r="M1027" i="1"/>
  <c r="M907" i="1"/>
  <c r="M724" i="1"/>
  <c r="M725" i="1"/>
  <c r="M726" i="1"/>
  <c r="M727" i="1"/>
  <c r="M728" i="1"/>
  <c r="M729" i="1"/>
  <c r="M2380" i="1"/>
  <c r="M731" i="1"/>
  <c r="M732" i="1"/>
  <c r="M733" i="1"/>
  <c r="M1292" i="1"/>
  <c r="M735" i="1"/>
  <c r="M736" i="1"/>
  <c r="M737" i="1"/>
  <c r="M2381" i="1"/>
  <c r="M2382" i="1"/>
  <c r="M1033" i="1"/>
  <c r="M1190" i="1"/>
  <c r="M742" i="1"/>
  <c r="M2383" i="1"/>
  <c r="M2384" i="1"/>
  <c r="M2385" i="1"/>
  <c r="M2386" i="1"/>
  <c r="M2387" i="1"/>
  <c r="M748" i="1"/>
  <c r="M2389" i="1"/>
  <c r="M1183" i="1"/>
  <c r="M751" i="1"/>
  <c r="M752" i="1"/>
  <c r="M753" i="1"/>
  <c r="M754" i="1"/>
  <c r="M914" i="1"/>
  <c r="M2390" i="1"/>
  <c r="M757" i="1"/>
  <c r="M758" i="1"/>
  <c r="M759" i="1"/>
  <c r="M1436" i="1"/>
  <c r="M2395" i="1"/>
  <c r="M1053" i="1"/>
  <c r="M763" i="1"/>
  <c r="M2396" i="1"/>
  <c r="M1360" i="1"/>
  <c r="M2399" i="1"/>
  <c r="M2400" i="1"/>
  <c r="M2401" i="1"/>
  <c r="M769" i="1"/>
  <c r="M770" i="1"/>
  <c r="M771" i="1"/>
  <c r="M1174" i="1"/>
  <c r="M1012" i="1"/>
  <c r="M2402" i="1"/>
  <c r="M871" i="1"/>
  <c r="M776" i="1"/>
  <c r="M777" i="1"/>
  <c r="M778" i="1"/>
  <c r="M779" i="1"/>
  <c r="M780" i="1"/>
  <c r="M781" i="1"/>
  <c r="M877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1015" i="1"/>
  <c r="M798" i="1"/>
  <c r="M799" i="1"/>
  <c r="M800" i="1"/>
  <c r="M801" i="1"/>
  <c r="M802" i="1"/>
  <c r="M803" i="1"/>
  <c r="M1150" i="1"/>
  <c r="M805" i="1"/>
  <c r="M806" i="1"/>
  <c r="M1355" i="1"/>
  <c r="M808" i="1"/>
  <c r="M809" i="1"/>
  <c r="M810" i="1"/>
  <c r="M710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2405" i="1"/>
  <c r="M1037" i="1"/>
  <c r="M845" i="1"/>
  <c r="M2406" i="1"/>
  <c r="M847" i="1"/>
  <c r="M848" i="1"/>
  <c r="M849" i="1"/>
  <c r="M850" i="1"/>
  <c r="M851" i="1"/>
  <c r="M852" i="1"/>
  <c r="M2407" i="1"/>
  <c r="M2408" i="1"/>
  <c r="M2409" i="1"/>
  <c r="M2412" i="1"/>
  <c r="M857" i="1"/>
  <c r="M858" i="1"/>
  <c r="M859" i="1"/>
  <c r="M860" i="1"/>
  <c r="M861" i="1"/>
  <c r="M2413" i="1"/>
  <c r="M1177" i="1"/>
  <c r="M864" i="1"/>
  <c r="M2414" i="1"/>
  <c r="M1011" i="1"/>
  <c r="M2415" i="1"/>
  <c r="M895" i="1"/>
  <c r="M869" i="1"/>
  <c r="M2421" i="1"/>
  <c r="M950" i="1"/>
  <c r="M872" i="1"/>
  <c r="M873" i="1"/>
  <c r="M874" i="1"/>
  <c r="M875" i="1"/>
  <c r="M876" i="1"/>
  <c r="M2437" i="1"/>
  <c r="M878" i="1"/>
  <c r="M879" i="1"/>
  <c r="M880" i="1"/>
  <c r="M2444" i="1"/>
  <c r="M2447" i="1"/>
  <c r="M883" i="1"/>
  <c r="M2451" i="1"/>
  <c r="M885" i="1"/>
  <c r="M2452" i="1"/>
  <c r="M2489" i="1"/>
  <c r="M2490" i="1"/>
  <c r="M889" i="1"/>
  <c r="M2492" i="1"/>
  <c r="M766" i="1"/>
  <c r="M2501" i="1"/>
  <c r="M2502" i="1"/>
  <c r="M744" i="1"/>
  <c r="M1095" i="1"/>
  <c r="M896" i="1"/>
  <c r="M2503" i="1"/>
  <c r="M905" i="1"/>
  <c r="M899" i="1"/>
  <c r="M900" i="1"/>
  <c r="M2509" i="1"/>
  <c r="M2511" i="1"/>
  <c r="M903" i="1"/>
  <c r="M2512" i="1"/>
  <c r="M1437" i="1"/>
  <c r="M1495" i="1"/>
  <c r="M2513" i="1"/>
  <c r="M908" i="1"/>
  <c r="M909" i="1"/>
  <c r="M2514" i="1"/>
  <c r="M2516" i="1"/>
  <c r="M2525" i="1"/>
  <c r="M2527" i="1"/>
  <c r="M1399" i="1"/>
  <c r="M915" i="1"/>
  <c r="M916" i="1"/>
  <c r="M2528" i="1"/>
  <c r="M987" i="1"/>
  <c r="M2529" i="1"/>
  <c r="M807" i="1"/>
  <c r="M921" i="1"/>
  <c r="M922" i="1"/>
  <c r="M923" i="1"/>
  <c r="M924" i="1"/>
  <c r="M910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1475" i="1"/>
  <c r="M942" i="1"/>
  <c r="M943" i="1"/>
  <c r="M944" i="1"/>
  <c r="M945" i="1"/>
  <c r="M946" i="1"/>
  <c r="M1048" i="1"/>
  <c r="M948" i="1"/>
  <c r="M949" i="1"/>
  <c r="M2531" i="1"/>
  <c r="M951" i="1"/>
  <c r="M952" i="1"/>
  <c r="M953" i="1"/>
  <c r="M84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2532" i="1"/>
  <c r="M2533" i="1"/>
  <c r="M988" i="1"/>
  <c r="M2534" i="1"/>
  <c r="M990" i="1"/>
  <c r="M991" i="1"/>
  <c r="M992" i="1"/>
  <c r="M993" i="1"/>
  <c r="M994" i="1"/>
  <c r="M995" i="1"/>
  <c r="M2535" i="1"/>
  <c r="M2536" i="1"/>
  <c r="M2537" i="1"/>
  <c r="M2538" i="1"/>
  <c r="M2539" i="1"/>
  <c r="M2540" i="1"/>
  <c r="M1002" i="1"/>
  <c r="M1003" i="1"/>
  <c r="M1004" i="1"/>
  <c r="M1005" i="1"/>
  <c r="M1006" i="1"/>
  <c r="M1352" i="1"/>
  <c r="M1175" i="1"/>
  <c r="M1009" i="1"/>
  <c r="M1332" i="1"/>
  <c r="M904" i="1"/>
  <c r="M1343" i="1"/>
  <c r="M890" i="1"/>
  <c r="M1014" i="1"/>
  <c r="M1346" i="1"/>
  <c r="M772" i="1"/>
  <c r="M1017" i="1"/>
  <c r="M1018" i="1"/>
  <c r="M1019" i="1"/>
  <c r="M1020" i="1"/>
  <c r="M1021" i="1"/>
  <c r="M1022" i="1"/>
  <c r="M1023" i="1"/>
  <c r="M2542" i="1"/>
  <c r="M2543" i="1"/>
  <c r="M2548" i="1"/>
  <c r="M888" i="1"/>
  <c r="M1028" i="1"/>
  <c r="M912" i="1"/>
  <c r="M1152" i="1"/>
  <c r="M2549" i="1"/>
  <c r="M2553" i="1"/>
  <c r="M2554" i="1"/>
  <c r="M760" i="1"/>
  <c r="M1035" i="1"/>
  <c r="M2555" i="1"/>
  <c r="M2558" i="1"/>
  <c r="M1038" i="1"/>
  <c r="M1039" i="1"/>
  <c r="M1040" i="1"/>
  <c r="M1041" i="1"/>
  <c r="M2559" i="1"/>
  <c r="M2560" i="1"/>
  <c r="M1044" i="1"/>
  <c r="M2561" i="1"/>
  <c r="M856" i="1"/>
  <c r="M1008" i="1"/>
  <c r="M1490" i="1"/>
  <c r="M1049" i="1"/>
  <c r="M2565" i="1"/>
  <c r="M2566" i="1"/>
  <c r="M2568" i="1"/>
  <c r="M2569" i="1"/>
  <c r="M1219" i="1"/>
  <c r="M1055" i="1"/>
  <c r="M1056" i="1"/>
  <c r="M1057" i="1"/>
  <c r="M2576" i="1"/>
  <c r="M634" i="1"/>
  <c r="M1060" i="1"/>
  <c r="M2596" i="1"/>
  <c r="M866" i="1"/>
  <c r="M1063" i="1"/>
  <c r="M1064" i="1"/>
  <c r="M1065" i="1"/>
  <c r="M1066" i="1"/>
  <c r="M1067" i="1"/>
  <c r="M1068" i="1"/>
  <c r="M1069" i="1"/>
  <c r="M1070" i="1"/>
  <c r="M1071" i="1"/>
  <c r="M1179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2603" i="1"/>
  <c r="M1088" i="1"/>
  <c r="M1089" i="1"/>
  <c r="M1090" i="1"/>
  <c r="M1091" i="1"/>
  <c r="M1092" i="1"/>
  <c r="M1093" i="1"/>
  <c r="M2606" i="1"/>
  <c r="M1463" i="1"/>
  <c r="M1096" i="1"/>
  <c r="M1097" i="1"/>
  <c r="M1347" i="1"/>
  <c r="M1099" i="1"/>
  <c r="M1100" i="1"/>
  <c r="M1101" i="1"/>
  <c r="M2610" i="1"/>
  <c r="M867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036" i="1"/>
  <c r="M649" i="1"/>
  <c r="M1140" i="1"/>
  <c r="M1062" i="1"/>
  <c r="M1142" i="1"/>
  <c r="M1143" i="1"/>
  <c r="M1144" i="1"/>
  <c r="M1145" i="1"/>
  <c r="M1146" i="1"/>
  <c r="M1147" i="1"/>
  <c r="M1148" i="1"/>
  <c r="M1149" i="1"/>
  <c r="M2611" i="1"/>
  <c r="M2650" i="1"/>
  <c r="M2651" i="1"/>
  <c r="M1153" i="1"/>
  <c r="M1154" i="1"/>
  <c r="M1155" i="1"/>
  <c r="M1156" i="1"/>
  <c r="M1157" i="1"/>
  <c r="M1158" i="1"/>
  <c r="M1173" i="1"/>
  <c r="M756" i="1"/>
  <c r="M853" i="1"/>
  <c r="M774" i="1"/>
  <c r="M1163" i="1"/>
  <c r="M1164" i="1"/>
  <c r="M1165" i="1"/>
  <c r="M1166" i="1"/>
  <c r="M1167" i="1"/>
  <c r="M1168" i="1"/>
  <c r="M2653" i="1"/>
  <c r="M1170" i="1"/>
  <c r="M2662" i="1"/>
  <c r="M2663" i="1"/>
  <c r="M2664" i="1"/>
  <c r="M2665" i="1"/>
  <c r="M768" i="1"/>
  <c r="M2672" i="1"/>
  <c r="M2674" i="1"/>
  <c r="M2675" i="1"/>
  <c r="M1456" i="1"/>
  <c r="M2676" i="1"/>
  <c r="M941" i="1"/>
  <c r="M1182" i="1"/>
  <c r="M2682" i="1"/>
  <c r="M2685" i="1"/>
  <c r="M1185" i="1"/>
  <c r="M1186" i="1"/>
  <c r="M1187" i="1"/>
  <c r="M1188" i="1"/>
  <c r="M2686" i="1"/>
  <c r="M2688" i="1"/>
  <c r="M1191" i="1"/>
  <c r="M1192" i="1"/>
  <c r="M1193" i="1"/>
  <c r="M1924" i="1"/>
  <c r="M911" i="1"/>
  <c r="M1482" i="1"/>
  <c r="M1197" i="1"/>
  <c r="M1198" i="1"/>
  <c r="M2689" i="1"/>
  <c r="M2690" i="1"/>
  <c r="M1384" i="1"/>
  <c r="M2691" i="1"/>
  <c r="M1203" i="1"/>
  <c r="M1204" i="1"/>
  <c r="M1205" i="1"/>
  <c r="M2692" i="1"/>
  <c r="M662" i="1"/>
  <c r="M2693" i="1"/>
  <c r="M901" i="1"/>
  <c r="M1210" i="1"/>
  <c r="M1211" i="1"/>
  <c r="M1212" i="1"/>
  <c r="M1213" i="1"/>
  <c r="M1214" i="1"/>
  <c r="M1215" i="1"/>
  <c r="M1216" i="1"/>
  <c r="M1217" i="1"/>
  <c r="M1218" i="1"/>
  <c r="M1052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458" i="1"/>
  <c r="M1238" i="1"/>
  <c r="M1239" i="1"/>
  <c r="M1240" i="1"/>
  <c r="M1241" i="1"/>
  <c r="M1242" i="1"/>
  <c r="M1243" i="1"/>
  <c r="M2697" i="1"/>
  <c r="M2698" i="1"/>
  <c r="M1246" i="1"/>
  <c r="M1247" i="1"/>
  <c r="M2699" i="1"/>
  <c r="M1249" i="1"/>
  <c r="M1250" i="1"/>
  <c r="M1251" i="1"/>
  <c r="M1209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391" i="1"/>
  <c r="M2700" i="1"/>
  <c r="M1293" i="1"/>
  <c r="M2701" i="1"/>
  <c r="M1295" i="1"/>
  <c r="M1296" i="1"/>
  <c r="M1297" i="1"/>
  <c r="M1298" i="1"/>
  <c r="M1299" i="1"/>
  <c r="M1300" i="1"/>
  <c r="M1301" i="1"/>
  <c r="M1302" i="1"/>
  <c r="M2702" i="1"/>
  <c r="M2704" i="1"/>
  <c r="M2705" i="1"/>
  <c r="M2710" i="1"/>
  <c r="M1307" i="1"/>
  <c r="M1308" i="1"/>
  <c r="M1309" i="1"/>
  <c r="M1310" i="1"/>
  <c r="M1311" i="1"/>
  <c r="M1312" i="1"/>
  <c r="M1336" i="1"/>
  <c r="M1314" i="1"/>
  <c r="M862" i="1"/>
  <c r="M767" i="1"/>
  <c r="M884" i="1"/>
  <c r="M1318" i="1"/>
  <c r="M1319" i="1"/>
  <c r="M1320" i="1"/>
  <c r="M1321" i="1"/>
  <c r="M1322" i="1"/>
  <c r="M1323" i="1"/>
  <c r="M2711" i="1"/>
  <c r="M1160" i="1"/>
  <c r="M2712" i="1"/>
  <c r="M2716" i="1"/>
  <c r="M925" i="1"/>
  <c r="M2717" i="1"/>
  <c r="M1201" i="1"/>
  <c r="M2718" i="1"/>
  <c r="M2721" i="1"/>
  <c r="M2722" i="1"/>
  <c r="M1072" i="1"/>
  <c r="M1335" i="1"/>
  <c r="M2723" i="1"/>
  <c r="M1087" i="1"/>
  <c r="M1338" i="1"/>
  <c r="M1339" i="1"/>
  <c r="M1340" i="1"/>
  <c r="M1341" i="1"/>
  <c r="M2724" i="1"/>
  <c r="M2725" i="1"/>
  <c r="M1344" i="1"/>
  <c r="M1345" i="1"/>
  <c r="M2729" i="1"/>
  <c r="M1184" i="1"/>
  <c r="M2730" i="1"/>
  <c r="M2731" i="1"/>
  <c r="M1350" i="1"/>
  <c r="M1351" i="1"/>
  <c r="M2732" i="1"/>
  <c r="M2740" i="1"/>
  <c r="M2755" i="1"/>
  <c r="M2760" i="1"/>
  <c r="M1954" i="1"/>
  <c r="M1357" i="1"/>
  <c r="M1358" i="1"/>
  <c r="M2761" i="1"/>
  <c r="M655" i="1"/>
  <c r="M1200" i="1"/>
  <c r="M1102" i="1"/>
  <c r="M1363" i="1"/>
  <c r="M1364" i="1"/>
  <c r="M1365" i="1"/>
  <c r="M1366" i="1"/>
  <c r="M1367" i="1"/>
  <c r="M1172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61" i="1"/>
  <c r="M1385" i="1"/>
  <c r="M1386" i="1"/>
  <c r="M1387" i="1"/>
  <c r="M1388" i="1"/>
  <c r="M1389" i="1"/>
  <c r="M1390" i="1"/>
  <c r="M1449" i="1"/>
  <c r="M1392" i="1"/>
  <c r="M1393" i="1"/>
  <c r="M1478" i="1"/>
  <c r="M1395" i="1"/>
  <c r="M1396" i="1"/>
  <c r="M1397" i="1"/>
  <c r="M2764" i="1"/>
  <c r="M762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362" i="1"/>
  <c r="M2768" i="1"/>
  <c r="M1438" i="1"/>
  <c r="M2803" i="1"/>
  <c r="M1440" i="1"/>
  <c r="M1441" i="1"/>
  <c r="M1442" i="1"/>
  <c r="M1443" i="1"/>
  <c r="M1444" i="1"/>
  <c r="M1445" i="1"/>
  <c r="M1446" i="1"/>
  <c r="M1447" i="1"/>
  <c r="M2804" i="1"/>
  <c r="M2806" i="1"/>
  <c r="M2816" i="1"/>
  <c r="M1451" i="1"/>
  <c r="M1452" i="1"/>
  <c r="M1453" i="1"/>
  <c r="M1454" i="1"/>
  <c r="M1455" i="1"/>
  <c r="M897" i="1"/>
  <c r="M1457" i="1"/>
  <c r="M2817" i="1"/>
  <c r="M870" i="1"/>
  <c r="M2818" i="1"/>
  <c r="M843" i="1"/>
  <c r="M1462" i="1"/>
  <c r="M913" i="1"/>
  <c r="M1464" i="1"/>
  <c r="M1465" i="1"/>
  <c r="M1466" i="1"/>
  <c r="M1467" i="1"/>
  <c r="M1468" i="1"/>
  <c r="M1469" i="1"/>
  <c r="M1470" i="1"/>
  <c r="M1471" i="1"/>
  <c r="M2824" i="1"/>
  <c r="M1473" i="1"/>
  <c r="M1496" i="1"/>
  <c r="M1244" i="1"/>
  <c r="M2826" i="1"/>
  <c r="M1477" i="1"/>
  <c r="M2827" i="1"/>
  <c r="M1013" i="1"/>
  <c r="M2828" i="1"/>
  <c r="M1622" i="1"/>
  <c r="M2829" i="1"/>
  <c r="M1252" i="1"/>
  <c r="M2836" i="1"/>
  <c r="M2840" i="1"/>
  <c r="M1291" i="1"/>
  <c r="M1151" i="1"/>
  <c r="M1488" i="1"/>
  <c r="M2844" i="1"/>
  <c r="M2845" i="1"/>
  <c r="M1491" i="1"/>
  <c r="M1492" i="1"/>
  <c r="M1493" i="1"/>
  <c r="M1494" i="1"/>
  <c r="M2846" i="1"/>
  <c r="M2847" i="1"/>
  <c r="M1497" i="1"/>
  <c r="M1498" i="1"/>
  <c r="M1499" i="1"/>
  <c r="M2849" i="1"/>
  <c r="M1196" i="1"/>
  <c r="M1923" i="1"/>
  <c r="M1503" i="1"/>
  <c r="M1504" i="1"/>
  <c r="M2850" i="1"/>
  <c r="M2851" i="1"/>
  <c r="M2852" i="1"/>
  <c r="M2853" i="1"/>
  <c r="M1509" i="1"/>
  <c r="M1510" i="1"/>
  <c r="M1511" i="1"/>
  <c r="M718" i="1"/>
  <c r="M698" i="1"/>
  <c r="M1514" i="1"/>
  <c r="M2855" i="1"/>
  <c r="M1042" i="1"/>
  <c r="M1517" i="1"/>
  <c r="M1518" i="1"/>
  <c r="M1519" i="1"/>
  <c r="M1520" i="1"/>
  <c r="M1521" i="1"/>
  <c r="M1522" i="1"/>
  <c r="M1169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342" i="1"/>
  <c r="M1544" i="1"/>
  <c r="M1545" i="1"/>
  <c r="M1546" i="1"/>
  <c r="M1547" i="1"/>
  <c r="M1548" i="1"/>
  <c r="M1549" i="1"/>
  <c r="M1304" i="1"/>
  <c r="M1551" i="1"/>
  <c r="M1552" i="1"/>
  <c r="M1611" i="1"/>
  <c r="M1554" i="1"/>
  <c r="M1555" i="1"/>
  <c r="M1556" i="1"/>
  <c r="M2856" i="1"/>
  <c r="M761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2861" i="1"/>
  <c r="M2862" i="1"/>
  <c r="M1599" i="1"/>
  <c r="M2866" i="1"/>
  <c r="M1601" i="1"/>
  <c r="M1602" i="1"/>
  <c r="M1603" i="1"/>
  <c r="M1604" i="1"/>
  <c r="M1605" i="1"/>
  <c r="M1606" i="1"/>
  <c r="M1607" i="1"/>
  <c r="M1608" i="1"/>
  <c r="M2867" i="1"/>
  <c r="M2868" i="1"/>
  <c r="M2870" i="1"/>
  <c r="M2871" i="1"/>
  <c r="M1613" i="1"/>
  <c r="M1614" i="1"/>
  <c r="M1615" i="1"/>
  <c r="M1616" i="1"/>
  <c r="M1617" i="1"/>
  <c r="M1618" i="1"/>
  <c r="M1054" i="1"/>
  <c r="M1620" i="1"/>
  <c r="M773" i="1"/>
  <c r="M765" i="1"/>
  <c r="M1171" i="1"/>
  <c r="M1624" i="1"/>
  <c r="M1625" i="1"/>
  <c r="M1626" i="1"/>
  <c r="M1627" i="1"/>
  <c r="M1628" i="1"/>
  <c r="M2872" i="1"/>
  <c r="M1630" i="1"/>
  <c r="M1631" i="1"/>
  <c r="M2873" i="1"/>
  <c r="M2874" i="1"/>
  <c r="M1634" i="1"/>
  <c r="M2878" i="1"/>
  <c r="M2879" i="1"/>
  <c r="M2880" i="1"/>
  <c r="M2881" i="1"/>
  <c r="M2888" i="1"/>
  <c r="M1024" i="1"/>
  <c r="M1641" i="1"/>
  <c r="M1642" i="1"/>
  <c r="M1643" i="1"/>
  <c r="M2903" i="1"/>
  <c r="M2910" i="1"/>
  <c r="M1094" i="1"/>
  <c r="M2913" i="1"/>
  <c r="M2917" i="1"/>
  <c r="M1619" i="1"/>
  <c r="M1650" i="1"/>
  <c r="M2949" i="1"/>
  <c r="M1918" i="1"/>
  <c r="M1653" i="1"/>
  <c r="M1654" i="1"/>
  <c r="M1655" i="1"/>
  <c r="M1656" i="1"/>
  <c r="M2950" i="1"/>
  <c r="M2952" i="1"/>
  <c r="M2959" i="1"/>
  <c r="M1660" i="1"/>
  <c r="M1661" i="1"/>
  <c r="M1662" i="1"/>
  <c r="M2960" i="1"/>
  <c r="M1487" i="1"/>
  <c r="M1331" i="1"/>
  <c r="M1666" i="1"/>
  <c r="M1667" i="1"/>
  <c r="M2961" i="1"/>
  <c r="M1479" i="1"/>
  <c r="M1325" i="1"/>
  <c r="M2962" i="1"/>
  <c r="M1507" i="1"/>
  <c r="M1673" i="1"/>
  <c r="M1674" i="1"/>
  <c r="M1675" i="1"/>
  <c r="M700" i="1"/>
  <c r="M654" i="1"/>
  <c r="M2968" i="1"/>
  <c r="M750" i="1"/>
  <c r="M1680" i="1"/>
  <c r="M1681" i="1"/>
  <c r="M1682" i="1"/>
  <c r="M1683" i="1"/>
  <c r="M1684" i="1"/>
  <c r="M1685" i="1"/>
  <c r="M1686" i="1"/>
  <c r="M1328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2969" i="1"/>
  <c r="M1703" i="1"/>
  <c r="M1704" i="1"/>
  <c r="M1705" i="1"/>
  <c r="M1706" i="1"/>
  <c r="M2971" i="1"/>
  <c r="M1316" i="1"/>
  <c r="M1709" i="1"/>
  <c r="M1710" i="1"/>
  <c r="M2972" i="1"/>
  <c r="M1712" i="1"/>
  <c r="M1713" i="1"/>
  <c r="M1714" i="1"/>
  <c r="M846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2973" i="1"/>
  <c r="M2974" i="1"/>
  <c r="M1752" i="1"/>
  <c r="M2976" i="1"/>
  <c r="M1754" i="1"/>
  <c r="M1755" i="1"/>
  <c r="M1756" i="1"/>
  <c r="M1757" i="1"/>
  <c r="M1758" i="1"/>
  <c r="M1759" i="1"/>
  <c r="M1760" i="1"/>
  <c r="M1761" i="1"/>
  <c r="M1762" i="1"/>
  <c r="M2977" i="1"/>
  <c r="M2983" i="1"/>
  <c r="M2987" i="1"/>
  <c r="M1766" i="1"/>
  <c r="M1767" i="1"/>
  <c r="M1768" i="1"/>
  <c r="M1769" i="1"/>
  <c r="M1770" i="1"/>
  <c r="M1398" i="1"/>
  <c r="M1772" i="1"/>
  <c r="M2988" i="1"/>
  <c r="M1098" i="1"/>
  <c r="M1103" i="1"/>
  <c r="M1000" i="1"/>
  <c r="M1777" i="1"/>
  <c r="M1778" i="1"/>
  <c r="M1779" i="1"/>
  <c r="M1780" i="1"/>
  <c r="M1781" i="1"/>
  <c r="M1782" i="1"/>
  <c r="M2990" i="1"/>
  <c r="M1784" i="1"/>
  <c r="M1785" i="1"/>
  <c r="M1786" i="1"/>
  <c r="M1237" i="1"/>
  <c r="M1788" i="1"/>
  <c r="M1789" i="1"/>
  <c r="M1790" i="1"/>
  <c r="M2992" i="1"/>
  <c r="M2993" i="1"/>
  <c r="M1061" i="1"/>
  <c r="M1207" i="1"/>
  <c r="M1795" i="1"/>
  <c r="M2994" i="1"/>
  <c r="M2996" i="1"/>
  <c r="M2997" i="1"/>
  <c r="M2998" i="1"/>
  <c r="M2999" i="1"/>
  <c r="M1801" i="1"/>
  <c r="M3000" i="1"/>
  <c r="M1245" i="1"/>
  <c r="M1804" i="1"/>
  <c r="M1805" i="1"/>
  <c r="M1806" i="1"/>
  <c r="M1807" i="1"/>
  <c r="M1026" i="1"/>
  <c r="M3001" i="1"/>
  <c r="M1810" i="1"/>
  <c r="M1811" i="1"/>
  <c r="M1812" i="1"/>
  <c r="M1481" i="1"/>
  <c r="M3003" i="1"/>
  <c r="M1303" i="1"/>
  <c r="M1816" i="1"/>
  <c r="M3004" i="1"/>
  <c r="M1486" i="1"/>
  <c r="M3007" i="1"/>
  <c r="M3008" i="1"/>
  <c r="M3010" i="1"/>
  <c r="M1822" i="1"/>
  <c r="M1823" i="1"/>
  <c r="M1824" i="1"/>
  <c r="M711" i="1"/>
  <c r="M697" i="1"/>
  <c r="M3011" i="1"/>
  <c r="M749" i="1"/>
  <c r="M1829" i="1"/>
  <c r="M1830" i="1"/>
  <c r="M1831" i="1"/>
  <c r="M1832" i="1"/>
  <c r="M1833" i="1"/>
  <c r="M1834" i="1"/>
  <c r="M1161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294" i="1"/>
  <c r="M1851" i="1"/>
  <c r="M1852" i="1"/>
  <c r="M1853" i="1"/>
  <c r="M1854" i="1"/>
  <c r="M1855" i="1"/>
  <c r="M1856" i="1"/>
  <c r="M1329" i="1"/>
  <c r="M1858" i="1"/>
  <c r="M1859" i="1"/>
  <c r="M1472" i="1"/>
  <c r="M1861" i="1"/>
  <c r="M1862" i="1"/>
  <c r="M1863" i="1"/>
  <c r="M745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3012" i="1"/>
  <c r="M1202" i="1"/>
  <c r="M1898" i="1"/>
  <c r="M3013" i="1"/>
  <c r="M1900" i="1"/>
  <c r="M1901" i="1"/>
  <c r="M1902" i="1"/>
  <c r="M1903" i="1"/>
  <c r="M1904" i="1"/>
  <c r="M1905" i="1"/>
  <c r="M3016" i="1"/>
  <c r="M3017" i="1"/>
  <c r="M3018" i="1"/>
  <c r="M3019" i="1"/>
  <c r="M1910" i="1"/>
  <c r="M1911" i="1"/>
  <c r="M1912" i="1"/>
  <c r="M1913" i="1"/>
  <c r="M1914" i="1"/>
  <c r="M3020" i="1"/>
  <c r="M1248" i="1"/>
  <c r="M1917" i="1"/>
  <c r="M3023" i="1"/>
  <c r="M1059" i="1"/>
  <c r="M3024" i="1"/>
  <c r="M1025" i="1"/>
  <c r="M1922" i="1"/>
  <c r="M3025" i="1"/>
  <c r="M1051" i="1"/>
  <c r="M1925" i="1"/>
  <c r="M1926" i="1"/>
  <c r="M1927" i="1"/>
  <c r="M1928" i="1"/>
  <c r="M1929" i="1"/>
  <c r="M3026" i="1"/>
  <c r="M1931" i="1"/>
  <c r="M1932" i="1"/>
  <c r="M1933" i="1"/>
  <c r="M3031" i="1"/>
  <c r="M3047" i="1"/>
  <c r="M1936" i="1"/>
  <c r="M3053" i="1"/>
  <c r="M1938" i="1"/>
  <c r="M3056" i="1"/>
  <c r="M3060" i="1"/>
  <c r="M3092" i="1"/>
  <c r="M1942" i="1"/>
  <c r="M3093" i="1"/>
  <c r="M855" i="1"/>
  <c r="M3095" i="1"/>
  <c r="M3102" i="1"/>
  <c r="M989" i="1"/>
  <c r="M1208" i="1"/>
  <c r="M1949" i="1"/>
  <c r="M3103" i="1"/>
  <c r="M1034" i="1"/>
  <c r="M1952" i="1"/>
  <c r="M1953" i="1"/>
  <c r="M3104" i="1"/>
  <c r="M3105" i="1"/>
  <c r="M1956" i="1"/>
  <c r="M3106" i="1"/>
  <c r="M1484" i="1"/>
  <c r="M1951" i="1"/>
  <c r="M3107" i="1"/>
  <c r="M1961" i="1"/>
  <c r="M1962" i="1"/>
  <c r="M3113" i="1"/>
  <c r="M3114" i="1"/>
  <c r="M3116" i="1"/>
  <c r="M3117" i="1"/>
  <c r="M1460" i="1"/>
  <c r="M1968" i="1"/>
  <c r="M1969" i="1"/>
  <c r="M3118" i="1"/>
  <c r="M658" i="1"/>
  <c r="M3119" i="1"/>
  <c r="M712" i="1"/>
  <c r="M1974" i="1"/>
  <c r="M1975" i="1"/>
  <c r="M1976" i="1"/>
  <c r="M1977" i="1"/>
  <c r="M1176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461" i="1"/>
  <c r="M1995" i="1"/>
  <c r="M1996" i="1"/>
  <c r="M1997" i="1"/>
  <c r="M1998" i="1"/>
  <c r="M1999" i="1"/>
  <c r="M1317" i="1"/>
  <c r="M2001" i="1"/>
  <c r="M2002" i="1"/>
  <c r="M3121" i="1"/>
  <c r="M2004" i="1"/>
  <c r="M2005" i="1"/>
  <c r="M2006" i="1"/>
  <c r="M996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3122" i="1"/>
  <c r="M3130" i="1"/>
  <c r="M2041" i="1"/>
  <c r="M3131" i="1"/>
  <c r="M2043" i="1"/>
  <c r="M2044" i="1"/>
  <c r="M2045" i="1"/>
  <c r="M2046" i="1"/>
  <c r="M2047" i="1"/>
  <c r="M2048" i="1"/>
  <c r="M3132" i="1"/>
  <c r="M3133" i="1"/>
  <c r="M3135" i="1"/>
  <c r="M3136" i="1"/>
  <c r="M3137" i="1"/>
  <c r="M3138" i="1"/>
  <c r="M2055" i="1"/>
  <c r="M2056" i="1"/>
  <c r="M2057" i="1"/>
  <c r="M2058" i="1"/>
  <c r="M2059" i="1"/>
  <c r="M1394" i="1"/>
  <c r="M1195" i="1"/>
  <c r="M2062" i="1"/>
  <c r="M1349" i="1"/>
  <c r="M986" i="1"/>
  <c r="M1356" i="1"/>
  <c r="M998" i="1"/>
  <c r="M2067" i="1"/>
  <c r="M1359" i="1"/>
  <c r="M865" i="1"/>
  <c r="M2070" i="1"/>
  <c r="M2071" i="1"/>
  <c r="M2072" i="1"/>
  <c r="M2073" i="1"/>
  <c r="M2074" i="1"/>
  <c r="M2075" i="1"/>
  <c r="M2076" i="1"/>
  <c r="M3139" i="1"/>
  <c r="M3140" i="1"/>
  <c r="M3142" i="1"/>
  <c r="M1001" i="1"/>
  <c r="M2081" i="1"/>
  <c r="M1162" i="1"/>
  <c r="M1199" i="1"/>
  <c r="M3143" i="1"/>
  <c r="M3148" i="1"/>
  <c r="M3149" i="1"/>
  <c r="M918" i="1"/>
  <c r="M2088" i="1"/>
  <c r="M3151" i="1"/>
  <c r="M3152" i="1"/>
  <c r="M2091" i="1"/>
  <c r="M2092" i="1"/>
  <c r="M2093" i="1"/>
  <c r="M2094" i="1"/>
  <c r="M3153" i="1"/>
  <c r="M3154" i="1"/>
  <c r="M2097" i="1"/>
  <c r="M3156" i="1"/>
  <c r="M891" i="1"/>
  <c r="M1334" i="1"/>
  <c r="M1955" i="1"/>
  <c r="M2102" i="1"/>
  <c r="M3157" i="1"/>
  <c r="M3158" i="1"/>
  <c r="M3159" i="1"/>
  <c r="M3160" i="1"/>
  <c r="M1448" i="1"/>
  <c r="M2108" i="1"/>
  <c r="M2109" i="1"/>
  <c r="M2110" i="1"/>
  <c r="M5" i="1"/>
  <c r="M1957" i="1"/>
  <c r="M2113" i="1"/>
  <c r="M6" i="1"/>
  <c r="M1940" i="1"/>
  <c r="M2116" i="1"/>
  <c r="M2117" i="1"/>
  <c r="M2118" i="1"/>
  <c r="M2119" i="1"/>
  <c r="M2120" i="1"/>
  <c r="M2121" i="1"/>
  <c r="M2122" i="1"/>
  <c r="M2123" i="1"/>
  <c r="M2124" i="1"/>
  <c r="M1623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8" i="1"/>
  <c r="M2141" i="1"/>
  <c r="M2142" i="1"/>
  <c r="M2143" i="1"/>
  <c r="M2144" i="1"/>
  <c r="M2145" i="1"/>
  <c r="M2146" i="1"/>
  <c r="M9" i="1"/>
  <c r="M1612" i="1"/>
  <c r="M2149" i="1"/>
  <c r="M2150" i="1"/>
  <c r="M1677" i="1"/>
  <c r="M2152" i="1"/>
  <c r="M2153" i="1"/>
  <c r="M2154" i="1"/>
  <c r="M19" i="1"/>
  <c r="M1828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1763" i="1"/>
  <c r="M1751" i="1"/>
  <c r="M2193" i="1"/>
  <c r="M1771" i="1"/>
  <c r="M2195" i="1"/>
  <c r="M2196" i="1"/>
  <c r="M2197" i="1"/>
  <c r="M2198" i="1"/>
  <c r="M2199" i="1"/>
  <c r="M2200" i="1"/>
  <c r="M2201" i="1"/>
  <c r="M2202" i="1"/>
  <c r="M34" i="1"/>
  <c r="M41" i="1"/>
  <c r="M42" i="1"/>
  <c r="M2206" i="1"/>
  <c r="M2207" i="1"/>
  <c r="M2208" i="1"/>
  <c r="M2209" i="1"/>
  <c r="M2210" i="1"/>
  <c r="M2211" i="1"/>
  <c r="M1820" i="1"/>
  <c r="M1802" i="1"/>
  <c r="M1797" i="1"/>
  <c r="M1815" i="1"/>
  <c r="M2216" i="1"/>
  <c r="M2217" i="1"/>
  <c r="M2218" i="1"/>
  <c r="M2219" i="1"/>
  <c r="M2220" i="1"/>
  <c r="M2221" i="1"/>
  <c r="M45" i="1"/>
  <c r="M2223" i="1"/>
  <c r="M49" i="1"/>
  <c r="M50" i="1"/>
  <c r="M85" i="1"/>
  <c r="M86" i="1"/>
  <c r="M1818" i="1"/>
  <c r="M88" i="1"/>
  <c r="M97" i="1"/>
  <c r="M98" i="1"/>
  <c r="M1764" i="1"/>
  <c r="M99" i="1"/>
  <c r="M1711" i="1"/>
  <c r="M2235" i="1"/>
  <c r="M106" i="1"/>
  <c r="M107" i="1"/>
  <c r="M2238" i="1"/>
  <c r="M2239" i="1"/>
  <c r="M2240" i="1"/>
  <c r="M2241" i="1"/>
  <c r="M108" i="1"/>
  <c r="M109" i="1"/>
  <c r="M2244" i="1"/>
  <c r="M2245" i="1"/>
  <c r="M2246" i="1"/>
  <c r="M1501" i="1"/>
  <c r="M1921" i="1"/>
  <c r="M1557" i="1"/>
  <c r="M2250" i="1"/>
  <c r="M2251" i="1"/>
  <c r="M116" i="1"/>
  <c r="M118" i="1"/>
  <c r="M1670" i="1"/>
  <c r="M119" i="1"/>
  <c r="M2256" i="1"/>
  <c r="M2257" i="1"/>
  <c r="M2258" i="1"/>
  <c r="M120" i="1"/>
  <c r="M1960" i="1"/>
  <c r="M121" i="1"/>
  <c r="M1943" i="1"/>
  <c r="M2263" i="1"/>
  <c r="M2264" i="1"/>
  <c r="M2265" i="1"/>
  <c r="M2266" i="1"/>
  <c r="M2267" i="1"/>
  <c r="M2268" i="1"/>
  <c r="M2269" i="1"/>
  <c r="M2270" i="1"/>
  <c r="M2271" i="1"/>
  <c r="M163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1652" i="1"/>
  <c r="M2291" i="1"/>
  <c r="M2292" i="1"/>
  <c r="M2293" i="1"/>
  <c r="M2294" i="1"/>
  <c r="M2295" i="1"/>
  <c r="M2296" i="1"/>
  <c r="M122" i="1"/>
  <c r="M123" i="1"/>
  <c r="M2299" i="1"/>
  <c r="M2300" i="1"/>
  <c r="M124" i="1"/>
  <c r="M2302" i="1"/>
  <c r="M2303" i="1"/>
  <c r="M2304" i="1"/>
  <c r="M1629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1513" i="1"/>
  <c r="M125" i="1"/>
  <c r="M2346" i="1"/>
  <c r="M126" i="1"/>
  <c r="M2348" i="1"/>
  <c r="M2349" i="1"/>
  <c r="M2350" i="1"/>
  <c r="M2351" i="1"/>
  <c r="M2352" i="1"/>
  <c r="M2353" i="1"/>
  <c r="M2354" i="1"/>
  <c r="M2355" i="1"/>
  <c r="M127" i="1"/>
  <c r="M128" i="1"/>
  <c r="M130" i="1"/>
  <c r="M131" i="1"/>
  <c r="M2360" i="1"/>
  <c r="M2361" i="1"/>
  <c r="M2362" i="1"/>
  <c r="M2363" i="1"/>
  <c r="M2364" i="1"/>
  <c r="M2365" i="1"/>
  <c r="M1817" i="1"/>
  <c r="M2367" i="1"/>
  <c r="M1819" i="1"/>
  <c r="M1803" i="1"/>
  <c r="M1835" i="1"/>
  <c r="M2371" i="1"/>
  <c r="M2372" i="1"/>
  <c r="M2373" i="1"/>
  <c r="M2374" i="1"/>
  <c r="M2375" i="1"/>
  <c r="M2376" i="1"/>
  <c r="M136" i="1"/>
  <c r="M1659" i="1"/>
  <c r="M137" i="1"/>
  <c r="M141" i="1"/>
  <c r="M1799" i="1"/>
  <c r="M142" i="1"/>
  <c r="M1909" i="1"/>
  <c r="M143" i="1"/>
  <c r="M146" i="1"/>
  <c r="M147" i="1"/>
  <c r="M1665" i="1"/>
  <c r="M2388" i="1"/>
  <c r="M148" i="1"/>
  <c r="M1937" i="1"/>
  <c r="M2391" i="1"/>
  <c r="M2392" i="1"/>
  <c r="M2393" i="1"/>
  <c r="M2394" i="1"/>
  <c r="M149" i="1"/>
  <c r="M153" i="1"/>
  <c r="M2397" i="1"/>
  <c r="M2398" i="1"/>
  <c r="M154" i="1"/>
  <c r="M1934" i="1"/>
  <c r="M155" i="1"/>
  <c r="M156" i="1"/>
  <c r="M2403" i="1"/>
  <c r="M2404" i="1"/>
  <c r="M166" i="1"/>
  <c r="M184" i="1"/>
  <c r="M191" i="1"/>
  <c r="M192" i="1"/>
  <c r="M1489" i="1"/>
  <c r="M2410" i="1"/>
  <c r="M2411" i="1"/>
  <c r="M195" i="1"/>
  <c r="M1959" i="1"/>
  <c r="M1935" i="1"/>
  <c r="M1930" i="1"/>
  <c r="M2416" i="1"/>
  <c r="M2417" i="1"/>
  <c r="M2418" i="1"/>
  <c r="M2419" i="1"/>
  <c r="M2420" i="1"/>
  <c r="M1637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1657" i="1"/>
  <c r="M2438" i="1"/>
  <c r="M2439" i="1"/>
  <c r="M2440" i="1"/>
  <c r="M2441" i="1"/>
  <c r="M2442" i="1"/>
  <c r="M2443" i="1"/>
  <c r="M1635" i="1"/>
  <c r="M2445" i="1"/>
  <c r="M2446" i="1"/>
  <c r="M1523" i="1"/>
  <c r="M2448" i="1"/>
  <c r="M2449" i="1"/>
  <c r="M2450" i="1"/>
  <c r="M199" i="1"/>
  <c r="M1783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1543" i="1"/>
  <c r="M238" i="1"/>
  <c r="M2491" i="1"/>
  <c r="M239" i="1"/>
  <c r="M2493" i="1"/>
  <c r="M2494" i="1"/>
  <c r="M2495" i="1"/>
  <c r="M2496" i="1"/>
  <c r="M2497" i="1"/>
  <c r="M2498" i="1"/>
  <c r="M2499" i="1"/>
  <c r="M2500" i="1"/>
  <c r="M241" i="1"/>
  <c r="M250" i="1"/>
  <c r="M251" i="1"/>
  <c r="M2504" i="1"/>
  <c r="M2505" i="1"/>
  <c r="M2506" i="1"/>
  <c r="M2507" i="1"/>
  <c r="M2508" i="1"/>
  <c r="M1791" i="1"/>
  <c r="M2510" i="1"/>
  <c r="M252" i="1"/>
  <c r="M1750" i="1"/>
  <c r="M253" i="1"/>
  <c r="M1775" i="1"/>
  <c r="M2515" i="1"/>
  <c r="M1796" i="1"/>
  <c r="M2517" i="1"/>
  <c r="M2518" i="1"/>
  <c r="M2519" i="1"/>
  <c r="M2520" i="1"/>
  <c r="M2521" i="1"/>
  <c r="M2522" i="1"/>
  <c r="M2523" i="1"/>
  <c r="M2524" i="1"/>
  <c r="M260" i="1"/>
  <c r="M2526" i="1"/>
  <c r="M1678" i="1"/>
  <c r="M1672" i="1"/>
  <c r="M262" i="1"/>
  <c r="M2530" i="1"/>
  <c r="M263" i="1"/>
  <c r="M1821" i="1"/>
  <c r="M264" i="1"/>
  <c r="M1476" i="1"/>
  <c r="M271" i="1"/>
  <c r="M1944" i="1"/>
  <c r="M272" i="1"/>
  <c r="M273" i="1"/>
  <c r="M1702" i="1"/>
  <c r="M1753" i="1"/>
  <c r="M2541" i="1"/>
  <c r="M274" i="1"/>
  <c r="M275" i="1"/>
  <c r="M2544" i="1"/>
  <c r="M2545" i="1"/>
  <c r="M2546" i="1"/>
  <c r="M2547" i="1"/>
  <c r="M276" i="1"/>
  <c r="M277" i="1"/>
  <c r="M2550" i="1"/>
  <c r="M2551" i="1"/>
  <c r="M2552" i="1"/>
  <c r="M278" i="1"/>
  <c r="M1947" i="1"/>
  <c r="M1506" i="1"/>
  <c r="M2556" i="1"/>
  <c r="M2557" i="1"/>
  <c r="M279" i="1"/>
  <c r="M280" i="1"/>
  <c r="M281" i="1"/>
  <c r="M283" i="1"/>
  <c r="M2562" i="1"/>
  <c r="M2563" i="1"/>
  <c r="M2564" i="1"/>
  <c r="M1958" i="1"/>
  <c r="M1964" i="1"/>
  <c r="M2567" i="1"/>
  <c r="M284" i="1"/>
  <c r="M1941" i="1"/>
  <c r="M2570" i="1"/>
  <c r="M2571" i="1"/>
  <c r="M2572" i="1"/>
  <c r="M2573" i="1"/>
  <c r="M2574" i="1"/>
  <c r="M2575" i="1"/>
  <c r="M1639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1649" i="1"/>
  <c r="M2597" i="1"/>
  <c r="M2598" i="1"/>
  <c r="M2599" i="1"/>
  <c r="M2600" i="1"/>
  <c r="M2601" i="1"/>
  <c r="M2602" i="1"/>
  <c r="M1636" i="1"/>
  <c r="M2604" i="1"/>
  <c r="M2605" i="1"/>
  <c r="M1515" i="1"/>
  <c r="M2607" i="1"/>
  <c r="M2608" i="1"/>
  <c r="M2609" i="1"/>
  <c r="M289" i="1"/>
  <c r="M1776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90" i="1"/>
  <c r="M293" i="1"/>
  <c r="M2652" i="1"/>
  <c r="M294" i="1"/>
  <c r="M2654" i="1"/>
  <c r="M2655" i="1"/>
  <c r="M2656" i="1"/>
  <c r="M2657" i="1"/>
  <c r="M2658" i="1"/>
  <c r="M2659" i="1"/>
  <c r="M2660" i="1"/>
  <c r="M2661" i="1"/>
  <c r="M295" i="1"/>
  <c r="M296" i="1"/>
  <c r="M299" i="1"/>
  <c r="M300" i="1"/>
  <c r="M2666" i="1"/>
  <c r="M2667" i="1"/>
  <c r="M2668" i="1"/>
  <c r="M2669" i="1"/>
  <c r="M2670" i="1"/>
  <c r="M2671" i="1"/>
  <c r="M1800" i="1"/>
  <c r="M2673" i="1"/>
  <c r="M1773" i="1"/>
  <c r="M1794" i="1"/>
  <c r="M1899" i="1"/>
  <c r="M2677" i="1"/>
  <c r="M2678" i="1"/>
  <c r="M2679" i="1"/>
  <c r="M2680" i="1"/>
  <c r="M2681" i="1"/>
  <c r="M301" i="1"/>
  <c r="M2683" i="1"/>
  <c r="M2684" i="1"/>
  <c r="M302" i="1"/>
  <c r="M303" i="1"/>
  <c r="M2687" i="1"/>
  <c r="M306" i="1"/>
  <c r="M307" i="1"/>
  <c r="M308" i="1"/>
  <c r="M309" i="1"/>
  <c r="M315" i="1"/>
  <c r="M1687" i="1"/>
  <c r="M2694" i="1"/>
  <c r="M2695" i="1"/>
  <c r="M2696" i="1"/>
  <c r="M331" i="1"/>
  <c r="M338" i="1"/>
  <c r="M1860" i="1"/>
  <c r="M341" i="1"/>
  <c r="M345" i="1"/>
  <c r="M1664" i="1"/>
  <c r="M2703" i="1"/>
  <c r="M346" i="1"/>
  <c r="M1516" i="1"/>
  <c r="M2706" i="1"/>
  <c r="M2707" i="1"/>
  <c r="M2708" i="1"/>
  <c r="M2709" i="1"/>
  <c r="M383" i="1"/>
  <c r="M384" i="1"/>
  <c r="M386" i="1"/>
  <c r="M2713" i="1"/>
  <c r="M2714" i="1"/>
  <c r="M2715" i="1"/>
  <c r="M395" i="1"/>
  <c r="M1600" i="1"/>
  <c r="M1648" i="1"/>
  <c r="M2719" i="1"/>
  <c r="M2720" i="1"/>
  <c r="M396" i="1"/>
  <c r="M1558" i="1"/>
  <c r="M1669" i="1"/>
  <c r="M397" i="1"/>
  <c r="M1512" i="1"/>
  <c r="M2726" i="1"/>
  <c r="M2727" i="1"/>
  <c r="M2728" i="1"/>
  <c r="M1963" i="1"/>
  <c r="M1965" i="1"/>
  <c r="M403" i="1"/>
  <c r="M1945" i="1"/>
  <c r="M2733" i="1"/>
  <c r="M2734" i="1"/>
  <c r="M2735" i="1"/>
  <c r="M2736" i="1"/>
  <c r="M2737" i="1"/>
  <c r="M2738" i="1"/>
  <c r="M2739" i="1"/>
  <c r="M16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405" i="1"/>
  <c r="M2756" i="1"/>
  <c r="M2757" i="1"/>
  <c r="M2758" i="1"/>
  <c r="M2759" i="1"/>
  <c r="M406" i="1"/>
  <c r="M1647" i="1"/>
  <c r="M2762" i="1"/>
  <c r="M2763" i="1"/>
  <c r="M407" i="1"/>
  <c r="M2765" i="1"/>
  <c r="M2766" i="1"/>
  <c r="M2767" i="1"/>
  <c r="M1765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408" i="1"/>
  <c r="M410" i="1"/>
  <c r="M2805" i="1"/>
  <c r="M419" i="1"/>
  <c r="M2807" i="1"/>
  <c r="M2808" i="1"/>
  <c r="M2809" i="1"/>
  <c r="M2810" i="1"/>
  <c r="M2811" i="1"/>
  <c r="M2812" i="1"/>
  <c r="M2813" i="1"/>
  <c r="M2814" i="1"/>
  <c r="M2815" i="1"/>
  <c r="M421" i="1"/>
  <c r="M422" i="1"/>
  <c r="M423" i="1"/>
  <c r="M2819" i="1"/>
  <c r="M2820" i="1"/>
  <c r="M2821" i="1"/>
  <c r="M2822" i="1"/>
  <c r="M2823" i="1"/>
  <c r="M1897" i="1"/>
  <c r="M2825" i="1"/>
  <c r="M425" i="1"/>
  <c r="M1814" i="1"/>
  <c r="M1798" i="1"/>
  <c r="M1857" i="1"/>
  <c r="M2830" i="1"/>
  <c r="M2831" i="1"/>
  <c r="M2832" i="1"/>
  <c r="M2833" i="1"/>
  <c r="M2834" i="1"/>
  <c r="M2835" i="1"/>
  <c r="M426" i="1"/>
  <c r="M2837" i="1"/>
  <c r="M2838" i="1"/>
  <c r="M2839" i="1"/>
  <c r="M1939" i="1"/>
  <c r="M2841" i="1"/>
  <c r="M2842" i="1"/>
  <c r="M2843" i="1"/>
  <c r="M427" i="1"/>
  <c r="M428" i="1"/>
  <c r="M1908" i="1"/>
  <c r="M1920" i="1"/>
  <c r="M2848" i="1"/>
  <c r="M429" i="1"/>
  <c r="M430" i="1"/>
  <c r="M431" i="1"/>
  <c r="M432" i="1"/>
  <c r="M433" i="1"/>
  <c r="M2854" i="1"/>
  <c r="M434" i="1"/>
  <c r="M1907" i="1"/>
  <c r="M2857" i="1"/>
  <c r="M2858" i="1"/>
  <c r="M2859" i="1"/>
  <c r="M2860" i="1"/>
  <c r="M1825" i="1"/>
  <c r="M436" i="1"/>
  <c r="M2863" i="1"/>
  <c r="M2864" i="1"/>
  <c r="M2865" i="1"/>
  <c r="M1609" i="1"/>
  <c r="M437" i="1"/>
  <c r="M1668" i="1"/>
  <c r="M2869" i="1"/>
  <c r="M442" i="1"/>
  <c r="M1553" i="1"/>
  <c r="M443" i="1"/>
  <c r="M447" i="1"/>
  <c r="M448" i="1"/>
  <c r="M2875" i="1"/>
  <c r="M2876" i="1"/>
  <c r="M2877" i="1"/>
  <c r="M1970" i="1"/>
  <c r="M1966" i="1"/>
  <c r="M449" i="1"/>
  <c r="M1948" i="1"/>
  <c r="M2882" i="1"/>
  <c r="M2883" i="1"/>
  <c r="M2884" i="1"/>
  <c r="M2885" i="1"/>
  <c r="M2886" i="1"/>
  <c r="M2887" i="1"/>
  <c r="M163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1633" i="1"/>
  <c r="M2904" i="1"/>
  <c r="M2905" i="1"/>
  <c r="M2906" i="1"/>
  <c r="M2907" i="1"/>
  <c r="M2908" i="1"/>
  <c r="M2909" i="1"/>
  <c r="M1644" i="1"/>
  <c r="M2911" i="1"/>
  <c r="M2912" i="1"/>
  <c r="M1621" i="1"/>
  <c r="M2914" i="1"/>
  <c r="M2915" i="1"/>
  <c r="M2916" i="1"/>
  <c r="M1808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452" i="1"/>
  <c r="M1671" i="1"/>
  <c r="M2951" i="1"/>
  <c r="M453" i="1"/>
  <c r="M2953" i="1"/>
  <c r="M2954" i="1"/>
  <c r="M2955" i="1"/>
  <c r="M2956" i="1"/>
  <c r="M2957" i="1"/>
  <c r="M2958" i="1"/>
  <c r="M454" i="1"/>
  <c r="M455" i="1"/>
  <c r="M459" i="1"/>
  <c r="M460" i="1"/>
  <c r="M2963" i="1"/>
  <c r="M2964" i="1"/>
  <c r="M2965" i="1"/>
  <c r="M2966" i="1"/>
  <c r="M2967" i="1"/>
  <c r="M462" i="1"/>
  <c r="M1809" i="1"/>
  <c r="M2970" i="1"/>
  <c r="M463" i="1"/>
  <c r="M1793" i="1"/>
  <c r="M470" i="1"/>
  <c r="M1774" i="1"/>
  <c r="M2975" i="1"/>
  <c r="M490" i="1"/>
  <c r="M1715" i="1"/>
  <c r="M2978" i="1"/>
  <c r="M2979" i="1"/>
  <c r="M2980" i="1"/>
  <c r="M2981" i="1"/>
  <c r="M2982" i="1"/>
  <c r="M497" i="1"/>
  <c r="M2984" i="1"/>
  <c r="M2985" i="1"/>
  <c r="M2986" i="1"/>
  <c r="M500" i="1"/>
  <c r="M504" i="1"/>
  <c r="M2989" i="1"/>
  <c r="M505" i="1"/>
  <c r="M2991" i="1"/>
  <c r="M544" i="1"/>
  <c r="M545" i="1"/>
  <c r="M547" i="1"/>
  <c r="M2995" i="1"/>
  <c r="M556" i="1"/>
  <c r="M1915" i="1"/>
  <c r="M557" i="1"/>
  <c r="M558" i="1"/>
  <c r="M1645" i="1"/>
  <c r="M1708" i="1"/>
  <c r="M3002" i="1"/>
  <c r="M559" i="1"/>
  <c r="M1707" i="1"/>
  <c r="M3005" i="1"/>
  <c r="M3006" i="1"/>
  <c r="M566" i="1"/>
  <c r="M568" i="1"/>
  <c r="M3009" i="1"/>
  <c r="M569" i="1"/>
  <c r="M1598" i="1"/>
  <c r="M1480" i="1"/>
  <c r="M570" i="1"/>
  <c r="M3014" i="1"/>
  <c r="M3015" i="1"/>
  <c r="M576" i="1"/>
  <c r="M579" i="1"/>
  <c r="M580" i="1"/>
  <c r="M582" i="1"/>
  <c r="M1658" i="1"/>
  <c r="M3021" i="1"/>
  <c r="M3022" i="1"/>
  <c r="M583" i="1"/>
  <c r="M1967" i="1"/>
  <c r="M584" i="1"/>
  <c r="M1950" i="1"/>
  <c r="M3027" i="1"/>
  <c r="M3028" i="1"/>
  <c r="M3029" i="1"/>
  <c r="M3030" i="1"/>
  <c r="M165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1946" i="1"/>
  <c r="M3048" i="1"/>
  <c r="M3049" i="1"/>
  <c r="M3050" i="1"/>
  <c r="M3051" i="1"/>
  <c r="M3052" i="1"/>
  <c r="M1646" i="1"/>
  <c r="M3054" i="1"/>
  <c r="M3055" i="1"/>
  <c r="M585" i="1"/>
  <c r="M3057" i="1"/>
  <c r="M3058" i="1"/>
  <c r="M3059" i="1"/>
  <c r="M1679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586" i="1"/>
  <c r="M587" i="1"/>
  <c r="M3094" i="1"/>
  <c r="M591" i="1"/>
  <c r="M3096" i="1"/>
  <c r="M3097" i="1"/>
  <c r="M3098" i="1"/>
  <c r="M3099" i="1"/>
  <c r="M3100" i="1"/>
  <c r="M3101" i="1"/>
  <c r="M592" i="1"/>
  <c r="M593" i="1"/>
  <c r="M594" i="1"/>
  <c r="M595" i="1"/>
  <c r="M596" i="1"/>
  <c r="M598" i="1"/>
  <c r="M3108" i="1"/>
  <c r="M3109" i="1"/>
  <c r="M3110" i="1"/>
  <c r="M3111" i="1"/>
  <c r="M3112" i="1"/>
  <c r="M1864" i="1"/>
  <c r="M1896" i="1"/>
  <c r="M3115" i="1"/>
  <c r="M1826" i="1"/>
  <c r="M1919" i="1"/>
  <c r="M1827" i="1"/>
  <c r="M1813" i="1"/>
  <c r="M3120" i="1"/>
  <c r="M1850" i="1"/>
  <c r="M1906" i="1"/>
  <c r="M3123" i="1"/>
  <c r="M3124" i="1"/>
  <c r="M3125" i="1"/>
  <c r="M3126" i="1"/>
  <c r="M3127" i="1"/>
  <c r="M3128" i="1"/>
  <c r="M3129" i="1"/>
  <c r="M599" i="1"/>
  <c r="M604" i="1"/>
  <c r="M605" i="1"/>
  <c r="M1787" i="1"/>
  <c r="M3134" i="1"/>
  <c r="M1663" i="1"/>
  <c r="M1792" i="1"/>
  <c r="M606" i="1"/>
  <c r="M610" i="1"/>
  <c r="M611" i="1"/>
  <c r="M1676" i="1"/>
  <c r="M3141" i="1"/>
  <c r="M612" i="1"/>
  <c r="M615" i="1"/>
  <c r="M3144" i="1"/>
  <c r="M3145" i="1"/>
  <c r="M3146" i="1"/>
  <c r="M3147" i="1"/>
  <c r="M616" i="1"/>
  <c r="M617" i="1"/>
  <c r="M3150" i="1"/>
  <c r="M618" i="1"/>
  <c r="M1916" i="1"/>
  <c r="M1597" i="1"/>
  <c r="M1474" i="1"/>
  <c r="M3155" i="1"/>
  <c r="M619" i="1"/>
  <c r="M623" i="1"/>
  <c r="M624" i="1"/>
  <c r="M625" i="1"/>
  <c r="M1610" i="1"/>
  <c r="M2" i="1"/>
  <c r="K2" i="1"/>
  <c r="L2" i="1" s="1"/>
  <c r="I3" i="1"/>
  <c r="J3" i="1" s="1"/>
  <c r="I4" i="1"/>
  <c r="J4" i="1" s="1"/>
  <c r="I1971" i="1"/>
  <c r="J1971" i="1" s="1"/>
  <c r="I738" i="1"/>
  <c r="J738" i="1" s="1"/>
  <c r="I7" i="1"/>
  <c r="J7" i="1" s="1"/>
  <c r="I1972" i="1"/>
  <c r="J1972" i="1" s="1"/>
  <c r="I887" i="1"/>
  <c r="J887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886" i="1"/>
  <c r="J886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1973" i="1"/>
  <c r="J1973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1978" i="1"/>
  <c r="J1978" i="1" s="1"/>
  <c r="I1333" i="1"/>
  <c r="J1333" i="1" s="1"/>
  <c r="I43" i="1"/>
  <c r="J43" i="1" s="1"/>
  <c r="I44" i="1"/>
  <c r="J44" i="1" s="1"/>
  <c r="I1315" i="1"/>
  <c r="J1315" i="1" s="1"/>
  <c r="I46" i="1"/>
  <c r="J46" i="1" s="1"/>
  <c r="I47" i="1"/>
  <c r="J47" i="1" s="1"/>
  <c r="I48" i="1"/>
  <c r="J48" i="1" s="1"/>
  <c r="I1994" i="1"/>
  <c r="J1994" i="1" s="1"/>
  <c r="I764" i="1"/>
  <c r="J764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917" i="1"/>
  <c r="J917" i="1" s="1"/>
  <c r="I626" i="1"/>
  <c r="J626" i="1" s="1"/>
  <c r="I87" i="1"/>
  <c r="J87" i="1" s="1"/>
  <c r="I999" i="1"/>
  <c r="J999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2000" i="1"/>
  <c r="J2000" i="1" s="1"/>
  <c r="I2003" i="1"/>
  <c r="J2003" i="1" s="1"/>
  <c r="I2007" i="1"/>
  <c r="J2007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43" i="1"/>
  <c r="J1043" i="1" s="1"/>
  <c r="I720" i="1"/>
  <c r="J720" i="1" s="1"/>
  <c r="I746" i="1"/>
  <c r="J746" i="1" s="1"/>
  <c r="I740" i="1"/>
  <c r="J740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2039" i="1"/>
  <c r="J2039" i="1" s="1"/>
  <c r="I117" i="1"/>
  <c r="J117" i="1" s="1"/>
  <c r="I2040" i="1"/>
  <c r="J2040" i="1" s="1"/>
  <c r="I2042" i="1"/>
  <c r="J2042" i="1" s="1"/>
  <c r="I2049" i="1"/>
  <c r="J2049" i="1" s="1"/>
  <c r="I2050" i="1"/>
  <c r="J2050" i="1" s="1"/>
  <c r="I739" i="1"/>
  <c r="J739" i="1" s="1"/>
  <c r="I2051" i="1"/>
  <c r="J2051" i="1" s="1"/>
  <c r="I2052" i="1"/>
  <c r="J2052" i="1" s="1"/>
  <c r="I2053" i="1"/>
  <c r="J2053" i="1" s="1"/>
  <c r="I1368" i="1"/>
  <c r="J1368" i="1" s="1"/>
  <c r="I2054" i="1"/>
  <c r="J2054" i="1" s="1"/>
  <c r="I811" i="1"/>
  <c r="J811" i="1" s="1"/>
  <c r="I129" i="1"/>
  <c r="J129" i="1" s="1"/>
  <c r="I2060" i="1"/>
  <c r="J2060" i="1" s="1"/>
  <c r="I2061" i="1"/>
  <c r="J2061" i="1" s="1"/>
  <c r="I132" i="1"/>
  <c r="J132" i="1" s="1"/>
  <c r="I133" i="1"/>
  <c r="J133" i="1" s="1"/>
  <c r="I134" i="1"/>
  <c r="J134" i="1" s="1"/>
  <c r="I135" i="1"/>
  <c r="J135" i="1" s="1"/>
  <c r="I2063" i="1"/>
  <c r="J2063" i="1" s="1"/>
  <c r="I2064" i="1"/>
  <c r="J2064" i="1" s="1"/>
  <c r="I138" i="1"/>
  <c r="J138" i="1" s="1"/>
  <c r="I139" i="1"/>
  <c r="J139" i="1" s="1"/>
  <c r="I140" i="1"/>
  <c r="J140" i="1" s="1"/>
  <c r="I1500" i="1"/>
  <c r="J1500" i="1" s="1"/>
  <c r="I892" i="1"/>
  <c r="J892" i="1" s="1"/>
  <c r="I1354" i="1"/>
  <c r="J1354" i="1" s="1"/>
  <c r="I144" i="1"/>
  <c r="J144" i="1" s="1"/>
  <c r="I145" i="1"/>
  <c r="J145" i="1" s="1"/>
  <c r="I2065" i="1"/>
  <c r="J2065" i="1" s="1"/>
  <c r="I2066" i="1"/>
  <c r="J2066" i="1" s="1"/>
  <c r="I1330" i="1"/>
  <c r="J1330" i="1" s="1"/>
  <c r="I2068" i="1"/>
  <c r="J2068" i="1" s="1"/>
  <c r="I150" i="1"/>
  <c r="J150" i="1" s="1"/>
  <c r="I151" i="1"/>
  <c r="J151" i="1" s="1"/>
  <c r="I152" i="1"/>
  <c r="J152" i="1" s="1"/>
  <c r="I2069" i="1"/>
  <c r="J2069" i="1" s="1"/>
  <c r="I919" i="1"/>
  <c r="J919" i="1" s="1"/>
  <c r="I2077" i="1"/>
  <c r="J2077" i="1" s="1"/>
  <c r="I954" i="1"/>
  <c r="J954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797" i="1"/>
  <c r="J797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337" i="1"/>
  <c r="J1337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2078" i="1"/>
  <c r="J2078" i="1" s="1"/>
  <c r="I2079" i="1"/>
  <c r="J2079" i="1" s="1"/>
  <c r="I193" i="1"/>
  <c r="J193" i="1" s="1"/>
  <c r="I194" i="1"/>
  <c r="J194" i="1" s="1"/>
  <c r="I2080" i="1"/>
  <c r="J2080" i="1" s="1"/>
  <c r="I196" i="1"/>
  <c r="J196" i="1" s="1"/>
  <c r="I197" i="1"/>
  <c r="J197" i="1" s="1"/>
  <c r="I198" i="1"/>
  <c r="J198" i="1" s="1"/>
  <c r="I947" i="1"/>
  <c r="J947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920" i="1"/>
  <c r="J920" i="1" s="1"/>
  <c r="I2082" i="1"/>
  <c r="J2082" i="1" s="1"/>
  <c r="I240" i="1"/>
  <c r="J240" i="1" s="1"/>
  <c r="I2083" i="1"/>
  <c r="J2083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084" i="1"/>
  <c r="J2084" i="1" s="1"/>
  <c r="I2085" i="1"/>
  <c r="J2085" i="1" s="1"/>
  <c r="I2086" i="1"/>
  <c r="J2086" i="1" s="1"/>
  <c r="I2087" i="1"/>
  <c r="J2087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1324" i="1"/>
  <c r="J1324" i="1" s="1"/>
  <c r="I261" i="1"/>
  <c r="J261" i="1" s="1"/>
  <c r="I755" i="1"/>
  <c r="J755" i="1" s="1"/>
  <c r="I734" i="1"/>
  <c r="J734" i="1" s="1"/>
  <c r="I775" i="1"/>
  <c r="J775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089" i="1"/>
  <c r="J2089" i="1" s="1"/>
  <c r="I902" i="1"/>
  <c r="J902" i="1" s="1"/>
  <c r="I2090" i="1"/>
  <c r="J2090" i="1" s="1"/>
  <c r="I2095" i="1"/>
  <c r="J2095" i="1" s="1"/>
  <c r="I863" i="1"/>
  <c r="J863" i="1" s="1"/>
  <c r="I2096" i="1"/>
  <c r="J2096" i="1" s="1"/>
  <c r="I1180" i="1"/>
  <c r="J1180" i="1" s="1"/>
  <c r="I2098" i="1"/>
  <c r="J2098" i="1" s="1"/>
  <c r="I2099" i="1"/>
  <c r="J2099" i="1" s="1"/>
  <c r="I2100" i="1"/>
  <c r="J2100" i="1" s="1"/>
  <c r="I893" i="1"/>
  <c r="J893" i="1" s="1"/>
  <c r="I282" i="1"/>
  <c r="J282" i="1" s="1"/>
  <c r="I2101" i="1"/>
  <c r="J2101" i="1" s="1"/>
  <c r="I1141" i="1"/>
  <c r="J1141" i="1" s="1"/>
  <c r="I285" i="1"/>
  <c r="J285" i="1" s="1"/>
  <c r="I286" i="1"/>
  <c r="J286" i="1" s="1"/>
  <c r="I287" i="1"/>
  <c r="J287" i="1" s="1"/>
  <c r="I288" i="1"/>
  <c r="J288" i="1" s="1"/>
  <c r="I2103" i="1"/>
  <c r="J2103" i="1" s="1"/>
  <c r="I2104" i="1"/>
  <c r="J2104" i="1" s="1"/>
  <c r="I291" i="1"/>
  <c r="J291" i="1" s="1"/>
  <c r="I292" i="1"/>
  <c r="J292" i="1" s="1"/>
  <c r="I2105" i="1"/>
  <c r="J2105" i="1" s="1"/>
  <c r="I1189" i="1"/>
  <c r="J1189" i="1" s="1"/>
  <c r="I2106" i="1"/>
  <c r="J2106" i="1" s="1"/>
  <c r="I2107" i="1"/>
  <c r="J2107" i="1" s="1"/>
  <c r="I297" i="1"/>
  <c r="J297" i="1" s="1"/>
  <c r="I298" i="1"/>
  <c r="J298" i="1" s="1"/>
  <c r="I2111" i="1"/>
  <c r="J2111" i="1" s="1"/>
  <c r="I2112" i="1"/>
  <c r="J2112" i="1" s="1"/>
  <c r="I2114" i="1"/>
  <c r="J2114" i="1" s="1"/>
  <c r="I2115" i="1"/>
  <c r="J2115" i="1" s="1"/>
  <c r="I1502" i="1"/>
  <c r="J1502" i="1" s="1"/>
  <c r="I304" i="1"/>
  <c r="J304" i="1" s="1"/>
  <c r="I305" i="1"/>
  <c r="J305" i="1" s="1"/>
  <c r="I2125" i="1"/>
  <c r="J2125" i="1" s="1"/>
  <c r="I898" i="1"/>
  <c r="J898" i="1" s="1"/>
  <c r="I1206" i="1"/>
  <c r="J1206" i="1" s="1"/>
  <c r="I1139" i="1"/>
  <c r="J1139" i="1" s="1"/>
  <c r="I310" i="1"/>
  <c r="J310" i="1" s="1"/>
  <c r="I311" i="1"/>
  <c r="J311" i="1" s="1"/>
  <c r="I312" i="1"/>
  <c r="J312" i="1" s="1"/>
  <c r="I313" i="1"/>
  <c r="J313" i="1" s="1"/>
  <c r="I314" i="1"/>
  <c r="J314" i="1" s="1"/>
  <c r="I881" i="1"/>
  <c r="J881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1313" i="1"/>
  <c r="J1313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1326" i="1"/>
  <c r="J1326" i="1" s="1"/>
  <c r="I339" i="1"/>
  <c r="J339" i="1" s="1"/>
  <c r="I340" i="1"/>
  <c r="J340" i="1" s="1"/>
  <c r="I1327" i="1"/>
  <c r="J1327" i="1" s="1"/>
  <c r="I342" i="1"/>
  <c r="J342" i="1" s="1"/>
  <c r="I343" i="1"/>
  <c r="J343" i="1" s="1"/>
  <c r="I344" i="1"/>
  <c r="J344" i="1" s="1"/>
  <c r="I2140" i="1"/>
  <c r="J2140" i="1" s="1"/>
  <c r="I722" i="1"/>
  <c r="J722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997" i="1"/>
  <c r="J997" i="1" s="1"/>
  <c r="I2147" i="1"/>
  <c r="J2147" i="1" s="1"/>
  <c r="I385" i="1"/>
  <c r="J385" i="1" s="1"/>
  <c r="I2148" i="1"/>
  <c r="J2148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2151" i="1"/>
  <c r="J2151" i="1" s="1"/>
  <c r="I2155" i="1"/>
  <c r="J2155" i="1" s="1"/>
  <c r="I2156" i="1"/>
  <c r="J2156" i="1" s="1"/>
  <c r="I398" i="1"/>
  <c r="J398" i="1" s="1"/>
  <c r="I399" i="1"/>
  <c r="J399" i="1" s="1"/>
  <c r="I400" i="1"/>
  <c r="J400" i="1" s="1"/>
  <c r="I401" i="1"/>
  <c r="J401" i="1" s="1"/>
  <c r="I402" i="1"/>
  <c r="J402" i="1" s="1"/>
  <c r="I782" i="1"/>
  <c r="J782" i="1" s="1"/>
  <c r="I404" i="1"/>
  <c r="J404" i="1" s="1"/>
  <c r="I2191" i="1"/>
  <c r="J2191" i="1" s="1"/>
  <c r="I747" i="1"/>
  <c r="J747" i="1" s="1"/>
  <c r="I2192" i="1"/>
  <c r="J2192" i="1" s="1"/>
  <c r="I743" i="1"/>
  <c r="J743" i="1" s="1"/>
  <c r="I409" i="1"/>
  <c r="J409" i="1" s="1"/>
  <c r="I854" i="1"/>
  <c r="J854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2194" i="1"/>
  <c r="J2194" i="1" s="1"/>
  <c r="I420" i="1"/>
  <c r="J420" i="1" s="1"/>
  <c r="I1485" i="1"/>
  <c r="J1485" i="1" s="1"/>
  <c r="I1045" i="1"/>
  <c r="J1045" i="1" s="1"/>
  <c r="I2203" i="1"/>
  <c r="J2203" i="1" s="1"/>
  <c r="I424" i="1"/>
  <c r="J424" i="1" s="1"/>
  <c r="I2204" i="1"/>
  <c r="J2204" i="1" s="1"/>
  <c r="I906" i="1"/>
  <c r="J906" i="1" s="1"/>
  <c r="I2205" i="1"/>
  <c r="J2205" i="1" s="1"/>
  <c r="I1439" i="1"/>
  <c r="J1439" i="1" s="1"/>
  <c r="I2212" i="1"/>
  <c r="J2212" i="1" s="1"/>
  <c r="I1306" i="1"/>
  <c r="J1306" i="1" s="1"/>
  <c r="I2213" i="1"/>
  <c r="J2213" i="1" s="1"/>
  <c r="I2214" i="1"/>
  <c r="J2214" i="1" s="1"/>
  <c r="I1159" i="1"/>
  <c r="J1159" i="1" s="1"/>
  <c r="I1016" i="1"/>
  <c r="J1016" i="1" s="1"/>
  <c r="I435" i="1"/>
  <c r="J435" i="1" s="1"/>
  <c r="I2215" i="1"/>
  <c r="J2215" i="1" s="1"/>
  <c r="I2222" i="1"/>
  <c r="J2222" i="1" s="1"/>
  <c r="I438" i="1"/>
  <c r="J438" i="1" s="1"/>
  <c r="I439" i="1"/>
  <c r="J439" i="1" s="1"/>
  <c r="I440" i="1"/>
  <c r="J440" i="1" s="1"/>
  <c r="I441" i="1"/>
  <c r="J441" i="1" s="1"/>
  <c r="I2224" i="1"/>
  <c r="J2224" i="1" s="1"/>
  <c r="I2225" i="1"/>
  <c r="J2225" i="1" s="1"/>
  <c r="I444" i="1"/>
  <c r="J444" i="1" s="1"/>
  <c r="I445" i="1"/>
  <c r="J445" i="1" s="1"/>
  <c r="I446" i="1"/>
  <c r="J446" i="1" s="1"/>
  <c r="I2226" i="1"/>
  <c r="J2226" i="1" s="1"/>
  <c r="I1305" i="1"/>
  <c r="J1305" i="1" s="1"/>
  <c r="I1505" i="1"/>
  <c r="J1505" i="1" s="1"/>
  <c r="I450" i="1"/>
  <c r="J450" i="1" s="1"/>
  <c r="I451" i="1"/>
  <c r="J451" i="1" s="1"/>
  <c r="I2227" i="1"/>
  <c r="J2227" i="1" s="1"/>
  <c r="I2228" i="1"/>
  <c r="J2228" i="1" s="1"/>
  <c r="I2229" i="1"/>
  <c r="J2229" i="1" s="1"/>
  <c r="I2230" i="1"/>
  <c r="J2230" i="1" s="1"/>
  <c r="I456" i="1"/>
  <c r="J456" i="1" s="1"/>
  <c r="I457" i="1"/>
  <c r="J457" i="1" s="1"/>
  <c r="I458" i="1"/>
  <c r="J458" i="1" s="1"/>
  <c r="I1046" i="1"/>
  <c r="J1046" i="1" s="1"/>
  <c r="I1010" i="1"/>
  <c r="J1010" i="1" s="1"/>
  <c r="I461" i="1"/>
  <c r="J461" i="1" s="1"/>
  <c r="I2231" i="1"/>
  <c r="J2231" i="1" s="1"/>
  <c r="I1058" i="1"/>
  <c r="J1058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882" i="1"/>
  <c r="J882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1194" i="1"/>
  <c r="J1194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1030" i="1"/>
  <c r="J1030" i="1" s="1"/>
  <c r="I498" i="1"/>
  <c r="J498" i="1" s="1"/>
  <c r="I499" i="1"/>
  <c r="J499" i="1" s="1"/>
  <c r="I1483" i="1"/>
  <c r="J1483" i="1" s="1"/>
  <c r="I501" i="1"/>
  <c r="J501" i="1" s="1"/>
  <c r="I502" i="1"/>
  <c r="J502" i="1" s="1"/>
  <c r="I503" i="1"/>
  <c r="J503" i="1" s="1"/>
  <c r="I2232" i="1"/>
  <c r="J2232" i="1" s="1"/>
  <c r="I721" i="1"/>
  <c r="J721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2233" i="1"/>
  <c r="J2233" i="1" s="1"/>
  <c r="I2234" i="1"/>
  <c r="J2234" i="1" s="1"/>
  <c r="I546" i="1"/>
  <c r="J546" i="1" s="1"/>
  <c r="I2236" i="1"/>
  <c r="J2236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2237" i="1"/>
  <c r="J2237" i="1" s="1"/>
  <c r="I2242" i="1"/>
  <c r="J2242" i="1" s="1"/>
  <c r="I2243" i="1"/>
  <c r="J2243" i="1" s="1"/>
  <c r="I2247" i="1"/>
  <c r="J2247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1007" i="1"/>
  <c r="J1007" i="1" s="1"/>
  <c r="I567" i="1"/>
  <c r="J567" i="1" s="1"/>
  <c r="I723" i="1"/>
  <c r="J723" i="1" s="1"/>
  <c r="I730" i="1"/>
  <c r="J730" i="1" s="1"/>
  <c r="I1050" i="1"/>
  <c r="J1050" i="1" s="1"/>
  <c r="I571" i="1"/>
  <c r="J571" i="1" s="1"/>
  <c r="I572" i="1"/>
  <c r="J572" i="1" s="1"/>
  <c r="I573" i="1"/>
  <c r="J573" i="1" s="1"/>
  <c r="I574" i="1"/>
  <c r="J574" i="1" s="1"/>
  <c r="I575" i="1"/>
  <c r="J575" i="1" s="1"/>
  <c r="I2248" i="1"/>
  <c r="J2248" i="1" s="1"/>
  <c r="I577" i="1"/>
  <c r="J577" i="1" s="1"/>
  <c r="I578" i="1"/>
  <c r="J578" i="1" s="1"/>
  <c r="I2249" i="1"/>
  <c r="J2249" i="1" s="1"/>
  <c r="I2252" i="1"/>
  <c r="J2252" i="1" s="1"/>
  <c r="I581" i="1"/>
  <c r="J581" i="1" s="1"/>
  <c r="I2253" i="1"/>
  <c r="J2253" i="1" s="1"/>
  <c r="I2254" i="1"/>
  <c r="J2254" i="1" s="1"/>
  <c r="I2255" i="1"/>
  <c r="J2255" i="1" s="1"/>
  <c r="I2259" i="1"/>
  <c r="J2259" i="1" s="1"/>
  <c r="I2260" i="1"/>
  <c r="J2260" i="1" s="1"/>
  <c r="I868" i="1"/>
  <c r="J868" i="1" s="1"/>
  <c r="I588" i="1"/>
  <c r="J588" i="1" s="1"/>
  <c r="I589" i="1"/>
  <c r="J589" i="1" s="1"/>
  <c r="I590" i="1"/>
  <c r="J590" i="1" s="1"/>
  <c r="I2261" i="1"/>
  <c r="J2261" i="1" s="1"/>
  <c r="I2262" i="1"/>
  <c r="J2262" i="1" s="1"/>
  <c r="I1032" i="1"/>
  <c r="J1032" i="1" s="1"/>
  <c r="I2272" i="1"/>
  <c r="J2272" i="1" s="1"/>
  <c r="I2290" i="1"/>
  <c r="J2290" i="1" s="1"/>
  <c r="I1550" i="1"/>
  <c r="J1550" i="1" s="1"/>
  <c r="I597" i="1"/>
  <c r="J597" i="1" s="1"/>
  <c r="I2297" i="1"/>
  <c r="J2297" i="1" s="1"/>
  <c r="I1508" i="1"/>
  <c r="J1508" i="1" s="1"/>
  <c r="I600" i="1"/>
  <c r="J600" i="1" s="1"/>
  <c r="I601" i="1"/>
  <c r="J601" i="1" s="1"/>
  <c r="I602" i="1"/>
  <c r="J602" i="1" s="1"/>
  <c r="I603" i="1"/>
  <c r="J603" i="1" s="1"/>
  <c r="I2298" i="1"/>
  <c r="J2298" i="1" s="1"/>
  <c r="I2301" i="1"/>
  <c r="J2301" i="1" s="1"/>
  <c r="I2305" i="1"/>
  <c r="J2305" i="1" s="1"/>
  <c r="I607" i="1"/>
  <c r="J607" i="1" s="1"/>
  <c r="I608" i="1"/>
  <c r="J608" i="1" s="1"/>
  <c r="I609" i="1"/>
  <c r="J609" i="1" s="1"/>
  <c r="I2344" i="1"/>
  <c r="J2344" i="1" s="1"/>
  <c r="I1450" i="1"/>
  <c r="J1450" i="1" s="1"/>
  <c r="I1178" i="1"/>
  <c r="J1178" i="1" s="1"/>
  <c r="I613" i="1"/>
  <c r="J613" i="1" s="1"/>
  <c r="I614" i="1"/>
  <c r="J614" i="1" s="1"/>
  <c r="I2345" i="1"/>
  <c r="J2345" i="1" s="1"/>
  <c r="I1348" i="1"/>
  <c r="J1348" i="1" s="1"/>
  <c r="I1181" i="1"/>
  <c r="J1181" i="1" s="1"/>
  <c r="I2347" i="1"/>
  <c r="J2347" i="1" s="1"/>
  <c r="I1459" i="1"/>
  <c r="J1459" i="1" s="1"/>
  <c r="I620" i="1"/>
  <c r="J620" i="1" s="1"/>
  <c r="I621" i="1"/>
  <c r="J621" i="1" s="1"/>
  <c r="I622" i="1"/>
  <c r="J622" i="1" s="1"/>
  <c r="I1031" i="1"/>
  <c r="J1031" i="1" s="1"/>
  <c r="I894" i="1"/>
  <c r="J894" i="1" s="1"/>
  <c r="I2356" i="1"/>
  <c r="J2356" i="1" s="1"/>
  <c r="I804" i="1"/>
  <c r="J804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1138" i="1"/>
  <c r="J1138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2357" i="1"/>
  <c r="J2357" i="1" s="1"/>
  <c r="I650" i="1"/>
  <c r="J650" i="1" s="1"/>
  <c r="I651" i="1"/>
  <c r="J651" i="1" s="1"/>
  <c r="I652" i="1"/>
  <c r="J652" i="1" s="1"/>
  <c r="I653" i="1"/>
  <c r="J653" i="1" s="1"/>
  <c r="I2358" i="1"/>
  <c r="J2358" i="1" s="1"/>
  <c r="I1047" i="1"/>
  <c r="J1047" i="1" s="1"/>
  <c r="I656" i="1"/>
  <c r="J656" i="1" s="1"/>
  <c r="I657" i="1"/>
  <c r="J657" i="1" s="1"/>
  <c r="I2359" i="1"/>
  <c r="J2359" i="1" s="1"/>
  <c r="I659" i="1"/>
  <c r="J659" i="1" s="1"/>
  <c r="I660" i="1"/>
  <c r="J660" i="1" s="1"/>
  <c r="I661" i="1"/>
  <c r="J661" i="1" s="1"/>
  <c r="I741" i="1"/>
  <c r="J741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2366" i="1"/>
  <c r="J2366" i="1" s="1"/>
  <c r="I2368" i="1"/>
  <c r="J2368" i="1" s="1"/>
  <c r="I699" i="1"/>
  <c r="J699" i="1" s="1"/>
  <c r="I2369" i="1"/>
  <c r="J2369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2370" i="1"/>
  <c r="J2370" i="1" s="1"/>
  <c r="I2377" i="1"/>
  <c r="J2377" i="1" s="1"/>
  <c r="I2378" i="1"/>
  <c r="J2378" i="1" s="1"/>
  <c r="I713" i="1"/>
  <c r="J713" i="1" s="1"/>
  <c r="I714" i="1"/>
  <c r="J714" i="1" s="1"/>
  <c r="I715" i="1"/>
  <c r="J715" i="1" s="1"/>
  <c r="I716" i="1"/>
  <c r="J716" i="1" s="1"/>
  <c r="I717" i="1"/>
  <c r="J717" i="1" s="1"/>
  <c r="I1353" i="1"/>
  <c r="J1353" i="1" s="1"/>
  <c r="I719" i="1"/>
  <c r="J719" i="1" s="1"/>
  <c r="I2379" i="1"/>
  <c r="J2379" i="1" s="1"/>
  <c r="I1029" i="1"/>
  <c r="J1029" i="1" s="1"/>
  <c r="I1027" i="1"/>
  <c r="J1027" i="1" s="1"/>
  <c r="I907" i="1"/>
  <c r="J907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2380" i="1"/>
  <c r="J2380" i="1" s="1"/>
  <c r="I731" i="1"/>
  <c r="J731" i="1" s="1"/>
  <c r="I732" i="1"/>
  <c r="J732" i="1" s="1"/>
  <c r="I733" i="1"/>
  <c r="J733" i="1" s="1"/>
  <c r="I1292" i="1"/>
  <c r="J1292" i="1" s="1"/>
  <c r="I735" i="1"/>
  <c r="J735" i="1" s="1"/>
  <c r="I736" i="1"/>
  <c r="J736" i="1" s="1"/>
  <c r="I737" i="1"/>
  <c r="J737" i="1" s="1"/>
  <c r="I2381" i="1"/>
  <c r="J2381" i="1" s="1"/>
  <c r="I2382" i="1"/>
  <c r="J2382" i="1" s="1"/>
  <c r="I1033" i="1"/>
  <c r="J1033" i="1" s="1"/>
  <c r="I1190" i="1"/>
  <c r="J1190" i="1" s="1"/>
  <c r="I742" i="1"/>
  <c r="J742" i="1" s="1"/>
  <c r="I2383" i="1"/>
  <c r="J2383" i="1" s="1"/>
  <c r="I2384" i="1"/>
  <c r="J2384" i="1" s="1"/>
  <c r="I2385" i="1"/>
  <c r="J2385" i="1" s="1"/>
  <c r="I2386" i="1"/>
  <c r="J2386" i="1" s="1"/>
  <c r="I2387" i="1"/>
  <c r="J2387" i="1" s="1"/>
  <c r="I748" i="1"/>
  <c r="J748" i="1" s="1"/>
  <c r="I2389" i="1"/>
  <c r="J2389" i="1" s="1"/>
  <c r="I1183" i="1"/>
  <c r="J1183" i="1" s="1"/>
  <c r="I751" i="1"/>
  <c r="J751" i="1" s="1"/>
  <c r="I752" i="1"/>
  <c r="J752" i="1" s="1"/>
  <c r="I753" i="1"/>
  <c r="J753" i="1" s="1"/>
  <c r="I754" i="1"/>
  <c r="J754" i="1" s="1"/>
  <c r="I914" i="1"/>
  <c r="J914" i="1" s="1"/>
  <c r="I2390" i="1"/>
  <c r="J2390" i="1" s="1"/>
  <c r="I757" i="1"/>
  <c r="J757" i="1" s="1"/>
  <c r="I758" i="1"/>
  <c r="J758" i="1" s="1"/>
  <c r="I759" i="1"/>
  <c r="J759" i="1" s="1"/>
  <c r="I1436" i="1"/>
  <c r="J1436" i="1" s="1"/>
  <c r="I2395" i="1"/>
  <c r="J2395" i="1" s="1"/>
  <c r="I1053" i="1"/>
  <c r="J1053" i="1" s="1"/>
  <c r="I763" i="1"/>
  <c r="J763" i="1" s="1"/>
  <c r="I2396" i="1"/>
  <c r="J2396" i="1" s="1"/>
  <c r="I1360" i="1"/>
  <c r="J1360" i="1" s="1"/>
  <c r="I2399" i="1"/>
  <c r="J2399" i="1" s="1"/>
  <c r="I2400" i="1"/>
  <c r="J2400" i="1" s="1"/>
  <c r="I2401" i="1"/>
  <c r="J2401" i="1" s="1"/>
  <c r="I769" i="1"/>
  <c r="J769" i="1" s="1"/>
  <c r="I770" i="1"/>
  <c r="J770" i="1" s="1"/>
  <c r="I771" i="1"/>
  <c r="J771" i="1" s="1"/>
  <c r="I1174" i="1"/>
  <c r="J1174" i="1" s="1"/>
  <c r="I1012" i="1"/>
  <c r="J1012" i="1" s="1"/>
  <c r="I2402" i="1"/>
  <c r="J2402" i="1" s="1"/>
  <c r="I871" i="1"/>
  <c r="J871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877" i="1"/>
  <c r="J877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1015" i="1"/>
  <c r="J1015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1150" i="1"/>
  <c r="J1150" i="1" s="1"/>
  <c r="I805" i="1"/>
  <c r="J805" i="1" s="1"/>
  <c r="I806" i="1"/>
  <c r="J806" i="1" s="1"/>
  <c r="I1355" i="1"/>
  <c r="J1355" i="1" s="1"/>
  <c r="I808" i="1"/>
  <c r="J808" i="1" s="1"/>
  <c r="I809" i="1"/>
  <c r="J809" i="1" s="1"/>
  <c r="I810" i="1"/>
  <c r="J810" i="1" s="1"/>
  <c r="I710" i="1"/>
  <c r="J710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2405" i="1"/>
  <c r="J2405" i="1" s="1"/>
  <c r="I1037" i="1"/>
  <c r="J1037" i="1" s="1"/>
  <c r="I845" i="1"/>
  <c r="J845" i="1" s="1"/>
  <c r="I2406" i="1"/>
  <c r="J240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2407" i="1"/>
  <c r="J2407" i="1" s="1"/>
  <c r="I2408" i="1"/>
  <c r="J2408" i="1" s="1"/>
  <c r="I2409" i="1"/>
  <c r="J2409" i="1" s="1"/>
  <c r="I2412" i="1"/>
  <c r="J2412" i="1" s="1"/>
  <c r="I857" i="1"/>
  <c r="J857" i="1" s="1"/>
  <c r="I858" i="1"/>
  <c r="J858" i="1" s="1"/>
  <c r="I859" i="1"/>
  <c r="J859" i="1" s="1"/>
  <c r="I860" i="1"/>
  <c r="J860" i="1" s="1"/>
  <c r="I861" i="1"/>
  <c r="J861" i="1" s="1"/>
  <c r="I2413" i="1"/>
  <c r="J2413" i="1" s="1"/>
  <c r="I1177" i="1"/>
  <c r="J1177" i="1" s="1"/>
  <c r="I864" i="1"/>
  <c r="J864" i="1" s="1"/>
  <c r="I2414" i="1"/>
  <c r="J2414" i="1" s="1"/>
  <c r="I1011" i="1"/>
  <c r="J1011" i="1" s="1"/>
  <c r="I2415" i="1"/>
  <c r="J2415" i="1" s="1"/>
  <c r="I895" i="1"/>
  <c r="J895" i="1" s="1"/>
  <c r="I869" i="1"/>
  <c r="J869" i="1" s="1"/>
  <c r="I2421" i="1"/>
  <c r="J2421" i="1" s="1"/>
  <c r="I950" i="1"/>
  <c r="J950" i="1" s="1"/>
  <c r="I872" i="1"/>
  <c r="J872" i="1" s="1"/>
  <c r="I873" i="1"/>
  <c r="J873" i="1" s="1"/>
  <c r="I874" i="1"/>
  <c r="J874" i="1" s="1"/>
  <c r="I875" i="1"/>
  <c r="J875" i="1" s="1"/>
  <c r="I876" i="1"/>
  <c r="J876" i="1" s="1"/>
  <c r="I2437" i="1"/>
  <c r="J2437" i="1" s="1"/>
  <c r="I878" i="1"/>
  <c r="J878" i="1" s="1"/>
  <c r="I879" i="1"/>
  <c r="J879" i="1" s="1"/>
  <c r="I880" i="1"/>
  <c r="J880" i="1" s="1"/>
  <c r="I2444" i="1"/>
  <c r="J2444" i="1" s="1"/>
  <c r="I2447" i="1"/>
  <c r="J2447" i="1" s="1"/>
  <c r="I883" i="1"/>
  <c r="J883" i="1" s="1"/>
  <c r="I2451" i="1"/>
  <c r="J2451" i="1" s="1"/>
  <c r="I885" i="1"/>
  <c r="J885" i="1" s="1"/>
  <c r="I2452" i="1"/>
  <c r="J2452" i="1" s="1"/>
  <c r="I2489" i="1"/>
  <c r="J2489" i="1" s="1"/>
  <c r="I2490" i="1"/>
  <c r="J2490" i="1" s="1"/>
  <c r="I889" i="1"/>
  <c r="J889" i="1" s="1"/>
  <c r="I2492" i="1"/>
  <c r="J2492" i="1" s="1"/>
  <c r="I766" i="1"/>
  <c r="J766" i="1" s="1"/>
  <c r="I2501" i="1"/>
  <c r="J2501" i="1" s="1"/>
  <c r="I2502" i="1"/>
  <c r="J2502" i="1" s="1"/>
  <c r="I744" i="1"/>
  <c r="J744" i="1" s="1"/>
  <c r="I1095" i="1"/>
  <c r="J1095" i="1" s="1"/>
  <c r="I896" i="1"/>
  <c r="J896" i="1" s="1"/>
  <c r="I2503" i="1"/>
  <c r="J2503" i="1" s="1"/>
  <c r="I905" i="1"/>
  <c r="J905" i="1" s="1"/>
  <c r="I899" i="1"/>
  <c r="J899" i="1" s="1"/>
  <c r="I900" i="1"/>
  <c r="J900" i="1" s="1"/>
  <c r="I2509" i="1"/>
  <c r="J2509" i="1" s="1"/>
  <c r="I2511" i="1"/>
  <c r="J2511" i="1" s="1"/>
  <c r="I903" i="1"/>
  <c r="J903" i="1" s="1"/>
  <c r="I2512" i="1"/>
  <c r="J2512" i="1" s="1"/>
  <c r="I1437" i="1"/>
  <c r="J1437" i="1" s="1"/>
  <c r="I1495" i="1"/>
  <c r="J1495" i="1" s="1"/>
  <c r="I2513" i="1"/>
  <c r="J2513" i="1" s="1"/>
  <c r="I908" i="1"/>
  <c r="J908" i="1" s="1"/>
  <c r="I909" i="1"/>
  <c r="J909" i="1" s="1"/>
  <c r="I2514" i="1"/>
  <c r="J2514" i="1" s="1"/>
  <c r="I2516" i="1"/>
  <c r="J2516" i="1" s="1"/>
  <c r="I2525" i="1"/>
  <c r="J2525" i="1" s="1"/>
  <c r="I2527" i="1"/>
  <c r="J2527" i="1" s="1"/>
  <c r="I1399" i="1"/>
  <c r="J1399" i="1" s="1"/>
  <c r="I915" i="1"/>
  <c r="J915" i="1" s="1"/>
  <c r="I916" i="1"/>
  <c r="J916" i="1" s="1"/>
  <c r="I2528" i="1"/>
  <c r="J2528" i="1" s="1"/>
  <c r="I987" i="1"/>
  <c r="J987" i="1" s="1"/>
  <c r="I2529" i="1"/>
  <c r="J2529" i="1" s="1"/>
  <c r="I807" i="1"/>
  <c r="J807" i="1" s="1"/>
  <c r="I921" i="1"/>
  <c r="J921" i="1" s="1"/>
  <c r="I922" i="1"/>
  <c r="J922" i="1" s="1"/>
  <c r="I923" i="1"/>
  <c r="J923" i="1" s="1"/>
  <c r="I924" i="1"/>
  <c r="J924" i="1" s="1"/>
  <c r="I910" i="1"/>
  <c r="J910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1475" i="1"/>
  <c r="J1475" i="1" s="1"/>
  <c r="I942" i="1"/>
  <c r="J942" i="1" s="1"/>
  <c r="I943" i="1"/>
  <c r="J943" i="1" s="1"/>
  <c r="I944" i="1"/>
  <c r="J944" i="1" s="1"/>
  <c r="I945" i="1"/>
  <c r="J945" i="1" s="1"/>
  <c r="I946" i="1"/>
  <c r="J946" i="1" s="1"/>
  <c r="I1048" i="1"/>
  <c r="J1048" i="1" s="1"/>
  <c r="I948" i="1"/>
  <c r="J948" i="1" s="1"/>
  <c r="I949" i="1"/>
  <c r="J949" i="1" s="1"/>
  <c r="I2531" i="1"/>
  <c r="J2531" i="1" s="1"/>
  <c r="I951" i="1"/>
  <c r="J951" i="1" s="1"/>
  <c r="I952" i="1"/>
  <c r="J952" i="1" s="1"/>
  <c r="I953" i="1"/>
  <c r="J953" i="1" s="1"/>
  <c r="I844" i="1"/>
  <c r="J84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2532" i="1"/>
  <c r="J2532" i="1" s="1"/>
  <c r="I2533" i="1"/>
  <c r="J2533" i="1" s="1"/>
  <c r="I988" i="1"/>
  <c r="J988" i="1" s="1"/>
  <c r="I2534" i="1"/>
  <c r="J2534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2535" i="1"/>
  <c r="J2535" i="1" s="1"/>
  <c r="I2536" i="1"/>
  <c r="J2536" i="1" s="1"/>
  <c r="I2537" i="1"/>
  <c r="J2537" i="1" s="1"/>
  <c r="I2538" i="1"/>
  <c r="J2538" i="1" s="1"/>
  <c r="I2539" i="1"/>
  <c r="J2539" i="1" s="1"/>
  <c r="I2540" i="1"/>
  <c r="J2540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352" i="1"/>
  <c r="J1352" i="1" s="1"/>
  <c r="I1175" i="1"/>
  <c r="J1175" i="1" s="1"/>
  <c r="I1009" i="1"/>
  <c r="J1009" i="1" s="1"/>
  <c r="I1332" i="1"/>
  <c r="J1332" i="1" s="1"/>
  <c r="I904" i="1"/>
  <c r="J904" i="1" s="1"/>
  <c r="I1343" i="1"/>
  <c r="J1343" i="1" s="1"/>
  <c r="I890" i="1"/>
  <c r="J890" i="1" s="1"/>
  <c r="I1014" i="1"/>
  <c r="J1014" i="1" s="1"/>
  <c r="I1346" i="1"/>
  <c r="J1346" i="1" s="1"/>
  <c r="I772" i="1"/>
  <c r="J772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2542" i="1"/>
  <c r="J2542" i="1" s="1"/>
  <c r="I2543" i="1"/>
  <c r="J2543" i="1" s="1"/>
  <c r="I2548" i="1"/>
  <c r="J2548" i="1" s="1"/>
  <c r="I888" i="1"/>
  <c r="J888" i="1" s="1"/>
  <c r="I1028" i="1"/>
  <c r="J1028" i="1" s="1"/>
  <c r="I912" i="1"/>
  <c r="J912" i="1" s="1"/>
  <c r="I1152" i="1"/>
  <c r="J1152" i="1" s="1"/>
  <c r="I2549" i="1"/>
  <c r="J2549" i="1" s="1"/>
  <c r="I2553" i="1"/>
  <c r="J2553" i="1" s="1"/>
  <c r="I2554" i="1"/>
  <c r="J2554" i="1" s="1"/>
  <c r="I760" i="1"/>
  <c r="J760" i="1" s="1"/>
  <c r="I1035" i="1"/>
  <c r="J1035" i="1" s="1"/>
  <c r="I2555" i="1"/>
  <c r="J2555" i="1" s="1"/>
  <c r="I2558" i="1"/>
  <c r="J2558" i="1" s="1"/>
  <c r="I1038" i="1"/>
  <c r="J1038" i="1" s="1"/>
  <c r="I1039" i="1"/>
  <c r="J1039" i="1" s="1"/>
  <c r="I1040" i="1"/>
  <c r="J1040" i="1" s="1"/>
  <c r="I1041" i="1"/>
  <c r="J1041" i="1" s="1"/>
  <c r="I2559" i="1"/>
  <c r="J2559" i="1" s="1"/>
  <c r="I2560" i="1"/>
  <c r="J2560" i="1" s="1"/>
  <c r="I1044" i="1"/>
  <c r="J1044" i="1" s="1"/>
  <c r="I2561" i="1"/>
  <c r="J2561" i="1" s="1"/>
  <c r="I856" i="1"/>
  <c r="J856" i="1" s="1"/>
  <c r="I1008" i="1"/>
  <c r="J1008" i="1" s="1"/>
  <c r="I1490" i="1"/>
  <c r="J1490" i="1" s="1"/>
  <c r="I1049" i="1"/>
  <c r="J1049" i="1" s="1"/>
  <c r="I2565" i="1"/>
  <c r="J2565" i="1" s="1"/>
  <c r="I2566" i="1"/>
  <c r="J2566" i="1" s="1"/>
  <c r="I2568" i="1"/>
  <c r="J2568" i="1" s="1"/>
  <c r="I2569" i="1"/>
  <c r="J2569" i="1" s="1"/>
  <c r="I1219" i="1"/>
  <c r="J1219" i="1" s="1"/>
  <c r="I1055" i="1"/>
  <c r="J1055" i="1" s="1"/>
  <c r="I1056" i="1"/>
  <c r="J1056" i="1" s="1"/>
  <c r="I1057" i="1"/>
  <c r="J1057" i="1" s="1"/>
  <c r="I2576" i="1"/>
  <c r="J2576" i="1" s="1"/>
  <c r="I634" i="1"/>
  <c r="J634" i="1" s="1"/>
  <c r="I1060" i="1"/>
  <c r="J1060" i="1" s="1"/>
  <c r="I2596" i="1"/>
  <c r="J2596" i="1" s="1"/>
  <c r="I866" i="1"/>
  <c r="J866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179" i="1"/>
  <c r="J1179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2603" i="1"/>
  <c r="J2603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2606" i="1"/>
  <c r="J2606" i="1" s="1"/>
  <c r="I1463" i="1"/>
  <c r="J1463" i="1" s="1"/>
  <c r="I1096" i="1"/>
  <c r="J1096" i="1" s="1"/>
  <c r="I1097" i="1"/>
  <c r="J1097" i="1" s="1"/>
  <c r="I1347" i="1"/>
  <c r="J1347" i="1" s="1"/>
  <c r="I1099" i="1"/>
  <c r="J1099" i="1" s="1"/>
  <c r="I1100" i="1"/>
  <c r="J1100" i="1" s="1"/>
  <c r="I1101" i="1"/>
  <c r="J1101" i="1" s="1"/>
  <c r="I2610" i="1"/>
  <c r="J2610" i="1" s="1"/>
  <c r="I867" i="1"/>
  <c r="J867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1118" i="1"/>
  <c r="J1118" i="1" s="1"/>
  <c r="I1119" i="1"/>
  <c r="J1119" i="1" s="1"/>
  <c r="I1120" i="1"/>
  <c r="J1120" i="1" s="1"/>
  <c r="I1121" i="1"/>
  <c r="J1121" i="1" s="1"/>
  <c r="I1122" i="1"/>
  <c r="J1122" i="1" s="1"/>
  <c r="I1123" i="1"/>
  <c r="J1123" i="1" s="1"/>
  <c r="I1124" i="1"/>
  <c r="J1124" i="1" s="1"/>
  <c r="I1125" i="1"/>
  <c r="J1125" i="1" s="1"/>
  <c r="I1126" i="1"/>
  <c r="J1126" i="1" s="1"/>
  <c r="I1127" i="1"/>
  <c r="J1127" i="1" s="1"/>
  <c r="I1128" i="1"/>
  <c r="J1128" i="1" s="1"/>
  <c r="I1129" i="1"/>
  <c r="J1129" i="1" s="1"/>
  <c r="I1130" i="1"/>
  <c r="J1130" i="1" s="1"/>
  <c r="I1131" i="1"/>
  <c r="J1131" i="1" s="1"/>
  <c r="I1132" i="1"/>
  <c r="J1132" i="1" s="1"/>
  <c r="I1133" i="1"/>
  <c r="J1133" i="1" s="1"/>
  <c r="I1134" i="1"/>
  <c r="J1134" i="1" s="1"/>
  <c r="I1135" i="1"/>
  <c r="J1135" i="1" s="1"/>
  <c r="I1136" i="1"/>
  <c r="J1136" i="1" s="1"/>
  <c r="I1137" i="1"/>
  <c r="J1137" i="1" s="1"/>
  <c r="I1036" i="1"/>
  <c r="J1036" i="1" s="1"/>
  <c r="I649" i="1"/>
  <c r="J649" i="1" s="1"/>
  <c r="I1140" i="1"/>
  <c r="J1140" i="1" s="1"/>
  <c r="I1062" i="1"/>
  <c r="J1062" i="1" s="1"/>
  <c r="I1142" i="1"/>
  <c r="J1142" i="1" s="1"/>
  <c r="I1143" i="1"/>
  <c r="J1143" i="1" s="1"/>
  <c r="I1144" i="1"/>
  <c r="J1144" i="1" s="1"/>
  <c r="I1145" i="1"/>
  <c r="J1145" i="1" s="1"/>
  <c r="I1146" i="1"/>
  <c r="J1146" i="1" s="1"/>
  <c r="I1147" i="1"/>
  <c r="J1147" i="1" s="1"/>
  <c r="I1148" i="1"/>
  <c r="J1148" i="1" s="1"/>
  <c r="I1149" i="1"/>
  <c r="J1149" i="1" s="1"/>
  <c r="I2611" i="1"/>
  <c r="J2611" i="1" s="1"/>
  <c r="I2650" i="1"/>
  <c r="J2650" i="1" s="1"/>
  <c r="I2651" i="1"/>
  <c r="J2651" i="1" s="1"/>
  <c r="I1153" i="1"/>
  <c r="J1153" i="1" s="1"/>
  <c r="I1154" i="1"/>
  <c r="J1154" i="1" s="1"/>
  <c r="I1155" i="1"/>
  <c r="J1155" i="1" s="1"/>
  <c r="I1156" i="1"/>
  <c r="J1156" i="1" s="1"/>
  <c r="I1157" i="1"/>
  <c r="J1157" i="1" s="1"/>
  <c r="I1158" i="1"/>
  <c r="J1158" i="1" s="1"/>
  <c r="I1173" i="1"/>
  <c r="J1173" i="1" s="1"/>
  <c r="I756" i="1"/>
  <c r="J756" i="1" s="1"/>
  <c r="I853" i="1"/>
  <c r="J853" i="1" s="1"/>
  <c r="I774" i="1"/>
  <c r="J774" i="1" s="1"/>
  <c r="I1163" i="1"/>
  <c r="J1163" i="1" s="1"/>
  <c r="I1164" i="1"/>
  <c r="J1164" i="1" s="1"/>
  <c r="I1165" i="1"/>
  <c r="J1165" i="1" s="1"/>
  <c r="I1166" i="1"/>
  <c r="J1166" i="1" s="1"/>
  <c r="I1167" i="1"/>
  <c r="J1167" i="1" s="1"/>
  <c r="I1168" i="1"/>
  <c r="J1168" i="1" s="1"/>
  <c r="I2653" i="1"/>
  <c r="J2653" i="1" s="1"/>
  <c r="I1170" i="1"/>
  <c r="J1170" i="1" s="1"/>
  <c r="I2662" i="1"/>
  <c r="J2662" i="1" s="1"/>
  <c r="I2663" i="1"/>
  <c r="J2663" i="1" s="1"/>
  <c r="I2664" i="1"/>
  <c r="J2664" i="1" s="1"/>
  <c r="I2665" i="1"/>
  <c r="J2665" i="1" s="1"/>
  <c r="I768" i="1"/>
  <c r="J768" i="1" s="1"/>
  <c r="I2672" i="1"/>
  <c r="J2672" i="1" s="1"/>
  <c r="I2674" i="1"/>
  <c r="J2674" i="1" s="1"/>
  <c r="I2675" i="1"/>
  <c r="J2675" i="1" s="1"/>
  <c r="I1456" i="1"/>
  <c r="J1456" i="1" s="1"/>
  <c r="I2676" i="1"/>
  <c r="J2676" i="1" s="1"/>
  <c r="I941" i="1"/>
  <c r="J941" i="1" s="1"/>
  <c r="I1182" i="1"/>
  <c r="J1182" i="1" s="1"/>
  <c r="I2682" i="1"/>
  <c r="J2682" i="1" s="1"/>
  <c r="I2685" i="1"/>
  <c r="J2685" i="1" s="1"/>
  <c r="I1185" i="1"/>
  <c r="J1185" i="1" s="1"/>
  <c r="I1186" i="1"/>
  <c r="J1186" i="1" s="1"/>
  <c r="I1187" i="1"/>
  <c r="J1187" i="1" s="1"/>
  <c r="I1188" i="1"/>
  <c r="J1188" i="1" s="1"/>
  <c r="I2686" i="1"/>
  <c r="J2686" i="1" s="1"/>
  <c r="I2688" i="1"/>
  <c r="J2688" i="1" s="1"/>
  <c r="I1191" i="1"/>
  <c r="J1191" i="1" s="1"/>
  <c r="I1192" i="1"/>
  <c r="J1192" i="1" s="1"/>
  <c r="I1193" i="1"/>
  <c r="J1193" i="1" s="1"/>
  <c r="I1924" i="1"/>
  <c r="J1924" i="1" s="1"/>
  <c r="I911" i="1"/>
  <c r="J911" i="1" s="1"/>
  <c r="I1482" i="1"/>
  <c r="J1482" i="1" s="1"/>
  <c r="I1197" i="1"/>
  <c r="J1197" i="1" s="1"/>
  <c r="I1198" i="1"/>
  <c r="J1198" i="1" s="1"/>
  <c r="I2689" i="1"/>
  <c r="J2689" i="1" s="1"/>
  <c r="I2690" i="1"/>
  <c r="J2690" i="1" s="1"/>
  <c r="I1384" i="1"/>
  <c r="J1384" i="1" s="1"/>
  <c r="I2691" i="1"/>
  <c r="J2691" i="1" s="1"/>
  <c r="I1203" i="1"/>
  <c r="J1203" i="1" s="1"/>
  <c r="I1204" i="1"/>
  <c r="J1204" i="1" s="1"/>
  <c r="I1205" i="1"/>
  <c r="J1205" i="1" s="1"/>
  <c r="I2692" i="1"/>
  <c r="J2692" i="1" s="1"/>
  <c r="I662" i="1"/>
  <c r="J662" i="1" s="1"/>
  <c r="I2693" i="1"/>
  <c r="J2693" i="1" s="1"/>
  <c r="I901" i="1"/>
  <c r="J901" i="1" s="1"/>
  <c r="I1210" i="1"/>
  <c r="J1210" i="1" s="1"/>
  <c r="I1211" i="1"/>
  <c r="J1211" i="1" s="1"/>
  <c r="I1212" i="1"/>
  <c r="J1212" i="1" s="1"/>
  <c r="I1213" i="1"/>
  <c r="J1213" i="1" s="1"/>
  <c r="I1214" i="1"/>
  <c r="J1214" i="1" s="1"/>
  <c r="I1215" i="1"/>
  <c r="J1215" i="1" s="1"/>
  <c r="I1216" i="1"/>
  <c r="J1216" i="1" s="1"/>
  <c r="I1217" i="1"/>
  <c r="J1217" i="1" s="1"/>
  <c r="I1218" i="1"/>
  <c r="J1218" i="1" s="1"/>
  <c r="I1052" i="1"/>
  <c r="J1052" i="1" s="1"/>
  <c r="I1220" i="1"/>
  <c r="J1220" i="1" s="1"/>
  <c r="I1221" i="1"/>
  <c r="J1221" i="1" s="1"/>
  <c r="I1222" i="1"/>
  <c r="J1222" i="1" s="1"/>
  <c r="I1223" i="1"/>
  <c r="J1223" i="1" s="1"/>
  <c r="I1224" i="1"/>
  <c r="J1224" i="1" s="1"/>
  <c r="I1225" i="1"/>
  <c r="J1225" i="1" s="1"/>
  <c r="I1226" i="1"/>
  <c r="J1226" i="1" s="1"/>
  <c r="I1227" i="1"/>
  <c r="J1227" i="1" s="1"/>
  <c r="I1228" i="1"/>
  <c r="J1228" i="1" s="1"/>
  <c r="I1229" i="1"/>
  <c r="J1229" i="1" s="1"/>
  <c r="I1230" i="1"/>
  <c r="J1230" i="1" s="1"/>
  <c r="I1231" i="1"/>
  <c r="J1231" i="1" s="1"/>
  <c r="I1232" i="1"/>
  <c r="J1232" i="1" s="1"/>
  <c r="I1233" i="1"/>
  <c r="J1233" i="1" s="1"/>
  <c r="I1234" i="1"/>
  <c r="J1234" i="1" s="1"/>
  <c r="I1235" i="1"/>
  <c r="J1235" i="1" s="1"/>
  <c r="I1236" i="1"/>
  <c r="J1236" i="1" s="1"/>
  <c r="I1458" i="1"/>
  <c r="J1458" i="1" s="1"/>
  <c r="I1238" i="1"/>
  <c r="J1238" i="1" s="1"/>
  <c r="I1239" i="1"/>
  <c r="J1239" i="1" s="1"/>
  <c r="I1240" i="1"/>
  <c r="J1240" i="1" s="1"/>
  <c r="I1241" i="1"/>
  <c r="J1241" i="1" s="1"/>
  <c r="I1242" i="1"/>
  <c r="J1242" i="1" s="1"/>
  <c r="I1243" i="1"/>
  <c r="J1243" i="1" s="1"/>
  <c r="I2697" i="1"/>
  <c r="J2697" i="1" s="1"/>
  <c r="I2698" i="1"/>
  <c r="J2698" i="1" s="1"/>
  <c r="I1246" i="1"/>
  <c r="J1246" i="1" s="1"/>
  <c r="I1247" i="1"/>
  <c r="J1247" i="1" s="1"/>
  <c r="I2699" i="1"/>
  <c r="J2699" i="1" s="1"/>
  <c r="I1249" i="1"/>
  <c r="J1249" i="1" s="1"/>
  <c r="I1250" i="1"/>
  <c r="J1250" i="1" s="1"/>
  <c r="I1251" i="1"/>
  <c r="J1251" i="1" s="1"/>
  <c r="I1209" i="1"/>
  <c r="J1209" i="1" s="1"/>
  <c r="I1253" i="1"/>
  <c r="J1253" i="1" s="1"/>
  <c r="I1254" i="1"/>
  <c r="J1254" i="1" s="1"/>
  <c r="I1255" i="1"/>
  <c r="J1255" i="1" s="1"/>
  <c r="I1256" i="1"/>
  <c r="J1256" i="1" s="1"/>
  <c r="I1257" i="1"/>
  <c r="J1257" i="1" s="1"/>
  <c r="I1258" i="1"/>
  <c r="J1258" i="1" s="1"/>
  <c r="I1259" i="1"/>
  <c r="J1259" i="1" s="1"/>
  <c r="I1260" i="1"/>
  <c r="J1260" i="1" s="1"/>
  <c r="I1261" i="1"/>
  <c r="J1261" i="1" s="1"/>
  <c r="I1262" i="1"/>
  <c r="J1262" i="1" s="1"/>
  <c r="I1263" i="1"/>
  <c r="J1263" i="1" s="1"/>
  <c r="I1264" i="1"/>
  <c r="J1264" i="1" s="1"/>
  <c r="I1265" i="1"/>
  <c r="J1265" i="1" s="1"/>
  <c r="I1266" i="1"/>
  <c r="J1266" i="1" s="1"/>
  <c r="I1267" i="1"/>
  <c r="J1267" i="1" s="1"/>
  <c r="I1268" i="1"/>
  <c r="J1268" i="1" s="1"/>
  <c r="I1269" i="1"/>
  <c r="J1269" i="1" s="1"/>
  <c r="I1270" i="1"/>
  <c r="J1270" i="1" s="1"/>
  <c r="I1271" i="1"/>
  <c r="J1271" i="1" s="1"/>
  <c r="I1272" i="1"/>
  <c r="J1272" i="1" s="1"/>
  <c r="I1273" i="1"/>
  <c r="J1273" i="1" s="1"/>
  <c r="I1274" i="1"/>
  <c r="J1274" i="1" s="1"/>
  <c r="I1275" i="1"/>
  <c r="J1275" i="1" s="1"/>
  <c r="I1276" i="1"/>
  <c r="J1276" i="1" s="1"/>
  <c r="I1277" i="1"/>
  <c r="J1277" i="1" s="1"/>
  <c r="I1278" i="1"/>
  <c r="J1278" i="1" s="1"/>
  <c r="I1279" i="1"/>
  <c r="J1279" i="1" s="1"/>
  <c r="I1280" i="1"/>
  <c r="J1280" i="1" s="1"/>
  <c r="I1281" i="1"/>
  <c r="J1281" i="1" s="1"/>
  <c r="I1282" i="1"/>
  <c r="J1282" i="1" s="1"/>
  <c r="I1283" i="1"/>
  <c r="J1283" i="1" s="1"/>
  <c r="I1284" i="1"/>
  <c r="J1284" i="1" s="1"/>
  <c r="I1285" i="1"/>
  <c r="J1285" i="1" s="1"/>
  <c r="I1286" i="1"/>
  <c r="J1286" i="1" s="1"/>
  <c r="I1287" i="1"/>
  <c r="J1287" i="1" s="1"/>
  <c r="I1288" i="1"/>
  <c r="J1288" i="1" s="1"/>
  <c r="I1289" i="1"/>
  <c r="J1289" i="1" s="1"/>
  <c r="I1290" i="1"/>
  <c r="J1290" i="1" s="1"/>
  <c r="I1391" i="1"/>
  <c r="J1391" i="1" s="1"/>
  <c r="I2700" i="1"/>
  <c r="J2700" i="1" s="1"/>
  <c r="I1293" i="1"/>
  <c r="J1293" i="1" s="1"/>
  <c r="I2701" i="1"/>
  <c r="J2701" i="1" s="1"/>
  <c r="I1295" i="1"/>
  <c r="J1295" i="1" s="1"/>
  <c r="I1296" i="1"/>
  <c r="J1296" i="1" s="1"/>
  <c r="I1297" i="1"/>
  <c r="J1297" i="1" s="1"/>
  <c r="I1298" i="1"/>
  <c r="J1298" i="1" s="1"/>
  <c r="I1299" i="1"/>
  <c r="J1299" i="1" s="1"/>
  <c r="I1300" i="1"/>
  <c r="J1300" i="1" s="1"/>
  <c r="I1301" i="1"/>
  <c r="J1301" i="1" s="1"/>
  <c r="I1302" i="1"/>
  <c r="J1302" i="1" s="1"/>
  <c r="I2702" i="1"/>
  <c r="J2702" i="1" s="1"/>
  <c r="I2704" i="1"/>
  <c r="J2704" i="1" s="1"/>
  <c r="I2705" i="1"/>
  <c r="J2705" i="1" s="1"/>
  <c r="I2710" i="1"/>
  <c r="J2710" i="1" s="1"/>
  <c r="I1307" i="1"/>
  <c r="J1307" i="1" s="1"/>
  <c r="I1308" i="1"/>
  <c r="J1308" i="1" s="1"/>
  <c r="I1309" i="1"/>
  <c r="J1309" i="1" s="1"/>
  <c r="I1310" i="1"/>
  <c r="J1310" i="1" s="1"/>
  <c r="I1311" i="1"/>
  <c r="J1311" i="1" s="1"/>
  <c r="I1312" i="1"/>
  <c r="J1312" i="1" s="1"/>
  <c r="I1336" i="1"/>
  <c r="J1336" i="1" s="1"/>
  <c r="I1314" i="1"/>
  <c r="J1314" i="1" s="1"/>
  <c r="I862" i="1"/>
  <c r="J862" i="1" s="1"/>
  <c r="I767" i="1"/>
  <c r="J767" i="1" s="1"/>
  <c r="I884" i="1"/>
  <c r="J884" i="1" s="1"/>
  <c r="I1318" i="1"/>
  <c r="J1318" i="1" s="1"/>
  <c r="I1319" i="1"/>
  <c r="J1319" i="1" s="1"/>
  <c r="I1320" i="1"/>
  <c r="J1320" i="1" s="1"/>
  <c r="I1321" i="1"/>
  <c r="J1321" i="1" s="1"/>
  <c r="I1322" i="1"/>
  <c r="J1322" i="1" s="1"/>
  <c r="I1323" i="1"/>
  <c r="J1323" i="1" s="1"/>
  <c r="I2711" i="1"/>
  <c r="J2711" i="1" s="1"/>
  <c r="I1160" i="1"/>
  <c r="J1160" i="1" s="1"/>
  <c r="I2712" i="1"/>
  <c r="J2712" i="1" s="1"/>
  <c r="I2716" i="1"/>
  <c r="J2716" i="1" s="1"/>
  <c r="I925" i="1"/>
  <c r="J925" i="1" s="1"/>
  <c r="I2717" i="1"/>
  <c r="J2717" i="1" s="1"/>
  <c r="I1201" i="1"/>
  <c r="J1201" i="1" s="1"/>
  <c r="I2718" i="1"/>
  <c r="J2718" i="1" s="1"/>
  <c r="I2721" i="1"/>
  <c r="J2721" i="1" s="1"/>
  <c r="I2722" i="1"/>
  <c r="J2722" i="1" s="1"/>
  <c r="I1072" i="1"/>
  <c r="J1072" i="1" s="1"/>
  <c r="I1335" i="1"/>
  <c r="J1335" i="1" s="1"/>
  <c r="I2723" i="1"/>
  <c r="J2723" i="1" s="1"/>
  <c r="I1087" i="1"/>
  <c r="J1087" i="1" s="1"/>
  <c r="I1338" i="1"/>
  <c r="J1338" i="1" s="1"/>
  <c r="I1339" i="1"/>
  <c r="J1339" i="1" s="1"/>
  <c r="I1340" i="1"/>
  <c r="J1340" i="1" s="1"/>
  <c r="I1341" i="1"/>
  <c r="J1341" i="1" s="1"/>
  <c r="I2724" i="1"/>
  <c r="J2724" i="1" s="1"/>
  <c r="I2725" i="1"/>
  <c r="J2725" i="1" s="1"/>
  <c r="I1344" i="1"/>
  <c r="J1344" i="1" s="1"/>
  <c r="I1345" i="1"/>
  <c r="J1345" i="1" s="1"/>
  <c r="I2729" i="1"/>
  <c r="J2729" i="1" s="1"/>
  <c r="I1184" i="1"/>
  <c r="J1184" i="1" s="1"/>
  <c r="I2730" i="1"/>
  <c r="J2730" i="1" s="1"/>
  <c r="I2731" i="1"/>
  <c r="J2731" i="1" s="1"/>
  <c r="I1350" i="1"/>
  <c r="J1350" i="1" s="1"/>
  <c r="I1351" i="1"/>
  <c r="J1351" i="1" s="1"/>
  <c r="I2732" i="1"/>
  <c r="J2732" i="1" s="1"/>
  <c r="I2740" i="1"/>
  <c r="J2740" i="1" s="1"/>
  <c r="I2755" i="1"/>
  <c r="J2755" i="1" s="1"/>
  <c r="I2760" i="1"/>
  <c r="J2760" i="1" s="1"/>
  <c r="I1954" i="1"/>
  <c r="J1954" i="1" s="1"/>
  <c r="I1357" i="1"/>
  <c r="J1357" i="1" s="1"/>
  <c r="I1358" i="1"/>
  <c r="J1358" i="1" s="1"/>
  <c r="I2761" i="1"/>
  <c r="J2761" i="1" s="1"/>
  <c r="I655" i="1"/>
  <c r="J655" i="1" s="1"/>
  <c r="I1200" i="1"/>
  <c r="J1200" i="1" s="1"/>
  <c r="I1102" i="1"/>
  <c r="J1102" i="1" s="1"/>
  <c r="I1363" i="1"/>
  <c r="J1363" i="1" s="1"/>
  <c r="I1364" i="1"/>
  <c r="J1364" i="1" s="1"/>
  <c r="I1365" i="1"/>
  <c r="J1365" i="1" s="1"/>
  <c r="I1366" i="1"/>
  <c r="J1366" i="1" s="1"/>
  <c r="I1367" i="1"/>
  <c r="J1367" i="1" s="1"/>
  <c r="I1172" i="1"/>
  <c r="J1172" i="1" s="1"/>
  <c r="I1369" i="1"/>
  <c r="J1369" i="1" s="1"/>
  <c r="I1370" i="1"/>
  <c r="J1370" i="1" s="1"/>
  <c r="I1371" i="1"/>
  <c r="J1371" i="1" s="1"/>
  <c r="I1372" i="1"/>
  <c r="J1372" i="1" s="1"/>
  <c r="I1373" i="1"/>
  <c r="J1373" i="1" s="1"/>
  <c r="I1374" i="1"/>
  <c r="J1374" i="1" s="1"/>
  <c r="I1375" i="1"/>
  <c r="J1375" i="1" s="1"/>
  <c r="I1376" i="1"/>
  <c r="J1376" i="1" s="1"/>
  <c r="I1377" i="1"/>
  <c r="J1377" i="1" s="1"/>
  <c r="I1378" i="1"/>
  <c r="J1378" i="1" s="1"/>
  <c r="I1379" i="1"/>
  <c r="J1379" i="1" s="1"/>
  <c r="I1380" i="1"/>
  <c r="J1380" i="1" s="1"/>
  <c r="I1381" i="1"/>
  <c r="J1381" i="1" s="1"/>
  <c r="I1382" i="1"/>
  <c r="J1382" i="1" s="1"/>
  <c r="I1383" i="1"/>
  <c r="J1383" i="1" s="1"/>
  <c r="I1361" i="1"/>
  <c r="J1361" i="1" s="1"/>
  <c r="I1385" i="1"/>
  <c r="J1385" i="1" s="1"/>
  <c r="I1386" i="1"/>
  <c r="J1386" i="1" s="1"/>
  <c r="I1387" i="1"/>
  <c r="J1387" i="1" s="1"/>
  <c r="I1388" i="1"/>
  <c r="J1388" i="1" s="1"/>
  <c r="I1389" i="1"/>
  <c r="J1389" i="1" s="1"/>
  <c r="I1390" i="1"/>
  <c r="J1390" i="1" s="1"/>
  <c r="I1449" i="1"/>
  <c r="J1449" i="1" s="1"/>
  <c r="I1392" i="1"/>
  <c r="J1392" i="1" s="1"/>
  <c r="I1393" i="1"/>
  <c r="J1393" i="1" s="1"/>
  <c r="I1478" i="1"/>
  <c r="J1478" i="1" s="1"/>
  <c r="I1395" i="1"/>
  <c r="J1395" i="1" s="1"/>
  <c r="I1396" i="1"/>
  <c r="J1396" i="1" s="1"/>
  <c r="I1397" i="1"/>
  <c r="J1397" i="1" s="1"/>
  <c r="I2764" i="1"/>
  <c r="J2764" i="1" s="1"/>
  <c r="I762" i="1"/>
  <c r="J762" i="1" s="1"/>
  <c r="I1400" i="1"/>
  <c r="J1400" i="1" s="1"/>
  <c r="I1401" i="1"/>
  <c r="J1401" i="1" s="1"/>
  <c r="I1402" i="1"/>
  <c r="J1402" i="1" s="1"/>
  <c r="I1403" i="1"/>
  <c r="J1403" i="1" s="1"/>
  <c r="I1404" i="1"/>
  <c r="J1404" i="1" s="1"/>
  <c r="I1405" i="1"/>
  <c r="J1405" i="1" s="1"/>
  <c r="I1406" i="1"/>
  <c r="J1406" i="1" s="1"/>
  <c r="I1407" i="1"/>
  <c r="J1407" i="1" s="1"/>
  <c r="I1408" i="1"/>
  <c r="J1408" i="1" s="1"/>
  <c r="I1409" i="1"/>
  <c r="J1409" i="1" s="1"/>
  <c r="I1410" i="1"/>
  <c r="J1410" i="1" s="1"/>
  <c r="I1411" i="1"/>
  <c r="J1411" i="1" s="1"/>
  <c r="I1412" i="1"/>
  <c r="J1412" i="1" s="1"/>
  <c r="I1413" i="1"/>
  <c r="J1413" i="1" s="1"/>
  <c r="I1414" i="1"/>
  <c r="J1414" i="1" s="1"/>
  <c r="I1415" i="1"/>
  <c r="J1415" i="1" s="1"/>
  <c r="I1416" i="1"/>
  <c r="J1416" i="1" s="1"/>
  <c r="I1417" i="1"/>
  <c r="J1417" i="1" s="1"/>
  <c r="I1418" i="1"/>
  <c r="J1418" i="1" s="1"/>
  <c r="I1419" i="1"/>
  <c r="J1419" i="1" s="1"/>
  <c r="I1420" i="1"/>
  <c r="J1420" i="1" s="1"/>
  <c r="I1421" i="1"/>
  <c r="J1421" i="1" s="1"/>
  <c r="I1422" i="1"/>
  <c r="J1422" i="1" s="1"/>
  <c r="I1423" i="1"/>
  <c r="J1423" i="1" s="1"/>
  <c r="I1424" i="1"/>
  <c r="J1424" i="1" s="1"/>
  <c r="I1425" i="1"/>
  <c r="J1425" i="1" s="1"/>
  <c r="I1426" i="1"/>
  <c r="J1426" i="1" s="1"/>
  <c r="I1427" i="1"/>
  <c r="J1427" i="1" s="1"/>
  <c r="I1428" i="1"/>
  <c r="J1428" i="1" s="1"/>
  <c r="I1429" i="1"/>
  <c r="J1429" i="1" s="1"/>
  <c r="I1430" i="1"/>
  <c r="J1430" i="1" s="1"/>
  <c r="I1431" i="1"/>
  <c r="J1431" i="1" s="1"/>
  <c r="I1432" i="1"/>
  <c r="J1432" i="1" s="1"/>
  <c r="I1433" i="1"/>
  <c r="J1433" i="1" s="1"/>
  <c r="I1434" i="1"/>
  <c r="J1434" i="1" s="1"/>
  <c r="I1435" i="1"/>
  <c r="J1435" i="1" s="1"/>
  <c r="I1362" i="1"/>
  <c r="J1362" i="1" s="1"/>
  <c r="I2768" i="1"/>
  <c r="J2768" i="1" s="1"/>
  <c r="I1438" i="1"/>
  <c r="J1438" i="1" s="1"/>
  <c r="I2803" i="1"/>
  <c r="J2803" i="1" s="1"/>
  <c r="I1440" i="1"/>
  <c r="J1440" i="1" s="1"/>
  <c r="I1441" i="1"/>
  <c r="J1441" i="1" s="1"/>
  <c r="I1442" i="1"/>
  <c r="J1442" i="1" s="1"/>
  <c r="I1443" i="1"/>
  <c r="J1443" i="1" s="1"/>
  <c r="I1444" i="1"/>
  <c r="J1444" i="1" s="1"/>
  <c r="I1445" i="1"/>
  <c r="J1445" i="1" s="1"/>
  <c r="I1446" i="1"/>
  <c r="J1446" i="1" s="1"/>
  <c r="I1447" i="1"/>
  <c r="J1447" i="1" s="1"/>
  <c r="I2804" i="1"/>
  <c r="J2804" i="1" s="1"/>
  <c r="I2806" i="1"/>
  <c r="J2806" i="1" s="1"/>
  <c r="I2816" i="1"/>
  <c r="J2816" i="1" s="1"/>
  <c r="I1451" i="1"/>
  <c r="J1451" i="1" s="1"/>
  <c r="I1452" i="1"/>
  <c r="J1452" i="1" s="1"/>
  <c r="I1453" i="1"/>
  <c r="J1453" i="1" s="1"/>
  <c r="I1454" i="1"/>
  <c r="J1454" i="1" s="1"/>
  <c r="I1455" i="1"/>
  <c r="J1455" i="1" s="1"/>
  <c r="I897" i="1"/>
  <c r="J897" i="1" s="1"/>
  <c r="I1457" i="1"/>
  <c r="J1457" i="1" s="1"/>
  <c r="I2817" i="1"/>
  <c r="J2817" i="1" s="1"/>
  <c r="I870" i="1"/>
  <c r="J870" i="1" s="1"/>
  <c r="I2818" i="1"/>
  <c r="J2818" i="1" s="1"/>
  <c r="I843" i="1"/>
  <c r="J843" i="1" s="1"/>
  <c r="I1462" i="1"/>
  <c r="J1462" i="1" s="1"/>
  <c r="I913" i="1"/>
  <c r="J913" i="1" s="1"/>
  <c r="I1464" i="1"/>
  <c r="J1464" i="1" s="1"/>
  <c r="I1465" i="1"/>
  <c r="J1465" i="1" s="1"/>
  <c r="I1466" i="1"/>
  <c r="J1466" i="1" s="1"/>
  <c r="I1467" i="1"/>
  <c r="J1467" i="1" s="1"/>
  <c r="I1468" i="1"/>
  <c r="J1468" i="1" s="1"/>
  <c r="I1469" i="1"/>
  <c r="J1469" i="1" s="1"/>
  <c r="I1470" i="1"/>
  <c r="J1470" i="1" s="1"/>
  <c r="I1471" i="1"/>
  <c r="J1471" i="1" s="1"/>
  <c r="I2824" i="1"/>
  <c r="J2824" i="1" s="1"/>
  <c r="I1473" i="1"/>
  <c r="J1473" i="1" s="1"/>
  <c r="I1496" i="1"/>
  <c r="J1496" i="1" s="1"/>
  <c r="I1244" i="1"/>
  <c r="J1244" i="1" s="1"/>
  <c r="I2826" i="1"/>
  <c r="J2826" i="1" s="1"/>
  <c r="I1477" i="1"/>
  <c r="J1477" i="1" s="1"/>
  <c r="I2827" i="1"/>
  <c r="J2827" i="1" s="1"/>
  <c r="I1013" i="1"/>
  <c r="J1013" i="1" s="1"/>
  <c r="I2828" i="1"/>
  <c r="J2828" i="1" s="1"/>
  <c r="I1622" i="1"/>
  <c r="J1622" i="1" s="1"/>
  <c r="I2829" i="1"/>
  <c r="J2829" i="1" s="1"/>
  <c r="I1252" i="1"/>
  <c r="J1252" i="1" s="1"/>
  <c r="I2836" i="1"/>
  <c r="J2836" i="1" s="1"/>
  <c r="I2840" i="1"/>
  <c r="J2840" i="1" s="1"/>
  <c r="I1291" i="1"/>
  <c r="J1291" i="1" s="1"/>
  <c r="I1151" i="1"/>
  <c r="J1151" i="1" s="1"/>
  <c r="I1488" i="1"/>
  <c r="J1488" i="1" s="1"/>
  <c r="I2844" i="1"/>
  <c r="J2844" i="1" s="1"/>
  <c r="I2845" i="1"/>
  <c r="J2845" i="1" s="1"/>
  <c r="I1491" i="1"/>
  <c r="J1491" i="1" s="1"/>
  <c r="I1492" i="1"/>
  <c r="J1492" i="1" s="1"/>
  <c r="I1493" i="1"/>
  <c r="J1493" i="1" s="1"/>
  <c r="I1494" i="1"/>
  <c r="J1494" i="1" s="1"/>
  <c r="I2846" i="1"/>
  <c r="J2846" i="1" s="1"/>
  <c r="I2847" i="1"/>
  <c r="J2847" i="1" s="1"/>
  <c r="I1497" i="1"/>
  <c r="J1497" i="1" s="1"/>
  <c r="I1498" i="1"/>
  <c r="J1498" i="1" s="1"/>
  <c r="I1499" i="1"/>
  <c r="J1499" i="1" s="1"/>
  <c r="I2849" i="1"/>
  <c r="J2849" i="1" s="1"/>
  <c r="I1196" i="1"/>
  <c r="J1196" i="1" s="1"/>
  <c r="I1923" i="1"/>
  <c r="J1923" i="1" s="1"/>
  <c r="I1503" i="1"/>
  <c r="J1503" i="1" s="1"/>
  <c r="I1504" i="1"/>
  <c r="J1504" i="1" s="1"/>
  <c r="I2850" i="1"/>
  <c r="J2850" i="1" s="1"/>
  <c r="I2851" i="1"/>
  <c r="J2851" i="1" s="1"/>
  <c r="I2852" i="1"/>
  <c r="J2852" i="1" s="1"/>
  <c r="I2853" i="1"/>
  <c r="J2853" i="1" s="1"/>
  <c r="I1509" i="1"/>
  <c r="J1509" i="1" s="1"/>
  <c r="I1510" i="1"/>
  <c r="J1510" i="1" s="1"/>
  <c r="I1511" i="1"/>
  <c r="J1511" i="1" s="1"/>
  <c r="I718" i="1"/>
  <c r="J718" i="1" s="1"/>
  <c r="I698" i="1"/>
  <c r="J698" i="1" s="1"/>
  <c r="I1514" i="1"/>
  <c r="J1514" i="1" s="1"/>
  <c r="I2855" i="1"/>
  <c r="J2855" i="1" s="1"/>
  <c r="I1042" i="1"/>
  <c r="J1042" i="1" s="1"/>
  <c r="I1517" i="1"/>
  <c r="J1517" i="1" s="1"/>
  <c r="I1518" i="1"/>
  <c r="J1518" i="1" s="1"/>
  <c r="I1519" i="1"/>
  <c r="J1519" i="1" s="1"/>
  <c r="I1520" i="1"/>
  <c r="J1520" i="1" s="1"/>
  <c r="I1521" i="1"/>
  <c r="J1521" i="1" s="1"/>
  <c r="I1522" i="1"/>
  <c r="J1522" i="1" s="1"/>
  <c r="I1169" i="1"/>
  <c r="J1169" i="1" s="1"/>
  <c r="I1524" i="1"/>
  <c r="J1524" i="1" s="1"/>
  <c r="I1525" i="1"/>
  <c r="J1525" i="1" s="1"/>
  <c r="I1526" i="1"/>
  <c r="J1526" i="1" s="1"/>
  <c r="I1527" i="1"/>
  <c r="J1527" i="1" s="1"/>
  <c r="I1528" i="1"/>
  <c r="J1528" i="1" s="1"/>
  <c r="I1529" i="1"/>
  <c r="J1529" i="1" s="1"/>
  <c r="I1530" i="1"/>
  <c r="J1530" i="1" s="1"/>
  <c r="I1531" i="1"/>
  <c r="J1531" i="1" s="1"/>
  <c r="I1532" i="1"/>
  <c r="J1532" i="1" s="1"/>
  <c r="I1533" i="1"/>
  <c r="J1533" i="1" s="1"/>
  <c r="I1534" i="1"/>
  <c r="J1534" i="1" s="1"/>
  <c r="I1535" i="1"/>
  <c r="J1535" i="1" s="1"/>
  <c r="I1536" i="1"/>
  <c r="J1536" i="1" s="1"/>
  <c r="I1537" i="1"/>
  <c r="J1537" i="1" s="1"/>
  <c r="I1538" i="1"/>
  <c r="J1538" i="1" s="1"/>
  <c r="I1539" i="1"/>
  <c r="J1539" i="1" s="1"/>
  <c r="I1540" i="1"/>
  <c r="J1540" i="1" s="1"/>
  <c r="I1541" i="1"/>
  <c r="J1541" i="1" s="1"/>
  <c r="I1542" i="1"/>
  <c r="J1542" i="1" s="1"/>
  <c r="I1342" i="1"/>
  <c r="J1342" i="1" s="1"/>
  <c r="I1544" i="1"/>
  <c r="J1544" i="1" s="1"/>
  <c r="I1545" i="1"/>
  <c r="J1545" i="1" s="1"/>
  <c r="I1546" i="1"/>
  <c r="J1546" i="1" s="1"/>
  <c r="I1547" i="1"/>
  <c r="J1547" i="1" s="1"/>
  <c r="I1548" i="1"/>
  <c r="J1548" i="1" s="1"/>
  <c r="I1549" i="1"/>
  <c r="J1549" i="1" s="1"/>
  <c r="I1304" i="1"/>
  <c r="J1304" i="1" s="1"/>
  <c r="I1551" i="1"/>
  <c r="J1551" i="1" s="1"/>
  <c r="I1552" i="1"/>
  <c r="J1552" i="1" s="1"/>
  <c r="I1611" i="1"/>
  <c r="J1611" i="1" s="1"/>
  <c r="I1554" i="1"/>
  <c r="J1554" i="1" s="1"/>
  <c r="I1555" i="1"/>
  <c r="J1555" i="1" s="1"/>
  <c r="I1556" i="1"/>
  <c r="J1556" i="1" s="1"/>
  <c r="I2856" i="1"/>
  <c r="J2856" i="1" s="1"/>
  <c r="I761" i="1"/>
  <c r="J761" i="1" s="1"/>
  <c r="I1559" i="1"/>
  <c r="J1559" i="1" s="1"/>
  <c r="I1560" i="1"/>
  <c r="J1560" i="1" s="1"/>
  <c r="I1561" i="1"/>
  <c r="J1561" i="1" s="1"/>
  <c r="I1562" i="1"/>
  <c r="J1562" i="1" s="1"/>
  <c r="I1563" i="1"/>
  <c r="J1563" i="1" s="1"/>
  <c r="I1564" i="1"/>
  <c r="J1564" i="1" s="1"/>
  <c r="I1565" i="1"/>
  <c r="J1565" i="1" s="1"/>
  <c r="I1566" i="1"/>
  <c r="J1566" i="1" s="1"/>
  <c r="I1567" i="1"/>
  <c r="J1567" i="1" s="1"/>
  <c r="I1568" i="1"/>
  <c r="J1568" i="1" s="1"/>
  <c r="I1569" i="1"/>
  <c r="J1569" i="1" s="1"/>
  <c r="I1570" i="1"/>
  <c r="J1570" i="1" s="1"/>
  <c r="I1571" i="1"/>
  <c r="J1571" i="1" s="1"/>
  <c r="I1572" i="1"/>
  <c r="J1572" i="1" s="1"/>
  <c r="I1573" i="1"/>
  <c r="J1573" i="1" s="1"/>
  <c r="I1574" i="1"/>
  <c r="J1574" i="1" s="1"/>
  <c r="I1575" i="1"/>
  <c r="J1575" i="1" s="1"/>
  <c r="I1576" i="1"/>
  <c r="J1576" i="1" s="1"/>
  <c r="I1577" i="1"/>
  <c r="J1577" i="1" s="1"/>
  <c r="I1578" i="1"/>
  <c r="J1578" i="1" s="1"/>
  <c r="I1579" i="1"/>
  <c r="J1579" i="1" s="1"/>
  <c r="I1580" i="1"/>
  <c r="J1580" i="1" s="1"/>
  <c r="I1581" i="1"/>
  <c r="J1581" i="1" s="1"/>
  <c r="I1582" i="1"/>
  <c r="J1582" i="1" s="1"/>
  <c r="I1583" i="1"/>
  <c r="J1583" i="1" s="1"/>
  <c r="I1584" i="1"/>
  <c r="J1584" i="1" s="1"/>
  <c r="I1585" i="1"/>
  <c r="J1585" i="1" s="1"/>
  <c r="I1586" i="1"/>
  <c r="J1586" i="1" s="1"/>
  <c r="I1587" i="1"/>
  <c r="J1587" i="1" s="1"/>
  <c r="I1588" i="1"/>
  <c r="J1588" i="1" s="1"/>
  <c r="I1589" i="1"/>
  <c r="J1589" i="1" s="1"/>
  <c r="I1590" i="1"/>
  <c r="J1590" i="1" s="1"/>
  <c r="I1591" i="1"/>
  <c r="J1591" i="1" s="1"/>
  <c r="I1592" i="1"/>
  <c r="J1592" i="1" s="1"/>
  <c r="I1593" i="1"/>
  <c r="J1593" i="1" s="1"/>
  <c r="I1594" i="1"/>
  <c r="J1594" i="1" s="1"/>
  <c r="I1595" i="1"/>
  <c r="J1595" i="1" s="1"/>
  <c r="I1596" i="1"/>
  <c r="J1596" i="1" s="1"/>
  <c r="I2861" i="1"/>
  <c r="J2861" i="1" s="1"/>
  <c r="I2862" i="1"/>
  <c r="J2862" i="1" s="1"/>
  <c r="I1599" i="1"/>
  <c r="J1599" i="1" s="1"/>
  <c r="I2866" i="1"/>
  <c r="J2866" i="1" s="1"/>
  <c r="I1601" i="1"/>
  <c r="J1601" i="1" s="1"/>
  <c r="I1602" i="1"/>
  <c r="J1602" i="1" s="1"/>
  <c r="I1603" i="1"/>
  <c r="J1603" i="1" s="1"/>
  <c r="I1604" i="1"/>
  <c r="J1604" i="1" s="1"/>
  <c r="I1605" i="1"/>
  <c r="J1605" i="1" s="1"/>
  <c r="I1606" i="1"/>
  <c r="J1606" i="1" s="1"/>
  <c r="I1607" i="1"/>
  <c r="J1607" i="1" s="1"/>
  <c r="I1608" i="1"/>
  <c r="J1608" i="1" s="1"/>
  <c r="I2867" i="1"/>
  <c r="J2867" i="1" s="1"/>
  <c r="I2868" i="1"/>
  <c r="J2868" i="1" s="1"/>
  <c r="I2870" i="1"/>
  <c r="J2870" i="1" s="1"/>
  <c r="I2871" i="1"/>
  <c r="J2871" i="1" s="1"/>
  <c r="I1613" i="1"/>
  <c r="J1613" i="1" s="1"/>
  <c r="I1614" i="1"/>
  <c r="J1614" i="1" s="1"/>
  <c r="I1615" i="1"/>
  <c r="J1615" i="1" s="1"/>
  <c r="I1616" i="1"/>
  <c r="J1616" i="1" s="1"/>
  <c r="I1617" i="1"/>
  <c r="J1617" i="1" s="1"/>
  <c r="I1618" i="1"/>
  <c r="J1618" i="1" s="1"/>
  <c r="I1054" i="1"/>
  <c r="J1054" i="1" s="1"/>
  <c r="I1620" i="1"/>
  <c r="J1620" i="1" s="1"/>
  <c r="I773" i="1"/>
  <c r="J773" i="1" s="1"/>
  <c r="I765" i="1"/>
  <c r="J765" i="1" s="1"/>
  <c r="I1171" i="1"/>
  <c r="J1171" i="1" s="1"/>
  <c r="I1624" i="1"/>
  <c r="J1624" i="1" s="1"/>
  <c r="I1625" i="1"/>
  <c r="J1625" i="1" s="1"/>
  <c r="I1626" i="1"/>
  <c r="J1626" i="1" s="1"/>
  <c r="I1627" i="1"/>
  <c r="J1627" i="1" s="1"/>
  <c r="I1628" i="1"/>
  <c r="J1628" i="1" s="1"/>
  <c r="I2872" i="1"/>
  <c r="J2872" i="1" s="1"/>
  <c r="I1630" i="1"/>
  <c r="J1630" i="1" s="1"/>
  <c r="I1631" i="1"/>
  <c r="J1631" i="1" s="1"/>
  <c r="I2873" i="1"/>
  <c r="J2873" i="1" s="1"/>
  <c r="I2874" i="1"/>
  <c r="J2874" i="1" s="1"/>
  <c r="I1634" i="1"/>
  <c r="J1634" i="1" s="1"/>
  <c r="I2878" i="1"/>
  <c r="J2878" i="1" s="1"/>
  <c r="I2879" i="1"/>
  <c r="J2879" i="1" s="1"/>
  <c r="I2880" i="1"/>
  <c r="J2880" i="1" s="1"/>
  <c r="I2881" i="1"/>
  <c r="J2881" i="1" s="1"/>
  <c r="I2888" i="1"/>
  <c r="J2888" i="1" s="1"/>
  <c r="I1024" i="1"/>
  <c r="J1024" i="1" s="1"/>
  <c r="I1641" i="1"/>
  <c r="J1641" i="1" s="1"/>
  <c r="I1642" i="1"/>
  <c r="J1642" i="1" s="1"/>
  <c r="I1643" i="1"/>
  <c r="J1643" i="1" s="1"/>
  <c r="I2903" i="1"/>
  <c r="J2903" i="1" s="1"/>
  <c r="I2910" i="1"/>
  <c r="J2910" i="1" s="1"/>
  <c r="I1094" i="1"/>
  <c r="J1094" i="1" s="1"/>
  <c r="I2913" i="1"/>
  <c r="J2913" i="1" s="1"/>
  <c r="I2917" i="1"/>
  <c r="J2917" i="1" s="1"/>
  <c r="I1619" i="1"/>
  <c r="J1619" i="1" s="1"/>
  <c r="I1650" i="1"/>
  <c r="J1650" i="1" s="1"/>
  <c r="I2949" i="1"/>
  <c r="J2949" i="1" s="1"/>
  <c r="I1918" i="1"/>
  <c r="J1918" i="1" s="1"/>
  <c r="I1653" i="1"/>
  <c r="J1653" i="1" s="1"/>
  <c r="I1654" i="1"/>
  <c r="J1654" i="1" s="1"/>
  <c r="I1655" i="1"/>
  <c r="J1655" i="1" s="1"/>
  <c r="I1656" i="1"/>
  <c r="J1656" i="1" s="1"/>
  <c r="I2950" i="1"/>
  <c r="J2950" i="1" s="1"/>
  <c r="I2952" i="1"/>
  <c r="J2952" i="1" s="1"/>
  <c r="I2959" i="1"/>
  <c r="J2959" i="1" s="1"/>
  <c r="I1660" i="1"/>
  <c r="J1660" i="1" s="1"/>
  <c r="I1661" i="1"/>
  <c r="J1661" i="1" s="1"/>
  <c r="I1662" i="1"/>
  <c r="J1662" i="1" s="1"/>
  <c r="I2960" i="1"/>
  <c r="J2960" i="1" s="1"/>
  <c r="I1487" i="1"/>
  <c r="J1487" i="1" s="1"/>
  <c r="I1331" i="1"/>
  <c r="J1331" i="1" s="1"/>
  <c r="I1666" i="1"/>
  <c r="J1666" i="1" s="1"/>
  <c r="I1667" i="1"/>
  <c r="J1667" i="1" s="1"/>
  <c r="I2961" i="1"/>
  <c r="J2961" i="1" s="1"/>
  <c r="I1479" i="1"/>
  <c r="J1479" i="1" s="1"/>
  <c r="I1325" i="1"/>
  <c r="J1325" i="1" s="1"/>
  <c r="I2962" i="1"/>
  <c r="J2962" i="1" s="1"/>
  <c r="I1507" i="1"/>
  <c r="J1507" i="1" s="1"/>
  <c r="I1673" i="1"/>
  <c r="J1673" i="1" s="1"/>
  <c r="I1674" i="1"/>
  <c r="J1674" i="1" s="1"/>
  <c r="I1675" i="1"/>
  <c r="J1675" i="1" s="1"/>
  <c r="I700" i="1"/>
  <c r="J700" i="1" s="1"/>
  <c r="I654" i="1"/>
  <c r="J654" i="1" s="1"/>
  <c r="I2968" i="1"/>
  <c r="J2968" i="1" s="1"/>
  <c r="I750" i="1"/>
  <c r="J750" i="1" s="1"/>
  <c r="I1680" i="1"/>
  <c r="J1680" i="1" s="1"/>
  <c r="I1681" i="1"/>
  <c r="J1681" i="1" s="1"/>
  <c r="I1682" i="1"/>
  <c r="J1682" i="1" s="1"/>
  <c r="I1683" i="1"/>
  <c r="J1683" i="1" s="1"/>
  <c r="I1684" i="1"/>
  <c r="J1684" i="1" s="1"/>
  <c r="I1685" i="1"/>
  <c r="J1685" i="1" s="1"/>
  <c r="I1686" i="1"/>
  <c r="J1686" i="1" s="1"/>
  <c r="I1328" i="1"/>
  <c r="J1328" i="1" s="1"/>
  <c r="I1688" i="1"/>
  <c r="J1688" i="1" s="1"/>
  <c r="I1689" i="1"/>
  <c r="J1689" i="1" s="1"/>
  <c r="I1690" i="1"/>
  <c r="J1690" i="1" s="1"/>
  <c r="I1691" i="1"/>
  <c r="J1691" i="1" s="1"/>
  <c r="I1692" i="1"/>
  <c r="J1692" i="1" s="1"/>
  <c r="I1693" i="1"/>
  <c r="J1693" i="1" s="1"/>
  <c r="I1694" i="1"/>
  <c r="J1694" i="1" s="1"/>
  <c r="I1695" i="1"/>
  <c r="J1695" i="1" s="1"/>
  <c r="I1696" i="1"/>
  <c r="J1696" i="1" s="1"/>
  <c r="I1697" i="1"/>
  <c r="J1697" i="1" s="1"/>
  <c r="I1698" i="1"/>
  <c r="J1698" i="1" s="1"/>
  <c r="I1699" i="1"/>
  <c r="J1699" i="1" s="1"/>
  <c r="I1700" i="1"/>
  <c r="J1700" i="1" s="1"/>
  <c r="I1701" i="1"/>
  <c r="J1701" i="1" s="1"/>
  <c r="I2969" i="1"/>
  <c r="J2969" i="1" s="1"/>
  <c r="I1703" i="1"/>
  <c r="J1703" i="1" s="1"/>
  <c r="I1704" i="1"/>
  <c r="J1704" i="1" s="1"/>
  <c r="I1705" i="1"/>
  <c r="J1705" i="1" s="1"/>
  <c r="I1706" i="1"/>
  <c r="J1706" i="1" s="1"/>
  <c r="I2971" i="1"/>
  <c r="J2971" i="1" s="1"/>
  <c r="I1316" i="1"/>
  <c r="J1316" i="1" s="1"/>
  <c r="I1709" i="1"/>
  <c r="J1709" i="1" s="1"/>
  <c r="I1710" i="1"/>
  <c r="J1710" i="1" s="1"/>
  <c r="I2972" i="1"/>
  <c r="J2972" i="1" s="1"/>
  <c r="I1712" i="1"/>
  <c r="J1712" i="1" s="1"/>
  <c r="I1713" i="1"/>
  <c r="J1713" i="1" s="1"/>
  <c r="I1714" i="1"/>
  <c r="J1714" i="1" s="1"/>
  <c r="I846" i="1"/>
  <c r="J846" i="1" s="1"/>
  <c r="I1716" i="1"/>
  <c r="J1716" i="1" s="1"/>
  <c r="I1717" i="1"/>
  <c r="J1717" i="1" s="1"/>
  <c r="I1718" i="1"/>
  <c r="J1718" i="1" s="1"/>
  <c r="I1719" i="1"/>
  <c r="J1719" i="1" s="1"/>
  <c r="I1720" i="1"/>
  <c r="J1720" i="1" s="1"/>
  <c r="I1721" i="1"/>
  <c r="J1721" i="1" s="1"/>
  <c r="I1722" i="1"/>
  <c r="J1722" i="1" s="1"/>
  <c r="I1723" i="1"/>
  <c r="J1723" i="1" s="1"/>
  <c r="I1724" i="1"/>
  <c r="J1724" i="1" s="1"/>
  <c r="I1725" i="1"/>
  <c r="J1725" i="1" s="1"/>
  <c r="I1726" i="1"/>
  <c r="J1726" i="1" s="1"/>
  <c r="I1727" i="1"/>
  <c r="J1727" i="1" s="1"/>
  <c r="I1728" i="1"/>
  <c r="J1728" i="1" s="1"/>
  <c r="I1729" i="1"/>
  <c r="J1729" i="1" s="1"/>
  <c r="I1730" i="1"/>
  <c r="J1730" i="1" s="1"/>
  <c r="I1731" i="1"/>
  <c r="J1731" i="1" s="1"/>
  <c r="I1732" i="1"/>
  <c r="J1732" i="1" s="1"/>
  <c r="I1733" i="1"/>
  <c r="J1733" i="1" s="1"/>
  <c r="I1734" i="1"/>
  <c r="J1734" i="1" s="1"/>
  <c r="I1735" i="1"/>
  <c r="J1735" i="1" s="1"/>
  <c r="I1736" i="1"/>
  <c r="J1736" i="1" s="1"/>
  <c r="I1737" i="1"/>
  <c r="J1737" i="1" s="1"/>
  <c r="I1738" i="1"/>
  <c r="J1738" i="1" s="1"/>
  <c r="I1739" i="1"/>
  <c r="J1739" i="1" s="1"/>
  <c r="I1740" i="1"/>
  <c r="J1740" i="1" s="1"/>
  <c r="I1741" i="1"/>
  <c r="J1741" i="1" s="1"/>
  <c r="I1742" i="1"/>
  <c r="J1742" i="1" s="1"/>
  <c r="I1743" i="1"/>
  <c r="J1743" i="1" s="1"/>
  <c r="I1744" i="1"/>
  <c r="J1744" i="1" s="1"/>
  <c r="I1745" i="1"/>
  <c r="J1745" i="1" s="1"/>
  <c r="I1746" i="1"/>
  <c r="J1746" i="1" s="1"/>
  <c r="I1747" i="1"/>
  <c r="J1747" i="1" s="1"/>
  <c r="I1748" i="1"/>
  <c r="J1748" i="1" s="1"/>
  <c r="I1749" i="1"/>
  <c r="J1749" i="1" s="1"/>
  <c r="I2973" i="1"/>
  <c r="J2973" i="1" s="1"/>
  <c r="I2974" i="1"/>
  <c r="J2974" i="1" s="1"/>
  <c r="I1752" i="1"/>
  <c r="J1752" i="1" s="1"/>
  <c r="I2976" i="1"/>
  <c r="J2976" i="1" s="1"/>
  <c r="I1754" i="1"/>
  <c r="J1754" i="1" s="1"/>
  <c r="I1755" i="1"/>
  <c r="J1755" i="1" s="1"/>
  <c r="I1756" i="1"/>
  <c r="J1756" i="1" s="1"/>
  <c r="I1757" i="1"/>
  <c r="J1757" i="1" s="1"/>
  <c r="I1758" i="1"/>
  <c r="J1758" i="1" s="1"/>
  <c r="I1759" i="1"/>
  <c r="J1759" i="1" s="1"/>
  <c r="I1760" i="1"/>
  <c r="J1760" i="1" s="1"/>
  <c r="I1761" i="1"/>
  <c r="J1761" i="1" s="1"/>
  <c r="I1762" i="1"/>
  <c r="J1762" i="1" s="1"/>
  <c r="I2977" i="1"/>
  <c r="J2977" i="1" s="1"/>
  <c r="I2983" i="1"/>
  <c r="J2983" i="1" s="1"/>
  <c r="I2987" i="1"/>
  <c r="J2987" i="1" s="1"/>
  <c r="I1766" i="1"/>
  <c r="J1766" i="1" s="1"/>
  <c r="I1767" i="1"/>
  <c r="J1767" i="1" s="1"/>
  <c r="I1768" i="1"/>
  <c r="J1768" i="1" s="1"/>
  <c r="I1769" i="1"/>
  <c r="J1769" i="1" s="1"/>
  <c r="I1770" i="1"/>
  <c r="J1770" i="1" s="1"/>
  <c r="I1398" i="1"/>
  <c r="J1398" i="1" s="1"/>
  <c r="I1772" i="1"/>
  <c r="J1772" i="1" s="1"/>
  <c r="I2988" i="1"/>
  <c r="J2988" i="1" s="1"/>
  <c r="I1098" i="1"/>
  <c r="J1098" i="1" s="1"/>
  <c r="I1103" i="1"/>
  <c r="J1103" i="1" s="1"/>
  <c r="I1000" i="1"/>
  <c r="J1000" i="1" s="1"/>
  <c r="I1777" i="1"/>
  <c r="J1777" i="1" s="1"/>
  <c r="I1778" i="1"/>
  <c r="J1778" i="1" s="1"/>
  <c r="I1779" i="1"/>
  <c r="J1779" i="1" s="1"/>
  <c r="I1780" i="1"/>
  <c r="J1780" i="1" s="1"/>
  <c r="I1781" i="1"/>
  <c r="J1781" i="1" s="1"/>
  <c r="I1782" i="1"/>
  <c r="J1782" i="1" s="1"/>
  <c r="I2990" i="1"/>
  <c r="J2990" i="1" s="1"/>
  <c r="I1784" i="1"/>
  <c r="J1784" i="1" s="1"/>
  <c r="I1785" i="1"/>
  <c r="J1785" i="1" s="1"/>
  <c r="I1786" i="1"/>
  <c r="J1786" i="1" s="1"/>
  <c r="I1237" i="1"/>
  <c r="J1237" i="1" s="1"/>
  <c r="I1788" i="1"/>
  <c r="J1788" i="1" s="1"/>
  <c r="I1789" i="1"/>
  <c r="J1789" i="1" s="1"/>
  <c r="I1790" i="1"/>
  <c r="J1790" i="1" s="1"/>
  <c r="I2992" i="1"/>
  <c r="J2992" i="1" s="1"/>
  <c r="I2993" i="1"/>
  <c r="J2993" i="1" s="1"/>
  <c r="I1061" i="1"/>
  <c r="J1061" i="1" s="1"/>
  <c r="I1207" i="1"/>
  <c r="J1207" i="1" s="1"/>
  <c r="I1795" i="1"/>
  <c r="J1795" i="1" s="1"/>
  <c r="I2994" i="1"/>
  <c r="J2994" i="1" s="1"/>
  <c r="I2996" i="1"/>
  <c r="J2996" i="1" s="1"/>
  <c r="I2997" i="1"/>
  <c r="J2997" i="1" s="1"/>
  <c r="I2998" i="1"/>
  <c r="J2998" i="1" s="1"/>
  <c r="I2999" i="1"/>
  <c r="J2999" i="1" s="1"/>
  <c r="I1801" i="1"/>
  <c r="J1801" i="1" s="1"/>
  <c r="I3000" i="1"/>
  <c r="J3000" i="1" s="1"/>
  <c r="I1245" i="1"/>
  <c r="J1245" i="1" s="1"/>
  <c r="I1804" i="1"/>
  <c r="J1804" i="1" s="1"/>
  <c r="I1805" i="1"/>
  <c r="J1805" i="1" s="1"/>
  <c r="I1806" i="1"/>
  <c r="J1806" i="1" s="1"/>
  <c r="I1807" i="1"/>
  <c r="J1807" i="1" s="1"/>
  <c r="I1026" i="1"/>
  <c r="J1026" i="1" s="1"/>
  <c r="I3001" i="1"/>
  <c r="J3001" i="1" s="1"/>
  <c r="I1810" i="1"/>
  <c r="J1810" i="1" s="1"/>
  <c r="I1811" i="1"/>
  <c r="J1811" i="1" s="1"/>
  <c r="I1812" i="1"/>
  <c r="J1812" i="1" s="1"/>
  <c r="I1481" i="1"/>
  <c r="J1481" i="1" s="1"/>
  <c r="I3003" i="1"/>
  <c r="J3003" i="1" s="1"/>
  <c r="I1303" i="1"/>
  <c r="J1303" i="1" s="1"/>
  <c r="I1816" i="1"/>
  <c r="J1816" i="1" s="1"/>
  <c r="I3004" i="1"/>
  <c r="J3004" i="1" s="1"/>
  <c r="I1486" i="1"/>
  <c r="J1486" i="1" s="1"/>
  <c r="I3007" i="1"/>
  <c r="J3007" i="1" s="1"/>
  <c r="I3008" i="1"/>
  <c r="J3008" i="1" s="1"/>
  <c r="I3010" i="1"/>
  <c r="J3010" i="1" s="1"/>
  <c r="I1822" i="1"/>
  <c r="J1822" i="1" s="1"/>
  <c r="I1823" i="1"/>
  <c r="J1823" i="1" s="1"/>
  <c r="I1824" i="1"/>
  <c r="J1824" i="1" s="1"/>
  <c r="I711" i="1"/>
  <c r="J711" i="1" s="1"/>
  <c r="I697" i="1"/>
  <c r="J697" i="1" s="1"/>
  <c r="I3011" i="1"/>
  <c r="J3011" i="1" s="1"/>
  <c r="I749" i="1"/>
  <c r="J749" i="1" s="1"/>
  <c r="I1829" i="1"/>
  <c r="J1829" i="1" s="1"/>
  <c r="I1830" i="1"/>
  <c r="J1830" i="1" s="1"/>
  <c r="I1831" i="1"/>
  <c r="J1831" i="1" s="1"/>
  <c r="I1832" i="1"/>
  <c r="J1832" i="1" s="1"/>
  <c r="I1833" i="1"/>
  <c r="J1833" i="1" s="1"/>
  <c r="I1834" i="1"/>
  <c r="J1834" i="1" s="1"/>
  <c r="I1161" i="1"/>
  <c r="J1161" i="1" s="1"/>
  <c r="I1836" i="1"/>
  <c r="J1836" i="1" s="1"/>
  <c r="I1837" i="1"/>
  <c r="J1837" i="1" s="1"/>
  <c r="I1838" i="1"/>
  <c r="J1838" i="1" s="1"/>
  <c r="I1839" i="1"/>
  <c r="J1839" i="1" s="1"/>
  <c r="I1840" i="1"/>
  <c r="J1840" i="1" s="1"/>
  <c r="I1841" i="1"/>
  <c r="J1841" i="1" s="1"/>
  <c r="I1842" i="1"/>
  <c r="J1842" i="1" s="1"/>
  <c r="I1843" i="1"/>
  <c r="J1843" i="1" s="1"/>
  <c r="I1844" i="1"/>
  <c r="J1844" i="1" s="1"/>
  <c r="I1845" i="1"/>
  <c r="J1845" i="1" s="1"/>
  <c r="I1846" i="1"/>
  <c r="J1846" i="1" s="1"/>
  <c r="I1847" i="1"/>
  <c r="J1847" i="1" s="1"/>
  <c r="I1848" i="1"/>
  <c r="J1848" i="1" s="1"/>
  <c r="I1849" i="1"/>
  <c r="J1849" i="1" s="1"/>
  <c r="I1294" i="1"/>
  <c r="J1294" i="1" s="1"/>
  <c r="I1851" i="1"/>
  <c r="J1851" i="1" s="1"/>
  <c r="I1852" i="1"/>
  <c r="J1852" i="1" s="1"/>
  <c r="I1853" i="1"/>
  <c r="J1853" i="1" s="1"/>
  <c r="I1854" i="1"/>
  <c r="J1854" i="1" s="1"/>
  <c r="I1855" i="1"/>
  <c r="J1855" i="1" s="1"/>
  <c r="I1856" i="1"/>
  <c r="J1856" i="1" s="1"/>
  <c r="I1329" i="1"/>
  <c r="J1329" i="1" s="1"/>
  <c r="I1858" i="1"/>
  <c r="J1858" i="1" s="1"/>
  <c r="I1859" i="1"/>
  <c r="J1859" i="1" s="1"/>
  <c r="I1472" i="1"/>
  <c r="J1472" i="1" s="1"/>
  <c r="I1861" i="1"/>
  <c r="J1861" i="1" s="1"/>
  <c r="I1862" i="1"/>
  <c r="J1862" i="1" s="1"/>
  <c r="I1863" i="1"/>
  <c r="J1863" i="1" s="1"/>
  <c r="I745" i="1"/>
  <c r="J745" i="1" s="1"/>
  <c r="I1865" i="1"/>
  <c r="J1865" i="1" s="1"/>
  <c r="I1866" i="1"/>
  <c r="J1866" i="1" s="1"/>
  <c r="I1867" i="1"/>
  <c r="J1867" i="1" s="1"/>
  <c r="I1868" i="1"/>
  <c r="J1868" i="1" s="1"/>
  <c r="I1869" i="1"/>
  <c r="J1869" i="1" s="1"/>
  <c r="I1870" i="1"/>
  <c r="J1870" i="1" s="1"/>
  <c r="I1871" i="1"/>
  <c r="J1871" i="1" s="1"/>
  <c r="I1872" i="1"/>
  <c r="J1872" i="1" s="1"/>
  <c r="I1873" i="1"/>
  <c r="J1873" i="1" s="1"/>
  <c r="I1874" i="1"/>
  <c r="J1874" i="1" s="1"/>
  <c r="I1875" i="1"/>
  <c r="J1875" i="1" s="1"/>
  <c r="I1876" i="1"/>
  <c r="J1876" i="1" s="1"/>
  <c r="I1877" i="1"/>
  <c r="J1877" i="1" s="1"/>
  <c r="I1878" i="1"/>
  <c r="J1878" i="1" s="1"/>
  <c r="I1879" i="1"/>
  <c r="J1879" i="1" s="1"/>
  <c r="I1880" i="1"/>
  <c r="J1880" i="1" s="1"/>
  <c r="I1881" i="1"/>
  <c r="J1881" i="1" s="1"/>
  <c r="I1882" i="1"/>
  <c r="J1882" i="1" s="1"/>
  <c r="I1883" i="1"/>
  <c r="J1883" i="1" s="1"/>
  <c r="I1884" i="1"/>
  <c r="J1884" i="1" s="1"/>
  <c r="I1885" i="1"/>
  <c r="J1885" i="1" s="1"/>
  <c r="I1886" i="1"/>
  <c r="J1886" i="1" s="1"/>
  <c r="I1887" i="1"/>
  <c r="J1887" i="1" s="1"/>
  <c r="I1888" i="1"/>
  <c r="J1888" i="1" s="1"/>
  <c r="I1889" i="1"/>
  <c r="J1889" i="1" s="1"/>
  <c r="I1890" i="1"/>
  <c r="J1890" i="1" s="1"/>
  <c r="I1891" i="1"/>
  <c r="J1891" i="1" s="1"/>
  <c r="I1892" i="1"/>
  <c r="J1892" i="1" s="1"/>
  <c r="I1893" i="1"/>
  <c r="J1893" i="1" s="1"/>
  <c r="I1894" i="1"/>
  <c r="J1894" i="1" s="1"/>
  <c r="I1895" i="1"/>
  <c r="J1895" i="1" s="1"/>
  <c r="I3012" i="1"/>
  <c r="J3012" i="1" s="1"/>
  <c r="I1202" i="1"/>
  <c r="J1202" i="1" s="1"/>
  <c r="I1898" i="1"/>
  <c r="J1898" i="1" s="1"/>
  <c r="I3013" i="1"/>
  <c r="J3013" i="1" s="1"/>
  <c r="I1900" i="1"/>
  <c r="J1900" i="1" s="1"/>
  <c r="I1901" i="1"/>
  <c r="J1901" i="1" s="1"/>
  <c r="I1902" i="1"/>
  <c r="J1902" i="1" s="1"/>
  <c r="I1903" i="1"/>
  <c r="J1903" i="1" s="1"/>
  <c r="I1904" i="1"/>
  <c r="J1904" i="1" s="1"/>
  <c r="I1905" i="1"/>
  <c r="J1905" i="1" s="1"/>
  <c r="I3016" i="1"/>
  <c r="J3016" i="1" s="1"/>
  <c r="I3017" i="1"/>
  <c r="J3017" i="1" s="1"/>
  <c r="I3018" i="1"/>
  <c r="J3018" i="1" s="1"/>
  <c r="I3019" i="1"/>
  <c r="J3019" i="1" s="1"/>
  <c r="I1910" i="1"/>
  <c r="J1910" i="1" s="1"/>
  <c r="I1911" i="1"/>
  <c r="J1911" i="1" s="1"/>
  <c r="I1912" i="1"/>
  <c r="J1912" i="1" s="1"/>
  <c r="I1913" i="1"/>
  <c r="J1913" i="1" s="1"/>
  <c r="I1914" i="1"/>
  <c r="J1914" i="1" s="1"/>
  <c r="I3020" i="1"/>
  <c r="J3020" i="1" s="1"/>
  <c r="I1248" i="1"/>
  <c r="J1248" i="1" s="1"/>
  <c r="I1917" i="1"/>
  <c r="J1917" i="1" s="1"/>
  <c r="I3023" i="1"/>
  <c r="J3023" i="1" s="1"/>
  <c r="I1059" i="1"/>
  <c r="J1059" i="1" s="1"/>
  <c r="I3024" i="1"/>
  <c r="J3024" i="1" s="1"/>
  <c r="I1025" i="1"/>
  <c r="J1025" i="1" s="1"/>
  <c r="I1922" i="1"/>
  <c r="J1922" i="1" s="1"/>
  <c r="I3025" i="1"/>
  <c r="J3025" i="1" s="1"/>
  <c r="I1051" i="1"/>
  <c r="J1051" i="1" s="1"/>
  <c r="I1925" i="1"/>
  <c r="J1925" i="1" s="1"/>
  <c r="I1926" i="1"/>
  <c r="J1926" i="1" s="1"/>
  <c r="I1927" i="1"/>
  <c r="J1927" i="1" s="1"/>
  <c r="I1928" i="1"/>
  <c r="J1928" i="1" s="1"/>
  <c r="I1929" i="1"/>
  <c r="J1929" i="1" s="1"/>
  <c r="I3026" i="1"/>
  <c r="J3026" i="1" s="1"/>
  <c r="I1931" i="1"/>
  <c r="J1931" i="1" s="1"/>
  <c r="I1932" i="1"/>
  <c r="J1932" i="1" s="1"/>
  <c r="I1933" i="1"/>
  <c r="J1933" i="1" s="1"/>
  <c r="I3031" i="1"/>
  <c r="J3031" i="1" s="1"/>
  <c r="I3047" i="1"/>
  <c r="J3047" i="1" s="1"/>
  <c r="I1936" i="1"/>
  <c r="J1936" i="1" s="1"/>
  <c r="I3053" i="1"/>
  <c r="J3053" i="1" s="1"/>
  <c r="I1938" i="1"/>
  <c r="J1938" i="1" s="1"/>
  <c r="I3056" i="1"/>
  <c r="J3056" i="1" s="1"/>
  <c r="I3060" i="1"/>
  <c r="J3060" i="1" s="1"/>
  <c r="I3092" i="1"/>
  <c r="J3092" i="1" s="1"/>
  <c r="I1942" i="1"/>
  <c r="J1942" i="1" s="1"/>
  <c r="I3093" i="1"/>
  <c r="J3093" i="1" s="1"/>
  <c r="I855" i="1"/>
  <c r="J855" i="1" s="1"/>
  <c r="I3095" i="1"/>
  <c r="J3095" i="1" s="1"/>
  <c r="I3102" i="1"/>
  <c r="J3102" i="1" s="1"/>
  <c r="I989" i="1"/>
  <c r="J989" i="1" s="1"/>
  <c r="I1208" i="1"/>
  <c r="J1208" i="1" s="1"/>
  <c r="I1949" i="1"/>
  <c r="J1949" i="1" s="1"/>
  <c r="I3103" i="1"/>
  <c r="J3103" i="1" s="1"/>
  <c r="I1034" i="1"/>
  <c r="J1034" i="1" s="1"/>
  <c r="I1952" i="1"/>
  <c r="J1952" i="1" s="1"/>
  <c r="I1953" i="1"/>
  <c r="J1953" i="1" s="1"/>
  <c r="I3104" i="1"/>
  <c r="J3104" i="1" s="1"/>
  <c r="I3105" i="1"/>
  <c r="J3105" i="1" s="1"/>
  <c r="I1956" i="1"/>
  <c r="J1956" i="1" s="1"/>
  <c r="I3106" i="1"/>
  <c r="J3106" i="1" s="1"/>
  <c r="I1484" i="1"/>
  <c r="J1484" i="1" s="1"/>
  <c r="I1951" i="1"/>
  <c r="J1951" i="1" s="1"/>
  <c r="I3107" i="1"/>
  <c r="J3107" i="1" s="1"/>
  <c r="I1961" i="1"/>
  <c r="J1961" i="1" s="1"/>
  <c r="I1962" i="1"/>
  <c r="J1962" i="1" s="1"/>
  <c r="I3113" i="1"/>
  <c r="J3113" i="1" s="1"/>
  <c r="I3114" i="1"/>
  <c r="J3114" i="1" s="1"/>
  <c r="I3116" i="1"/>
  <c r="J3116" i="1" s="1"/>
  <c r="I3117" i="1"/>
  <c r="J3117" i="1" s="1"/>
  <c r="I1460" i="1"/>
  <c r="J1460" i="1" s="1"/>
  <c r="I1968" i="1"/>
  <c r="J1968" i="1" s="1"/>
  <c r="I1969" i="1"/>
  <c r="J1969" i="1" s="1"/>
  <c r="I3118" i="1"/>
  <c r="J3118" i="1" s="1"/>
  <c r="I658" i="1"/>
  <c r="J658" i="1" s="1"/>
  <c r="I3119" i="1"/>
  <c r="J3119" i="1" s="1"/>
  <c r="I712" i="1"/>
  <c r="J712" i="1" s="1"/>
  <c r="I1974" i="1"/>
  <c r="J1974" i="1" s="1"/>
  <c r="I1975" i="1"/>
  <c r="J1975" i="1" s="1"/>
  <c r="I1976" i="1"/>
  <c r="J1976" i="1" s="1"/>
  <c r="I1977" i="1"/>
  <c r="J1977" i="1" s="1"/>
  <c r="I1176" i="1"/>
  <c r="J1176" i="1" s="1"/>
  <c r="I1979" i="1"/>
  <c r="J1979" i="1" s="1"/>
  <c r="I1980" i="1"/>
  <c r="J1980" i="1" s="1"/>
  <c r="I1981" i="1"/>
  <c r="J1981" i="1" s="1"/>
  <c r="I1982" i="1"/>
  <c r="J1982" i="1" s="1"/>
  <c r="I1983" i="1"/>
  <c r="J1983" i="1" s="1"/>
  <c r="I1984" i="1"/>
  <c r="J1984" i="1" s="1"/>
  <c r="I1985" i="1"/>
  <c r="J1985" i="1" s="1"/>
  <c r="I1986" i="1"/>
  <c r="J1986" i="1" s="1"/>
  <c r="I1987" i="1"/>
  <c r="J1987" i="1" s="1"/>
  <c r="I1988" i="1"/>
  <c r="J1988" i="1" s="1"/>
  <c r="I1989" i="1"/>
  <c r="J1989" i="1" s="1"/>
  <c r="I1990" i="1"/>
  <c r="J1990" i="1" s="1"/>
  <c r="I1991" i="1"/>
  <c r="J1991" i="1" s="1"/>
  <c r="I1992" i="1"/>
  <c r="J1992" i="1" s="1"/>
  <c r="I1993" i="1"/>
  <c r="J1993" i="1" s="1"/>
  <c r="I1461" i="1"/>
  <c r="J1461" i="1" s="1"/>
  <c r="I1995" i="1"/>
  <c r="J1995" i="1" s="1"/>
  <c r="I1996" i="1"/>
  <c r="J1996" i="1" s="1"/>
  <c r="I1997" i="1"/>
  <c r="J1997" i="1" s="1"/>
  <c r="I1998" i="1"/>
  <c r="J1998" i="1" s="1"/>
  <c r="I1999" i="1"/>
  <c r="J1999" i="1" s="1"/>
  <c r="I1317" i="1"/>
  <c r="J1317" i="1" s="1"/>
  <c r="I2001" i="1"/>
  <c r="J2001" i="1" s="1"/>
  <c r="I2002" i="1"/>
  <c r="J2002" i="1" s="1"/>
  <c r="I3121" i="1"/>
  <c r="J3121" i="1" s="1"/>
  <c r="I2004" i="1"/>
  <c r="J2004" i="1" s="1"/>
  <c r="I2005" i="1"/>
  <c r="J2005" i="1" s="1"/>
  <c r="I2006" i="1"/>
  <c r="J2006" i="1" s="1"/>
  <c r="I996" i="1"/>
  <c r="J996" i="1" s="1"/>
  <c r="I2008" i="1"/>
  <c r="J2008" i="1" s="1"/>
  <c r="I2009" i="1"/>
  <c r="J2009" i="1" s="1"/>
  <c r="I2010" i="1"/>
  <c r="J2010" i="1" s="1"/>
  <c r="I2011" i="1"/>
  <c r="J2011" i="1" s="1"/>
  <c r="I2012" i="1"/>
  <c r="J2012" i="1" s="1"/>
  <c r="I2013" i="1"/>
  <c r="J2013" i="1" s="1"/>
  <c r="I2014" i="1"/>
  <c r="J2014" i="1" s="1"/>
  <c r="I2015" i="1"/>
  <c r="J2015" i="1" s="1"/>
  <c r="I2016" i="1"/>
  <c r="J2016" i="1" s="1"/>
  <c r="I2017" i="1"/>
  <c r="J2017" i="1" s="1"/>
  <c r="I2018" i="1"/>
  <c r="J2018" i="1" s="1"/>
  <c r="I2019" i="1"/>
  <c r="J2019" i="1" s="1"/>
  <c r="I2020" i="1"/>
  <c r="J2020" i="1" s="1"/>
  <c r="I2021" i="1"/>
  <c r="J2021" i="1" s="1"/>
  <c r="I2022" i="1"/>
  <c r="J2022" i="1" s="1"/>
  <c r="I2023" i="1"/>
  <c r="J2023" i="1" s="1"/>
  <c r="I2024" i="1"/>
  <c r="J2024" i="1" s="1"/>
  <c r="I2025" i="1"/>
  <c r="J2025" i="1" s="1"/>
  <c r="I2026" i="1"/>
  <c r="J2026" i="1" s="1"/>
  <c r="I2027" i="1"/>
  <c r="J2027" i="1" s="1"/>
  <c r="I2028" i="1"/>
  <c r="J2028" i="1" s="1"/>
  <c r="I2029" i="1"/>
  <c r="J2029" i="1" s="1"/>
  <c r="I2030" i="1"/>
  <c r="J2030" i="1" s="1"/>
  <c r="I2031" i="1"/>
  <c r="J2031" i="1" s="1"/>
  <c r="I2032" i="1"/>
  <c r="J2032" i="1" s="1"/>
  <c r="I2033" i="1"/>
  <c r="J2033" i="1" s="1"/>
  <c r="I2034" i="1"/>
  <c r="J2034" i="1" s="1"/>
  <c r="I2035" i="1"/>
  <c r="J2035" i="1" s="1"/>
  <c r="I2036" i="1"/>
  <c r="J2036" i="1" s="1"/>
  <c r="I2037" i="1"/>
  <c r="J2037" i="1" s="1"/>
  <c r="I2038" i="1"/>
  <c r="J2038" i="1" s="1"/>
  <c r="I3122" i="1"/>
  <c r="J3122" i="1" s="1"/>
  <c r="I3130" i="1"/>
  <c r="J3130" i="1" s="1"/>
  <c r="I2041" i="1"/>
  <c r="J2041" i="1" s="1"/>
  <c r="I3131" i="1"/>
  <c r="J3131" i="1" s="1"/>
  <c r="I2043" i="1"/>
  <c r="J2043" i="1" s="1"/>
  <c r="I2044" i="1"/>
  <c r="J2044" i="1" s="1"/>
  <c r="I2045" i="1"/>
  <c r="J2045" i="1" s="1"/>
  <c r="I2046" i="1"/>
  <c r="J2046" i="1" s="1"/>
  <c r="I2047" i="1"/>
  <c r="J2047" i="1" s="1"/>
  <c r="I2048" i="1"/>
  <c r="J2048" i="1" s="1"/>
  <c r="I3132" i="1"/>
  <c r="J3132" i="1" s="1"/>
  <c r="I3133" i="1"/>
  <c r="J3133" i="1" s="1"/>
  <c r="I3135" i="1"/>
  <c r="J3135" i="1" s="1"/>
  <c r="I3136" i="1"/>
  <c r="J3136" i="1" s="1"/>
  <c r="I3137" i="1"/>
  <c r="J3137" i="1" s="1"/>
  <c r="I3138" i="1"/>
  <c r="J3138" i="1" s="1"/>
  <c r="I2055" i="1"/>
  <c r="J2055" i="1" s="1"/>
  <c r="I2056" i="1"/>
  <c r="J2056" i="1" s="1"/>
  <c r="I2057" i="1"/>
  <c r="J2057" i="1" s="1"/>
  <c r="I2058" i="1"/>
  <c r="J2058" i="1" s="1"/>
  <c r="I2059" i="1"/>
  <c r="J2059" i="1" s="1"/>
  <c r="I1394" i="1"/>
  <c r="J1394" i="1" s="1"/>
  <c r="I1195" i="1"/>
  <c r="J1195" i="1" s="1"/>
  <c r="I2062" i="1"/>
  <c r="J2062" i="1" s="1"/>
  <c r="I1349" i="1"/>
  <c r="J1349" i="1" s="1"/>
  <c r="I986" i="1"/>
  <c r="J986" i="1" s="1"/>
  <c r="I1356" i="1"/>
  <c r="J1356" i="1" s="1"/>
  <c r="I998" i="1"/>
  <c r="J998" i="1" s="1"/>
  <c r="I2067" i="1"/>
  <c r="J2067" i="1" s="1"/>
  <c r="I1359" i="1"/>
  <c r="J1359" i="1" s="1"/>
  <c r="I865" i="1"/>
  <c r="J865" i="1" s="1"/>
  <c r="I2070" i="1"/>
  <c r="J2070" i="1" s="1"/>
  <c r="I2071" i="1"/>
  <c r="J2071" i="1" s="1"/>
  <c r="I2072" i="1"/>
  <c r="J2072" i="1" s="1"/>
  <c r="I2073" i="1"/>
  <c r="J2073" i="1" s="1"/>
  <c r="I2074" i="1"/>
  <c r="J2074" i="1" s="1"/>
  <c r="I2075" i="1"/>
  <c r="J2075" i="1" s="1"/>
  <c r="I2076" i="1"/>
  <c r="J2076" i="1" s="1"/>
  <c r="I3139" i="1"/>
  <c r="J3139" i="1" s="1"/>
  <c r="I3140" i="1"/>
  <c r="J3140" i="1" s="1"/>
  <c r="I3142" i="1"/>
  <c r="J3142" i="1" s="1"/>
  <c r="I1001" i="1"/>
  <c r="J1001" i="1" s="1"/>
  <c r="I2081" i="1"/>
  <c r="J2081" i="1" s="1"/>
  <c r="I1162" i="1"/>
  <c r="J1162" i="1" s="1"/>
  <c r="I1199" i="1"/>
  <c r="J1199" i="1" s="1"/>
  <c r="I3143" i="1"/>
  <c r="J3143" i="1" s="1"/>
  <c r="I3148" i="1"/>
  <c r="J3148" i="1" s="1"/>
  <c r="I3149" i="1"/>
  <c r="J3149" i="1" s="1"/>
  <c r="I918" i="1"/>
  <c r="J918" i="1" s="1"/>
  <c r="I2088" i="1"/>
  <c r="J2088" i="1" s="1"/>
  <c r="I3151" i="1"/>
  <c r="J3151" i="1" s="1"/>
  <c r="I3152" i="1"/>
  <c r="J3152" i="1" s="1"/>
  <c r="I2091" i="1"/>
  <c r="J2091" i="1" s="1"/>
  <c r="I2092" i="1"/>
  <c r="J2092" i="1" s="1"/>
  <c r="I2093" i="1"/>
  <c r="J2093" i="1" s="1"/>
  <c r="I2094" i="1"/>
  <c r="J2094" i="1" s="1"/>
  <c r="I3153" i="1"/>
  <c r="J3153" i="1" s="1"/>
  <c r="I3154" i="1"/>
  <c r="J3154" i="1" s="1"/>
  <c r="I2097" i="1"/>
  <c r="J2097" i="1" s="1"/>
  <c r="I3156" i="1"/>
  <c r="J3156" i="1" s="1"/>
  <c r="I891" i="1"/>
  <c r="J891" i="1" s="1"/>
  <c r="I1334" i="1"/>
  <c r="J1334" i="1" s="1"/>
  <c r="I1955" i="1"/>
  <c r="J1955" i="1" s="1"/>
  <c r="I2102" i="1"/>
  <c r="J2102" i="1" s="1"/>
  <c r="I3157" i="1"/>
  <c r="J3157" i="1" s="1"/>
  <c r="I3158" i="1"/>
  <c r="J3158" i="1" s="1"/>
  <c r="I3159" i="1"/>
  <c r="J3159" i="1" s="1"/>
  <c r="I3160" i="1"/>
  <c r="J3160" i="1" s="1"/>
  <c r="I1448" i="1"/>
  <c r="J1448" i="1" s="1"/>
  <c r="I2108" i="1"/>
  <c r="J2108" i="1" s="1"/>
  <c r="I2109" i="1"/>
  <c r="J2109" i="1" s="1"/>
  <c r="I2110" i="1"/>
  <c r="J2110" i="1" s="1"/>
  <c r="I5" i="1"/>
  <c r="J5" i="1" s="1"/>
  <c r="I1957" i="1"/>
  <c r="J1957" i="1" s="1"/>
  <c r="I2113" i="1"/>
  <c r="J2113" i="1" s="1"/>
  <c r="I6" i="1"/>
  <c r="J6" i="1" s="1"/>
  <c r="I1940" i="1"/>
  <c r="J1940" i="1" s="1"/>
  <c r="I2116" i="1"/>
  <c r="J2116" i="1" s="1"/>
  <c r="I2117" i="1"/>
  <c r="J2117" i="1" s="1"/>
  <c r="I2118" i="1"/>
  <c r="J2118" i="1" s="1"/>
  <c r="I2119" i="1"/>
  <c r="J2119" i="1" s="1"/>
  <c r="I2120" i="1"/>
  <c r="J2120" i="1" s="1"/>
  <c r="I2121" i="1"/>
  <c r="J2121" i="1" s="1"/>
  <c r="I2122" i="1"/>
  <c r="J2122" i="1" s="1"/>
  <c r="I2123" i="1"/>
  <c r="J2123" i="1" s="1"/>
  <c r="I2124" i="1"/>
  <c r="J2124" i="1" s="1"/>
  <c r="I1623" i="1"/>
  <c r="J1623" i="1" s="1"/>
  <c r="I2126" i="1"/>
  <c r="J2126" i="1" s="1"/>
  <c r="I2127" i="1"/>
  <c r="J2127" i="1" s="1"/>
  <c r="I2128" i="1"/>
  <c r="J2128" i="1" s="1"/>
  <c r="I2129" i="1"/>
  <c r="J2129" i="1" s="1"/>
  <c r="I2130" i="1"/>
  <c r="J2130" i="1" s="1"/>
  <c r="I2131" i="1"/>
  <c r="J2131" i="1" s="1"/>
  <c r="I2132" i="1"/>
  <c r="J2132" i="1" s="1"/>
  <c r="I2133" i="1"/>
  <c r="J2133" i="1" s="1"/>
  <c r="I2134" i="1"/>
  <c r="J2134" i="1" s="1"/>
  <c r="I2135" i="1"/>
  <c r="J2135" i="1" s="1"/>
  <c r="I2136" i="1"/>
  <c r="J2136" i="1" s="1"/>
  <c r="I2137" i="1"/>
  <c r="J2137" i="1" s="1"/>
  <c r="I2138" i="1"/>
  <c r="J2138" i="1" s="1"/>
  <c r="I2139" i="1"/>
  <c r="J2139" i="1" s="1"/>
  <c r="I8" i="1"/>
  <c r="J8" i="1" s="1"/>
  <c r="I2141" i="1"/>
  <c r="J2141" i="1" s="1"/>
  <c r="I2142" i="1"/>
  <c r="J2142" i="1" s="1"/>
  <c r="I2143" i="1"/>
  <c r="J2143" i="1" s="1"/>
  <c r="I2144" i="1"/>
  <c r="J2144" i="1" s="1"/>
  <c r="I2145" i="1"/>
  <c r="J2145" i="1" s="1"/>
  <c r="I2146" i="1"/>
  <c r="J2146" i="1" s="1"/>
  <c r="I9" i="1"/>
  <c r="J9" i="1" s="1"/>
  <c r="I1612" i="1"/>
  <c r="J1612" i="1" s="1"/>
  <c r="I2149" i="1"/>
  <c r="J2149" i="1" s="1"/>
  <c r="I2150" i="1"/>
  <c r="J2150" i="1" s="1"/>
  <c r="I1677" i="1"/>
  <c r="J1677" i="1" s="1"/>
  <c r="I2152" i="1"/>
  <c r="J2152" i="1" s="1"/>
  <c r="I2153" i="1"/>
  <c r="J2153" i="1" s="1"/>
  <c r="I2154" i="1"/>
  <c r="J2154" i="1" s="1"/>
  <c r="I19" i="1"/>
  <c r="J19" i="1" s="1"/>
  <c r="I1828" i="1"/>
  <c r="J1828" i="1" s="1"/>
  <c r="I2157" i="1"/>
  <c r="J2157" i="1" s="1"/>
  <c r="I2158" i="1"/>
  <c r="J2158" i="1" s="1"/>
  <c r="I2159" i="1"/>
  <c r="J2159" i="1" s="1"/>
  <c r="I2160" i="1"/>
  <c r="J2160" i="1" s="1"/>
  <c r="I2161" i="1"/>
  <c r="J2161" i="1" s="1"/>
  <c r="I2162" i="1"/>
  <c r="J2162" i="1" s="1"/>
  <c r="I2163" i="1"/>
  <c r="J2163" i="1" s="1"/>
  <c r="I2164" i="1"/>
  <c r="J2164" i="1" s="1"/>
  <c r="I2165" i="1"/>
  <c r="J2165" i="1" s="1"/>
  <c r="I2166" i="1"/>
  <c r="J2166" i="1" s="1"/>
  <c r="I2167" i="1"/>
  <c r="J2167" i="1" s="1"/>
  <c r="I2168" i="1"/>
  <c r="J2168" i="1" s="1"/>
  <c r="I2169" i="1"/>
  <c r="J2169" i="1" s="1"/>
  <c r="I2170" i="1"/>
  <c r="J2170" i="1" s="1"/>
  <c r="I2171" i="1"/>
  <c r="J2171" i="1" s="1"/>
  <c r="I2172" i="1"/>
  <c r="J2172" i="1" s="1"/>
  <c r="I2173" i="1"/>
  <c r="J2173" i="1" s="1"/>
  <c r="I2174" i="1"/>
  <c r="J2174" i="1" s="1"/>
  <c r="I2175" i="1"/>
  <c r="J2175" i="1" s="1"/>
  <c r="I2176" i="1"/>
  <c r="J2176" i="1" s="1"/>
  <c r="I2177" i="1"/>
  <c r="J2177" i="1" s="1"/>
  <c r="I2178" i="1"/>
  <c r="J2178" i="1" s="1"/>
  <c r="I2179" i="1"/>
  <c r="J2179" i="1" s="1"/>
  <c r="I2180" i="1"/>
  <c r="J2180" i="1" s="1"/>
  <c r="I2181" i="1"/>
  <c r="J2181" i="1" s="1"/>
  <c r="I2182" i="1"/>
  <c r="J2182" i="1" s="1"/>
  <c r="I2183" i="1"/>
  <c r="J2183" i="1" s="1"/>
  <c r="I2184" i="1"/>
  <c r="J2184" i="1" s="1"/>
  <c r="I2185" i="1"/>
  <c r="J2185" i="1" s="1"/>
  <c r="I2186" i="1"/>
  <c r="J2186" i="1" s="1"/>
  <c r="I2187" i="1"/>
  <c r="J2187" i="1" s="1"/>
  <c r="I2188" i="1"/>
  <c r="J2188" i="1" s="1"/>
  <c r="I2189" i="1"/>
  <c r="J2189" i="1" s="1"/>
  <c r="I2190" i="1"/>
  <c r="J2190" i="1" s="1"/>
  <c r="I1763" i="1"/>
  <c r="J1763" i="1" s="1"/>
  <c r="I1751" i="1"/>
  <c r="J1751" i="1" s="1"/>
  <c r="I2193" i="1"/>
  <c r="J2193" i="1" s="1"/>
  <c r="I1771" i="1"/>
  <c r="J1771" i="1" s="1"/>
  <c r="I2195" i="1"/>
  <c r="J2195" i="1" s="1"/>
  <c r="I2196" i="1"/>
  <c r="J2196" i="1" s="1"/>
  <c r="I2197" i="1"/>
  <c r="J2197" i="1" s="1"/>
  <c r="I2198" i="1"/>
  <c r="J2198" i="1" s="1"/>
  <c r="I2199" i="1"/>
  <c r="J2199" i="1" s="1"/>
  <c r="I2200" i="1"/>
  <c r="J2200" i="1" s="1"/>
  <c r="I2201" i="1"/>
  <c r="J2201" i="1" s="1"/>
  <c r="I2202" i="1"/>
  <c r="J2202" i="1" s="1"/>
  <c r="I34" i="1"/>
  <c r="J34" i="1" s="1"/>
  <c r="I41" i="1"/>
  <c r="J41" i="1" s="1"/>
  <c r="I42" i="1"/>
  <c r="J42" i="1" s="1"/>
  <c r="I2206" i="1"/>
  <c r="J2206" i="1" s="1"/>
  <c r="I2207" i="1"/>
  <c r="J2207" i="1" s="1"/>
  <c r="I2208" i="1"/>
  <c r="J2208" i="1" s="1"/>
  <c r="I2209" i="1"/>
  <c r="J2209" i="1" s="1"/>
  <c r="I2210" i="1"/>
  <c r="J2210" i="1" s="1"/>
  <c r="I2211" i="1"/>
  <c r="J2211" i="1" s="1"/>
  <c r="I1820" i="1"/>
  <c r="J1820" i="1" s="1"/>
  <c r="I1802" i="1"/>
  <c r="J1802" i="1" s="1"/>
  <c r="I1797" i="1"/>
  <c r="J1797" i="1" s="1"/>
  <c r="I1815" i="1"/>
  <c r="J1815" i="1" s="1"/>
  <c r="I2216" i="1"/>
  <c r="J2216" i="1" s="1"/>
  <c r="I2217" i="1"/>
  <c r="J2217" i="1" s="1"/>
  <c r="I2218" i="1"/>
  <c r="J2218" i="1" s="1"/>
  <c r="I2219" i="1"/>
  <c r="J2219" i="1" s="1"/>
  <c r="I2220" i="1"/>
  <c r="J2220" i="1" s="1"/>
  <c r="I2221" i="1"/>
  <c r="J2221" i="1" s="1"/>
  <c r="I45" i="1"/>
  <c r="J45" i="1" s="1"/>
  <c r="I2223" i="1"/>
  <c r="J2223" i="1" s="1"/>
  <c r="I49" i="1"/>
  <c r="J49" i="1" s="1"/>
  <c r="I50" i="1"/>
  <c r="J50" i="1" s="1"/>
  <c r="I85" i="1"/>
  <c r="J85" i="1" s="1"/>
  <c r="I86" i="1"/>
  <c r="J86" i="1" s="1"/>
  <c r="I1818" i="1"/>
  <c r="J1818" i="1" s="1"/>
  <c r="I88" i="1"/>
  <c r="J88" i="1" s="1"/>
  <c r="I97" i="1"/>
  <c r="J97" i="1" s="1"/>
  <c r="I98" i="1"/>
  <c r="J98" i="1" s="1"/>
  <c r="I1764" i="1"/>
  <c r="J1764" i="1" s="1"/>
  <c r="I99" i="1"/>
  <c r="J99" i="1" s="1"/>
  <c r="I1711" i="1"/>
  <c r="J1711" i="1" s="1"/>
  <c r="I2235" i="1"/>
  <c r="J2235" i="1" s="1"/>
  <c r="I106" i="1"/>
  <c r="J106" i="1" s="1"/>
  <c r="I107" i="1"/>
  <c r="J107" i="1" s="1"/>
  <c r="I2238" i="1"/>
  <c r="J2238" i="1" s="1"/>
  <c r="I2239" i="1"/>
  <c r="J2239" i="1" s="1"/>
  <c r="I2240" i="1"/>
  <c r="J2240" i="1" s="1"/>
  <c r="I2241" i="1"/>
  <c r="J2241" i="1" s="1"/>
  <c r="I108" i="1"/>
  <c r="J108" i="1" s="1"/>
  <c r="I109" i="1"/>
  <c r="J109" i="1" s="1"/>
  <c r="I2244" i="1"/>
  <c r="J2244" i="1" s="1"/>
  <c r="I2245" i="1"/>
  <c r="J2245" i="1" s="1"/>
  <c r="I2246" i="1"/>
  <c r="J2246" i="1" s="1"/>
  <c r="I1501" i="1"/>
  <c r="J1501" i="1" s="1"/>
  <c r="I1921" i="1"/>
  <c r="J1921" i="1" s="1"/>
  <c r="I1557" i="1"/>
  <c r="J1557" i="1" s="1"/>
  <c r="I2250" i="1"/>
  <c r="J2250" i="1" s="1"/>
  <c r="I2251" i="1"/>
  <c r="J2251" i="1" s="1"/>
  <c r="I116" i="1"/>
  <c r="J116" i="1" s="1"/>
  <c r="I118" i="1"/>
  <c r="J118" i="1" s="1"/>
  <c r="I1670" i="1"/>
  <c r="J1670" i="1" s="1"/>
  <c r="I119" i="1"/>
  <c r="J119" i="1" s="1"/>
  <c r="I2256" i="1"/>
  <c r="J2256" i="1" s="1"/>
  <c r="I2257" i="1"/>
  <c r="J2257" i="1" s="1"/>
  <c r="I2258" i="1"/>
  <c r="J2258" i="1" s="1"/>
  <c r="I120" i="1"/>
  <c r="J120" i="1" s="1"/>
  <c r="I1960" i="1"/>
  <c r="J1960" i="1" s="1"/>
  <c r="I121" i="1"/>
  <c r="J121" i="1" s="1"/>
  <c r="I1943" i="1"/>
  <c r="J1943" i="1" s="1"/>
  <c r="I2263" i="1"/>
  <c r="J2263" i="1" s="1"/>
  <c r="I2264" i="1"/>
  <c r="J2264" i="1" s="1"/>
  <c r="I2265" i="1"/>
  <c r="J2265" i="1" s="1"/>
  <c r="I2266" i="1"/>
  <c r="J2266" i="1" s="1"/>
  <c r="I2267" i="1"/>
  <c r="J2267" i="1" s="1"/>
  <c r="I2268" i="1"/>
  <c r="J2268" i="1" s="1"/>
  <c r="I2269" i="1"/>
  <c r="J2269" i="1" s="1"/>
  <c r="I2270" i="1"/>
  <c r="J2270" i="1" s="1"/>
  <c r="I2271" i="1"/>
  <c r="J2271" i="1" s="1"/>
  <c r="I1632" i="1"/>
  <c r="J1632" i="1" s="1"/>
  <c r="I2273" i="1"/>
  <c r="J2273" i="1" s="1"/>
  <c r="I2274" i="1"/>
  <c r="J2274" i="1" s="1"/>
  <c r="I2275" i="1"/>
  <c r="J2275" i="1" s="1"/>
  <c r="I2276" i="1"/>
  <c r="J2276" i="1" s="1"/>
  <c r="I2277" i="1"/>
  <c r="J2277" i="1" s="1"/>
  <c r="I2278" i="1"/>
  <c r="J2278" i="1" s="1"/>
  <c r="I2279" i="1"/>
  <c r="J2279" i="1" s="1"/>
  <c r="I2280" i="1"/>
  <c r="J2280" i="1" s="1"/>
  <c r="I2281" i="1"/>
  <c r="J2281" i="1" s="1"/>
  <c r="I2282" i="1"/>
  <c r="J2282" i="1" s="1"/>
  <c r="I2283" i="1"/>
  <c r="J2283" i="1" s="1"/>
  <c r="I2284" i="1"/>
  <c r="J2284" i="1" s="1"/>
  <c r="I2285" i="1"/>
  <c r="J2285" i="1" s="1"/>
  <c r="I2286" i="1"/>
  <c r="J2286" i="1" s="1"/>
  <c r="I2287" i="1"/>
  <c r="J2287" i="1" s="1"/>
  <c r="I2288" i="1"/>
  <c r="J2288" i="1" s="1"/>
  <c r="I2289" i="1"/>
  <c r="J2289" i="1" s="1"/>
  <c r="I1652" i="1"/>
  <c r="J1652" i="1" s="1"/>
  <c r="I2291" i="1"/>
  <c r="J2291" i="1" s="1"/>
  <c r="I2292" i="1"/>
  <c r="J2292" i="1" s="1"/>
  <c r="I2293" i="1"/>
  <c r="J2293" i="1" s="1"/>
  <c r="I2294" i="1"/>
  <c r="J2294" i="1" s="1"/>
  <c r="I2295" i="1"/>
  <c r="J2295" i="1" s="1"/>
  <c r="I2296" i="1"/>
  <c r="J2296" i="1" s="1"/>
  <c r="I122" i="1"/>
  <c r="J122" i="1" s="1"/>
  <c r="I123" i="1"/>
  <c r="J123" i="1" s="1"/>
  <c r="I2299" i="1"/>
  <c r="J2299" i="1" s="1"/>
  <c r="I2300" i="1"/>
  <c r="J2300" i="1" s="1"/>
  <c r="I124" i="1"/>
  <c r="J124" i="1" s="1"/>
  <c r="I2302" i="1"/>
  <c r="J2302" i="1" s="1"/>
  <c r="I2303" i="1"/>
  <c r="J2303" i="1" s="1"/>
  <c r="I2304" i="1"/>
  <c r="J2304" i="1" s="1"/>
  <c r="I1629" i="1"/>
  <c r="J1629" i="1" s="1"/>
  <c r="I2306" i="1"/>
  <c r="J2306" i="1" s="1"/>
  <c r="I2307" i="1"/>
  <c r="J2307" i="1" s="1"/>
  <c r="I2308" i="1"/>
  <c r="J2308" i="1" s="1"/>
  <c r="I2309" i="1"/>
  <c r="J2309" i="1" s="1"/>
  <c r="I2310" i="1"/>
  <c r="J2310" i="1" s="1"/>
  <c r="I2311" i="1"/>
  <c r="J2311" i="1" s="1"/>
  <c r="I2312" i="1"/>
  <c r="J2312" i="1" s="1"/>
  <c r="I2313" i="1"/>
  <c r="J2313" i="1" s="1"/>
  <c r="I2314" i="1"/>
  <c r="J2314" i="1" s="1"/>
  <c r="I2315" i="1"/>
  <c r="J2315" i="1" s="1"/>
  <c r="I2316" i="1"/>
  <c r="J2316" i="1" s="1"/>
  <c r="I2317" i="1"/>
  <c r="J2317" i="1" s="1"/>
  <c r="I2318" i="1"/>
  <c r="J2318" i="1" s="1"/>
  <c r="I2319" i="1"/>
  <c r="J2319" i="1" s="1"/>
  <c r="I2320" i="1"/>
  <c r="J2320" i="1" s="1"/>
  <c r="I2321" i="1"/>
  <c r="J2321" i="1" s="1"/>
  <c r="I2322" i="1"/>
  <c r="J2322" i="1" s="1"/>
  <c r="I2323" i="1"/>
  <c r="J2323" i="1" s="1"/>
  <c r="I2324" i="1"/>
  <c r="J2324" i="1" s="1"/>
  <c r="I2325" i="1"/>
  <c r="J2325" i="1" s="1"/>
  <c r="I2326" i="1"/>
  <c r="J2326" i="1" s="1"/>
  <c r="I2327" i="1"/>
  <c r="J2327" i="1" s="1"/>
  <c r="I2328" i="1"/>
  <c r="J2328" i="1" s="1"/>
  <c r="I2329" i="1"/>
  <c r="J2329" i="1" s="1"/>
  <c r="I2330" i="1"/>
  <c r="J2330" i="1" s="1"/>
  <c r="I2331" i="1"/>
  <c r="J2331" i="1" s="1"/>
  <c r="I2332" i="1"/>
  <c r="J2332" i="1" s="1"/>
  <c r="I2333" i="1"/>
  <c r="J2333" i="1" s="1"/>
  <c r="I2334" i="1"/>
  <c r="J2334" i="1" s="1"/>
  <c r="I2335" i="1"/>
  <c r="J2335" i="1" s="1"/>
  <c r="I2336" i="1"/>
  <c r="J2336" i="1" s="1"/>
  <c r="I2337" i="1"/>
  <c r="J2337" i="1" s="1"/>
  <c r="I2338" i="1"/>
  <c r="J2338" i="1" s="1"/>
  <c r="I2339" i="1"/>
  <c r="J2339" i="1" s="1"/>
  <c r="I2340" i="1"/>
  <c r="J2340" i="1" s="1"/>
  <c r="I2341" i="1"/>
  <c r="J2341" i="1" s="1"/>
  <c r="I2342" i="1"/>
  <c r="J2342" i="1" s="1"/>
  <c r="I2343" i="1"/>
  <c r="J2343" i="1" s="1"/>
  <c r="I1513" i="1"/>
  <c r="J1513" i="1" s="1"/>
  <c r="I125" i="1"/>
  <c r="J125" i="1" s="1"/>
  <c r="I2346" i="1"/>
  <c r="J2346" i="1" s="1"/>
  <c r="I126" i="1"/>
  <c r="J126" i="1" s="1"/>
  <c r="I2348" i="1"/>
  <c r="J2348" i="1" s="1"/>
  <c r="I2349" i="1"/>
  <c r="J2349" i="1" s="1"/>
  <c r="I2350" i="1"/>
  <c r="J2350" i="1" s="1"/>
  <c r="I2351" i="1"/>
  <c r="J2351" i="1" s="1"/>
  <c r="I2352" i="1"/>
  <c r="J2352" i="1" s="1"/>
  <c r="I2353" i="1"/>
  <c r="J2353" i="1" s="1"/>
  <c r="I2354" i="1"/>
  <c r="J2354" i="1" s="1"/>
  <c r="I2355" i="1"/>
  <c r="J2355" i="1" s="1"/>
  <c r="I127" i="1"/>
  <c r="J127" i="1" s="1"/>
  <c r="I128" i="1"/>
  <c r="J128" i="1" s="1"/>
  <c r="I130" i="1"/>
  <c r="J130" i="1" s="1"/>
  <c r="I131" i="1"/>
  <c r="J131" i="1" s="1"/>
  <c r="I2360" i="1"/>
  <c r="J2360" i="1" s="1"/>
  <c r="I2361" i="1"/>
  <c r="J2361" i="1" s="1"/>
  <c r="I2362" i="1"/>
  <c r="J2362" i="1" s="1"/>
  <c r="I2363" i="1"/>
  <c r="J2363" i="1" s="1"/>
  <c r="I2364" i="1"/>
  <c r="J2364" i="1" s="1"/>
  <c r="I2365" i="1"/>
  <c r="J2365" i="1" s="1"/>
  <c r="I1817" i="1"/>
  <c r="J1817" i="1" s="1"/>
  <c r="I2367" i="1"/>
  <c r="J2367" i="1" s="1"/>
  <c r="I1819" i="1"/>
  <c r="J1819" i="1" s="1"/>
  <c r="I1803" i="1"/>
  <c r="J1803" i="1" s="1"/>
  <c r="I1835" i="1"/>
  <c r="J1835" i="1" s="1"/>
  <c r="I2371" i="1"/>
  <c r="J2371" i="1" s="1"/>
  <c r="I2372" i="1"/>
  <c r="J2372" i="1" s="1"/>
  <c r="I2373" i="1"/>
  <c r="J2373" i="1" s="1"/>
  <c r="I2374" i="1"/>
  <c r="J2374" i="1" s="1"/>
  <c r="I2375" i="1"/>
  <c r="J2375" i="1" s="1"/>
  <c r="I2376" i="1"/>
  <c r="J2376" i="1" s="1"/>
  <c r="I136" i="1"/>
  <c r="J136" i="1" s="1"/>
  <c r="I1659" i="1"/>
  <c r="J1659" i="1" s="1"/>
  <c r="I137" i="1"/>
  <c r="J137" i="1" s="1"/>
  <c r="I141" i="1"/>
  <c r="J141" i="1" s="1"/>
  <c r="I1799" i="1"/>
  <c r="J1799" i="1" s="1"/>
  <c r="I142" i="1"/>
  <c r="J142" i="1" s="1"/>
  <c r="I1909" i="1"/>
  <c r="J1909" i="1" s="1"/>
  <c r="I143" i="1"/>
  <c r="J143" i="1" s="1"/>
  <c r="I146" i="1"/>
  <c r="J146" i="1" s="1"/>
  <c r="I147" i="1"/>
  <c r="J147" i="1" s="1"/>
  <c r="I1665" i="1"/>
  <c r="J1665" i="1" s="1"/>
  <c r="I2388" i="1"/>
  <c r="J2388" i="1" s="1"/>
  <c r="I148" i="1"/>
  <c r="J148" i="1" s="1"/>
  <c r="I1937" i="1"/>
  <c r="J1937" i="1" s="1"/>
  <c r="I2391" i="1"/>
  <c r="J2391" i="1" s="1"/>
  <c r="I2392" i="1"/>
  <c r="J2392" i="1" s="1"/>
  <c r="I2393" i="1"/>
  <c r="J2393" i="1" s="1"/>
  <c r="I2394" i="1"/>
  <c r="J2394" i="1" s="1"/>
  <c r="I149" i="1"/>
  <c r="J149" i="1" s="1"/>
  <c r="I153" i="1"/>
  <c r="J153" i="1" s="1"/>
  <c r="I2397" i="1"/>
  <c r="J2397" i="1" s="1"/>
  <c r="I2398" i="1"/>
  <c r="J2398" i="1" s="1"/>
  <c r="I154" i="1"/>
  <c r="J154" i="1" s="1"/>
  <c r="I1934" i="1"/>
  <c r="J1934" i="1" s="1"/>
  <c r="I155" i="1"/>
  <c r="J155" i="1" s="1"/>
  <c r="I156" i="1"/>
  <c r="J156" i="1" s="1"/>
  <c r="I2403" i="1"/>
  <c r="J2403" i="1" s="1"/>
  <c r="I2404" i="1"/>
  <c r="J2404" i="1" s="1"/>
  <c r="I166" i="1"/>
  <c r="J166" i="1" s="1"/>
  <c r="I184" i="1"/>
  <c r="J184" i="1" s="1"/>
  <c r="I191" i="1"/>
  <c r="J191" i="1" s="1"/>
  <c r="I192" i="1"/>
  <c r="J192" i="1" s="1"/>
  <c r="I1489" i="1"/>
  <c r="J1489" i="1" s="1"/>
  <c r="I2410" i="1"/>
  <c r="J2410" i="1" s="1"/>
  <c r="I2411" i="1"/>
  <c r="J2411" i="1" s="1"/>
  <c r="I195" i="1"/>
  <c r="J195" i="1" s="1"/>
  <c r="I1959" i="1"/>
  <c r="J1959" i="1" s="1"/>
  <c r="I1935" i="1"/>
  <c r="J1935" i="1" s="1"/>
  <c r="I1930" i="1"/>
  <c r="J1930" i="1" s="1"/>
  <c r="I2416" i="1"/>
  <c r="J2416" i="1" s="1"/>
  <c r="I2417" i="1"/>
  <c r="J2417" i="1" s="1"/>
  <c r="I2418" i="1"/>
  <c r="J2418" i="1" s="1"/>
  <c r="I2419" i="1"/>
  <c r="J2419" i="1" s="1"/>
  <c r="I2420" i="1"/>
  <c r="J2420" i="1" s="1"/>
  <c r="I1637" i="1"/>
  <c r="J1637" i="1" s="1"/>
  <c r="I2422" i="1"/>
  <c r="J2422" i="1" s="1"/>
  <c r="I2423" i="1"/>
  <c r="J2423" i="1" s="1"/>
  <c r="I2424" i="1"/>
  <c r="J2424" i="1" s="1"/>
  <c r="I2425" i="1"/>
  <c r="J2425" i="1" s="1"/>
  <c r="I2426" i="1"/>
  <c r="J2426" i="1" s="1"/>
  <c r="I2427" i="1"/>
  <c r="J2427" i="1" s="1"/>
  <c r="I2428" i="1"/>
  <c r="J2428" i="1" s="1"/>
  <c r="I2429" i="1"/>
  <c r="J2429" i="1" s="1"/>
  <c r="I2430" i="1"/>
  <c r="J2430" i="1" s="1"/>
  <c r="I2431" i="1"/>
  <c r="J2431" i="1" s="1"/>
  <c r="I2432" i="1"/>
  <c r="J2432" i="1" s="1"/>
  <c r="I2433" i="1"/>
  <c r="J2433" i="1" s="1"/>
  <c r="I2434" i="1"/>
  <c r="J2434" i="1" s="1"/>
  <c r="I2435" i="1"/>
  <c r="J2435" i="1" s="1"/>
  <c r="I2436" i="1"/>
  <c r="J2436" i="1" s="1"/>
  <c r="I1657" i="1"/>
  <c r="J1657" i="1" s="1"/>
  <c r="I2438" i="1"/>
  <c r="J2438" i="1" s="1"/>
  <c r="I2439" i="1"/>
  <c r="J2439" i="1" s="1"/>
  <c r="I2440" i="1"/>
  <c r="J2440" i="1" s="1"/>
  <c r="I2441" i="1"/>
  <c r="J2441" i="1" s="1"/>
  <c r="I2442" i="1"/>
  <c r="J2442" i="1" s="1"/>
  <c r="I2443" i="1"/>
  <c r="J2443" i="1" s="1"/>
  <c r="I1635" i="1"/>
  <c r="J1635" i="1" s="1"/>
  <c r="I2445" i="1"/>
  <c r="J2445" i="1" s="1"/>
  <c r="I2446" i="1"/>
  <c r="J2446" i="1" s="1"/>
  <c r="I1523" i="1"/>
  <c r="J1523" i="1" s="1"/>
  <c r="I2448" i="1"/>
  <c r="J2448" i="1" s="1"/>
  <c r="I2449" i="1"/>
  <c r="J2449" i="1" s="1"/>
  <c r="I2450" i="1"/>
  <c r="J2450" i="1" s="1"/>
  <c r="I199" i="1"/>
  <c r="J199" i="1" s="1"/>
  <c r="I1783" i="1"/>
  <c r="J1783" i="1" s="1"/>
  <c r="I2453" i="1"/>
  <c r="J2453" i="1" s="1"/>
  <c r="I2454" i="1"/>
  <c r="J2454" i="1" s="1"/>
  <c r="I2455" i="1"/>
  <c r="J2455" i="1" s="1"/>
  <c r="I2456" i="1"/>
  <c r="J2456" i="1" s="1"/>
  <c r="I2457" i="1"/>
  <c r="J2457" i="1" s="1"/>
  <c r="I2458" i="1"/>
  <c r="J2458" i="1" s="1"/>
  <c r="I2459" i="1"/>
  <c r="J2459" i="1" s="1"/>
  <c r="I2460" i="1"/>
  <c r="J2460" i="1" s="1"/>
  <c r="I2461" i="1"/>
  <c r="J2461" i="1" s="1"/>
  <c r="I2462" i="1"/>
  <c r="J2462" i="1" s="1"/>
  <c r="I2463" i="1"/>
  <c r="J2463" i="1" s="1"/>
  <c r="I2464" i="1"/>
  <c r="J2464" i="1" s="1"/>
  <c r="I2465" i="1"/>
  <c r="J2465" i="1" s="1"/>
  <c r="I2466" i="1"/>
  <c r="J2466" i="1" s="1"/>
  <c r="I2467" i="1"/>
  <c r="J2467" i="1" s="1"/>
  <c r="I2468" i="1"/>
  <c r="J2468" i="1" s="1"/>
  <c r="I2469" i="1"/>
  <c r="J2469" i="1" s="1"/>
  <c r="I2470" i="1"/>
  <c r="J2470" i="1" s="1"/>
  <c r="I2471" i="1"/>
  <c r="J2471" i="1" s="1"/>
  <c r="I2472" i="1"/>
  <c r="J2472" i="1" s="1"/>
  <c r="I2473" i="1"/>
  <c r="J2473" i="1" s="1"/>
  <c r="I2474" i="1"/>
  <c r="J2474" i="1" s="1"/>
  <c r="I2475" i="1"/>
  <c r="J2475" i="1" s="1"/>
  <c r="I2476" i="1"/>
  <c r="J2476" i="1" s="1"/>
  <c r="I2477" i="1"/>
  <c r="J2477" i="1" s="1"/>
  <c r="I2478" i="1"/>
  <c r="J2478" i="1" s="1"/>
  <c r="I2479" i="1"/>
  <c r="J2479" i="1" s="1"/>
  <c r="I2480" i="1"/>
  <c r="J2480" i="1" s="1"/>
  <c r="I2481" i="1"/>
  <c r="J2481" i="1" s="1"/>
  <c r="I2482" i="1"/>
  <c r="J2482" i="1" s="1"/>
  <c r="I2483" i="1"/>
  <c r="J2483" i="1" s="1"/>
  <c r="I2484" i="1"/>
  <c r="J2484" i="1" s="1"/>
  <c r="I2485" i="1"/>
  <c r="J2485" i="1" s="1"/>
  <c r="I2486" i="1"/>
  <c r="J2486" i="1" s="1"/>
  <c r="I2487" i="1"/>
  <c r="J2487" i="1" s="1"/>
  <c r="I2488" i="1"/>
  <c r="J2488" i="1" s="1"/>
  <c r="I1543" i="1"/>
  <c r="J1543" i="1" s="1"/>
  <c r="I238" i="1"/>
  <c r="J238" i="1" s="1"/>
  <c r="I2491" i="1"/>
  <c r="J2491" i="1" s="1"/>
  <c r="I239" i="1"/>
  <c r="J239" i="1" s="1"/>
  <c r="I2493" i="1"/>
  <c r="J2493" i="1" s="1"/>
  <c r="I2494" i="1"/>
  <c r="J2494" i="1" s="1"/>
  <c r="I2495" i="1"/>
  <c r="J2495" i="1" s="1"/>
  <c r="I2496" i="1"/>
  <c r="J2496" i="1" s="1"/>
  <c r="I2497" i="1"/>
  <c r="J2497" i="1" s="1"/>
  <c r="I2498" i="1"/>
  <c r="J2498" i="1" s="1"/>
  <c r="I2499" i="1"/>
  <c r="J2499" i="1" s="1"/>
  <c r="I2500" i="1"/>
  <c r="J2500" i="1" s="1"/>
  <c r="I241" i="1"/>
  <c r="J241" i="1" s="1"/>
  <c r="I250" i="1"/>
  <c r="J250" i="1" s="1"/>
  <c r="I251" i="1"/>
  <c r="J251" i="1" s="1"/>
  <c r="I2504" i="1"/>
  <c r="J2504" i="1" s="1"/>
  <c r="I2505" i="1"/>
  <c r="J2505" i="1" s="1"/>
  <c r="I2506" i="1"/>
  <c r="J2506" i="1" s="1"/>
  <c r="I2507" i="1"/>
  <c r="J2507" i="1" s="1"/>
  <c r="I2508" i="1"/>
  <c r="J2508" i="1" s="1"/>
  <c r="I1791" i="1"/>
  <c r="J1791" i="1" s="1"/>
  <c r="I2510" i="1"/>
  <c r="J2510" i="1" s="1"/>
  <c r="I252" i="1"/>
  <c r="J252" i="1" s="1"/>
  <c r="I1750" i="1"/>
  <c r="J1750" i="1" s="1"/>
  <c r="I253" i="1"/>
  <c r="J253" i="1" s="1"/>
  <c r="I1775" i="1"/>
  <c r="J1775" i="1" s="1"/>
  <c r="I2515" i="1"/>
  <c r="J2515" i="1" s="1"/>
  <c r="I1796" i="1"/>
  <c r="J1796" i="1" s="1"/>
  <c r="I2517" i="1"/>
  <c r="J2517" i="1" s="1"/>
  <c r="I2518" i="1"/>
  <c r="J2518" i="1" s="1"/>
  <c r="I2519" i="1"/>
  <c r="J2519" i="1" s="1"/>
  <c r="I2520" i="1"/>
  <c r="J2520" i="1" s="1"/>
  <c r="I2521" i="1"/>
  <c r="J2521" i="1" s="1"/>
  <c r="I2522" i="1"/>
  <c r="J2522" i="1" s="1"/>
  <c r="I2523" i="1"/>
  <c r="J2523" i="1" s="1"/>
  <c r="I2524" i="1"/>
  <c r="J2524" i="1" s="1"/>
  <c r="I260" i="1"/>
  <c r="J260" i="1" s="1"/>
  <c r="I2526" i="1"/>
  <c r="J2526" i="1" s="1"/>
  <c r="I1678" i="1"/>
  <c r="J1678" i="1" s="1"/>
  <c r="I1672" i="1"/>
  <c r="J1672" i="1" s="1"/>
  <c r="I262" i="1"/>
  <c r="J262" i="1" s="1"/>
  <c r="I2530" i="1"/>
  <c r="J2530" i="1" s="1"/>
  <c r="I263" i="1"/>
  <c r="J263" i="1" s="1"/>
  <c r="I1821" i="1"/>
  <c r="J1821" i="1" s="1"/>
  <c r="I264" i="1"/>
  <c r="J264" i="1" s="1"/>
  <c r="I1476" i="1"/>
  <c r="J1476" i="1" s="1"/>
  <c r="I271" i="1"/>
  <c r="J271" i="1" s="1"/>
  <c r="I1944" i="1"/>
  <c r="J1944" i="1" s="1"/>
  <c r="I272" i="1"/>
  <c r="J272" i="1" s="1"/>
  <c r="I273" i="1"/>
  <c r="J273" i="1" s="1"/>
  <c r="I1702" i="1"/>
  <c r="J1702" i="1" s="1"/>
  <c r="I1753" i="1"/>
  <c r="J1753" i="1" s="1"/>
  <c r="I2541" i="1"/>
  <c r="J2541" i="1" s="1"/>
  <c r="I274" i="1"/>
  <c r="J274" i="1" s="1"/>
  <c r="I275" i="1"/>
  <c r="J275" i="1" s="1"/>
  <c r="I2544" i="1"/>
  <c r="J2544" i="1" s="1"/>
  <c r="I2545" i="1"/>
  <c r="J2545" i="1" s="1"/>
  <c r="I2546" i="1"/>
  <c r="J2546" i="1" s="1"/>
  <c r="I2547" i="1"/>
  <c r="J2547" i="1" s="1"/>
  <c r="I276" i="1"/>
  <c r="J276" i="1" s="1"/>
  <c r="I277" i="1"/>
  <c r="J277" i="1" s="1"/>
  <c r="I2550" i="1"/>
  <c r="J2550" i="1" s="1"/>
  <c r="I2551" i="1"/>
  <c r="J2551" i="1" s="1"/>
  <c r="I2552" i="1"/>
  <c r="J2552" i="1" s="1"/>
  <c r="I278" i="1"/>
  <c r="J278" i="1" s="1"/>
  <c r="I1947" i="1"/>
  <c r="J1947" i="1" s="1"/>
  <c r="I1506" i="1"/>
  <c r="J1506" i="1" s="1"/>
  <c r="I2556" i="1"/>
  <c r="J2556" i="1" s="1"/>
  <c r="I2557" i="1"/>
  <c r="J2557" i="1" s="1"/>
  <c r="I279" i="1"/>
  <c r="J279" i="1" s="1"/>
  <c r="I280" i="1"/>
  <c r="J280" i="1" s="1"/>
  <c r="I281" i="1"/>
  <c r="J281" i="1" s="1"/>
  <c r="I283" i="1"/>
  <c r="J283" i="1" s="1"/>
  <c r="I2562" i="1"/>
  <c r="J2562" i="1" s="1"/>
  <c r="I2563" i="1"/>
  <c r="J2563" i="1" s="1"/>
  <c r="I2564" i="1"/>
  <c r="J2564" i="1" s="1"/>
  <c r="I1958" i="1"/>
  <c r="J1958" i="1" s="1"/>
  <c r="I1964" i="1"/>
  <c r="J1964" i="1" s="1"/>
  <c r="I2567" i="1"/>
  <c r="J2567" i="1" s="1"/>
  <c r="I284" i="1"/>
  <c r="J284" i="1" s="1"/>
  <c r="I1941" i="1"/>
  <c r="J1941" i="1" s="1"/>
  <c r="I2570" i="1"/>
  <c r="J2570" i="1" s="1"/>
  <c r="I2571" i="1"/>
  <c r="J2571" i="1" s="1"/>
  <c r="I2572" i="1"/>
  <c r="J2572" i="1" s="1"/>
  <c r="I2573" i="1"/>
  <c r="J2573" i="1" s="1"/>
  <c r="I2574" i="1"/>
  <c r="J2574" i="1" s="1"/>
  <c r="I2575" i="1"/>
  <c r="J2575" i="1" s="1"/>
  <c r="I1639" i="1"/>
  <c r="J1639" i="1" s="1"/>
  <c r="I2577" i="1"/>
  <c r="J2577" i="1" s="1"/>
  <c r="I2578" i="1"/>
  <c r="J2578" i="1" s="1"/>
  <c r="I2579" i="1"/>
  <c r="J2579" i="1" s="1"/>
  <c r="I2580" i="1"/>
  <c r="J2580" i="1" s="1"/>
  <c r="I2581" i="1"/>
  <c r="J2581" i="1" s="1"/>
  <c r="I2582" i="1"/>
  <c r="J2582" i="1" s="1"/>
  <c r="I2583" i="1"/>
  <c r="J2583" i="1" s="1"/>
  <c r="I2584" i="1"/>
  <c r="J2584" i="1" s="1"/>
  <c r="I2585" i="1"/>
  <c r="J2585" i="1" s="1"/>
  <c r="I2586" i="1"/>
  <c r="J2586" i="1" s="1"/>
  <c r="I2587" i="1"/>
  <c r="J2587" i="1" s="1"/>
  <c r="I2588" i="1"/>
  <c r="J2588" i="1" s="1"/>
  <c r="I2589" i="1"/>
  <c r="J2589" i="1" s="1"/>
  <c r="I2590" i="1"/>
  <c r="J2590" i="1" s="1"/>
  <c r="I2591" i="1"/>
  <c r="J2591" i="1" s="1"/>
  <c r="I2592" i="1"/>
  <c r="J2592" i="1" s="1"/>
  <c r="I2593" i="1"/>
  <c r="J2593" i="1" s="1"/>
  <c r="I2594" i="1"/>
  <c r="J2594" i="1" s="1"/>
  <c r="I2595" i="1"/>
  <c r="J2595" i="1" s="1"/>
  <c r="I1649" i="1"/>
  <c r="J1649" i="1" s="1"/>
  <c r="I2597" i="1"/>
  <c r="J2597" i="1" s="1"/>
  <c r="I2598" i="1"/>
  <c r="J2598" i="1" s="1"/>
  <c r="I2599" i="1"/>
  <c r="J2599" i="1" s="1"/>
  <c r="I2600" i="1"/>
  <c r="J2600" i="1" s="1"/>
  <c r="I2601" i="1"/>
  <c r="J2601" i="1" s="1"/>
  <c r="I2602" i="1"/>
  <c r="J2602" i="1" s="1"/>
  <c r="I1636" i="1"/>
  <c r="J1636" i="1" s="1"/>
  <c r="I2604" i="1"/>
  <c r="J2604" i="1" s="1"/>
  <c r="I2605" i="1"/>
  <c r="J2605" i="1" s="1"/>
  <c r="I1515" i="1"/>
  <c r="J1515" i="1" s="1"/>
  <c r="I2607" i="1"/>
  <c r="J2607" i="1" s="1"/>
  <c r="I2608" i="1"/>
  <c r="J2608" i="1" s="1"/>
  <c r="I2609" i="1"/>
  <c r="J2609" i="1" s="1"/>
  <c r="I289" i="1"/>
  <c r="J289" i="1" s="1"/>
  <c r="I1776" i="1"/>
  <c r="J1776" i="1" s="1"/>
  <c r="I2612" i="1"/>
  <c r="J2612" i="1" s="1"/>
  <c r="I2613" i="1"/>
  <c r="J2613" i="1" s="1"/>
  <c r="I2614" i="1"/>
  <c r="J2614" i="1" s="1"/>
  <c r="I2615" i="1"/>
  <c r="J2615" i="1" s="1"/>
  <c r="I2616" i="1"/>
  <c r="J2616" i="1" s="1"/>
  <c r="I2617" i="1"/>
  <c r="J2617" i="1" s="1"/>
  <c r="I2618" i="1"/>
  <c r="J2618" i="1" s="1"/>
  <c r="I2619" i="1"/>
  <c r="J2619" i="1" s="1"/>
  <c r="I2620" i="1"/>
  <c r="J2620" i="1" s="1"/>
  <c r="I2621" i="1"/>
  <c r="J2621" i="1" s="1"/>
  <c r="I2622" i="1"/>
  <c r="J2622" i="1" s="1"/>
  <c r="I2623" i="1"/>
  <c r="J2623" i="1" s="1"/>
  <c r="I2624" i="1"/>
  <c r="J2624" i="1" s="1"/>
  <c r="I2625" i="1"/>
  <c r="J2625" i="1" s="1"/>
  <c r="I2626" i="1"/>
  <c r="J2626" i="1" s="1"/>
  <c r="I2627" i="1"/>
  <c r="J2627" i="1" s="1"/>
  <c r="I2628" i="1"/>
  <c r="J2628" i="1" s="1"/>
  <c r="I2629" i="1"/>
  <c r="J2629" i="1" s="1"/>
  <c r="I2630" i="1"/>
  <c r="J2630" i="1" s="1"/>
  <c r="I2631" i="1"/>
  <c r="J2631" i="1" s="1"/>
  <c r="I2632" i="1"/>
  <c r="J2632" i="1" s="1"/>
  <c r="I2633" i="1"/>
  <c r="J2633" i="1" s="1"/>
  <c r="I2634" i="1"/>
  <c r="J2634" i="1" s="1"/>
  <c r="I2635" i="1"/>
  <c r="J2635" i="1" s="1"/>
  <c r="I2636" i="1"/>
  <c r="J2636" i="1" s="1"/>
  <c r="I2637" i="1"/>
  <c r="J2637" i="1" s="1"/>
  <c r="I2638" i="1"/>
  <c r="J2638" i="1" s="1"/>
  <c r="I2639" i="1"/>
  <c r="J2639" i="1" s="1"/>
  <c r="I2640" i="1"/>
  <c r="J2640" i="1" s="1"/>
  <c r="I2641" i="1"/>
  <c r="J2641" i="1" s="1"/>
  <c r="I2642" i="1"/>
  <c r="J2642" i="1" s="1"/>
  <c r="I2643" i="1"/>
  <c r="J2643" i="1" s="1"/>
  <c r="I2644" i="1"/>
  <c r="J2644" i="1" s="1"/>
  <c r="I2645" i="1"/>
  <c r="J2645" i="1" s="1"/>
  <c r="I2646" i="1"/>
  <c r="J2646" i="1" s="1"/>
  <c r="I2647" i="1"/>
  <c r="J2647" i="1" s="1"/>
  <c r="I2648" i="1"/>
  <c r="J2648" i="1" s="1"/>
  <c r="I2649" i="1"/>
  <c r="J2649" i="1" s="1"/>
  <c r="I290" i="1"/>
  <c r="J290" i="1" s="1"/>
  <c r="I293" i="1"/>
  <c r="J293" i="1" s="1"/>
  <c r="I2652" i="1"/>
  <c r="J2652" i="1" s="1"/>
  <c r="I294" i="1"/>
  <c r="J294" i="1" s="1"/>
  <c r="I2654" i="1"/>
  <c r="J2654" i="1" s="1"/>
  <c r="I2655" i="1"/>
  <c r="J2655" i="1" s="1"/>
  <c r="I2656" i="1"/>
  <c r="J2656" i="1" s="1"/>
  <c r="I2657" i="1"/>
  <c r="J2657" i="1" s="1"/>
  <c r="I2658" i="1"/>
  <c r="J2658" i="1" s="1"/>
  <c r="I2659" i="1"/>
  <c r="J2659" i="1" s="1"/>
  <c r="I2660" i="1"/>
  <c r="J2660" i="1" s="1"/>
  <c r="I2661" i="1"/>
  <c r="J2661" i="1" s="1"/>
  <c r="I295" i="1"/>
  <c r="J295" i="1" s="1"/>
  <c r="I296" i="1"/>
  <c r="J296" i="1" s="1"/>
  <c r="I299" i="1"/>
  <c r="J299" i="1" s="1"/>
  <c r="I300" i="1"/>
  <c r="J300" i="1" s="1"/>
  <c r="I2666" i="1"/>
  <c r="J2666" i="1" s="1"/>
  <c r="I2667" i="1"/>
  <c r="J2667" i="1" s="1"/>
  <c r="I2668" i="1"/>
  <c r="J2668" i="1" s="1"/>
  <c r="I2669" i="1"/>
  <c r="J2669" i="1" s="1"/>
  <c r="I2670" i="1"/>
  <c r="J2670" i="1" s="1"/>
  <c r="I2671" i="1"/>
  <c r="J2671" i="1" s="1"/>
  <c r="I1800" i="1"/>
  <c r="J1800" i="1" s="1"/>
  <c r="I2673" i="1"/>
  <c r="J2673" i="1" s="1"/>
  <c r="I1773" i="1"/>
  <c r="J1773" i="1" s="1"/>
  <c r="I1794" i="1"/>
  <c r="J1794" i="1" s="1"/>
  <c r="I1899" i="1"/>
  <c r="J1899" i="1" s="1"/>
  <c r="I2677" i="1"/>
  <c r="J2677" i="1" s="1"/>
  <c r="I2678" i="1"/>
  <c r="J2678" i="1" s="1"/>
  <c r="I2679" i="1"/>
  <c r="J2679" i="1" s="1"/>
  <c r="I2680" i="1"/>
  <c r="J2680" i="1" s="1"/>
  <c r="I2681" i="1"/>
  <c r="J2681" i="1" s="1"/>
  <c r="I301" i="1"/>
  <c r="J301" i="1" s="1"/>
  <c r="I2683" i="1"/>
  <c r="J2683" i="1" s="1"/>
  <c r="I2684" i="1"/>
  <c r="J2684" i="1" s="1"/>
  <c r="I302" i="1"/>
  <c r="J302" i="1" s="1"/>
  <c r="I303" i="1"/>
  <c r="J303" i="1" s="1"/>
  <c r="I2687" i="1"/>
  <c r="J2687" i="1" s="1"/>
  <c r="I306" i="1"/>
  <c r="J306" i="1" s="1"/>
  <c r="I307" i="1"/>
  <c r="J307" i="1" s="1"/>
  <c r="I308" i="1"/>
  <c r="J308" i="1" s="1"/>
  <c r="I309" i="1"/>
  <c r="J309" i="1" s="1"/>
  <c r="I315" i="1"/>
  <c r="J315" i="1" s="1"/>
  <c r="I1687" i="1"/>
  <c r="J1687" i="1" s="1"/>
  <c r="I2694" i="1"/>
  <c r="J2694" i="1" s="1"/>
  <c r="I2695" i="1"/>
  <c r="J2695" i="1" s="1"/>
  <c r="I2696" i="1"/>
  <c r="J2696" i="1" s="1"/>
  <c r="I331" i="1"/>
  <c r="J331" i="1" s="1"/>
  <c r="I338" i="1"/>
  <c r="J338" i="1" s="1"/>
  <c r="I1860" i="1"/>
  <c r="J1860" i="1" s="1"/>
  <c r="I341" i="1"/>
  <c r="J341" i="1" s="1"/>
  <c r="I345" i="1"/>
  <c r="J345" i="1" s="1"/>
  <c r="I1664" i="1"/>
  <c r="J1664" i="1" s="1"/>
  <c r="I2703" i="1"/>
  <c r="J2703" i="1" s="1"/>
  <c r="I346" i="1"/>
  <c r="J346" i="1" s="1"/>
  <c r="I1516" i="1"/>
  <c r="J1516" i="1" s="1"/>
  <c r="I2706" i="1"/>
  <c r="J2706" i="1" s="1"/>
  <c r="I2707" i="1"/>
  <c r="J2707" i="1" s="1"/>
  <c r="I2708" i="1"/>
  <c r="J2708" i="1" s="1"/>
  <c r="I2709" i="1"/>
  <c r="J2709" i="1" s="1"/>
  <c r="I383" i="1"/>
  <c r="J383" i="1" s="1"/>
  <c r="I384" i="1"/>
  <c r="J384" i="1" s="1"/>
  <c r="I386" i="1"/>
  <c r="J386" i="1" s="1"/>
  <c r="I2713" i="1"/>
  <c r="J2713" i="1" s="1"/>
  <c r="I2714" i="1"/>
  <c r="J2714" i="1" s="1"/>
  <c r="I2715" i="1"/>
  <c r="J2715" i="1" s="1"/>
  <c r="I395" i="1"/>
  <c r="J395" i="1" s="1"/>
  <c r="I1600" i="1"/>
  <c r="J1600" i="1" s="1"/>
  <c r="I1648" i="1"/>
  <c r="J1648" i="1" s="1"/>
  <c r="I2719" i="1"/>
  <c r="J2719" i="1" s="1"/>
  <c r="I2720" i="1"/>
  <c r="J2720" i="1" s="1"/>
  <c r="I396" i="1"/>
  <c r="J396" i="1" s="1"/>
  <c r="I1558" i="1"/>
  <c r="J1558" i="1" s="1"/>
  <c r="I1669" i="1"/>
  <c r="J1669" i="1" s="1"/>
  <c r="I397" i="1"/>
  <c r="J397" i="1" s="1"/>
  <c r="I1512" i="1"/>
  <c r="J1512" i="1" s="1"/>
  <c r="I2726" i="1"/>
  <c r="J2726" i="1" s="1"/>
  <c r="I2727" i="1"/>
  <c r="J2727" i="1" s="1"/>
  <c r="I2728" i="1"/>
  <c r="J2728" i="1" s="1"/>
  <c r="I1963" i="1"/>
  <c r="J1963" i="1" s="1"/>
  <c r="I1965" i="1"/>
  <c r="J1965" i="1" s="1"/>
  <c r="I403" i="1"/>
  <c r="J403" i="1" s="1"/>
  <c r="I1945" i="1"/>
  <c r="J1945" i="1" s="1"/>
  <c r="I2733" i="1"/>
  <c r="J2733" i="1" s="1"/>
  <c r="I2734" i="1"/>
  <c r="J2734" i="1" s="1"/>
  <c r="I2735" i="1"/>
  <c r="J2735" i="1" s="1"/>
  <c r="I2736" i="1"/>
  <c r="J2736" i="1" s="1"/>
  <c r="I2737" i="1"/>
  <c r="J2737" i="1" s="1"/>
  <c r="I2738" i="1"/>
  <c r="J2738" i="1" s="1"/>
  <c r="I2739" i="1"/>
  <c r="J2739" i="1" s="1"/>
  <c r="I1640" i="1"/>
  <c r="J1640" i="1" s="1"/>
  <c r="I2741" i="1"/>
  <c r="J2741" i="1" s="1"/>
  <c r="I2742" i="1"/>
  <c r="J2742" i="1" s="1"/>
  <c r="I2743" i="1"/>
  <c r="J2743" i="1" s="1"/>
  <c r="I2744" i="1"/>
  <c r="J2744" i="1" s="1"/>
  <c r="I2745" i="1"/>
  <c r="J2745" i="1" s="1"/>
  <c r="I2746" i="1"/>
  <c r="J2746" i="1" s="1"/>
  <c r="I2747" i="1"/>
  <c r="J2747" i="1" s="1"/>
  <c r="I2748" i="1"/>
  <c r="J2748" i="1" s="1"/>
  <c r="I2749" i="1"/>
  <c r="J2749" i="1" s="1"/>
  <c r="I2750" i="1"/>
  <c r="J2750" i="1" s="1"/>
  <c r="I2751" i="1"/>
  <c r="J2751" i="1" s="1"/>
  <c r="I2752" i="1"/>
  <c r="J2752" i="1" s="1"/>
  <c r="I2753" i="1"/>
  <c r="J2753" i="1" s="1"/>
  <c r="I2754" i="1"/>
  <c r="J2754" i="1" s="1"/>
  <c r="I405" i="1"/>
  <c r="J405" i="1" s="1"/>
  <c r="I2756" i="1"/>
  <c r="J2756" i="1" s="1"/>
  <c r="I2757" i="1"/>
  <c r="J2757" i="1" s="1"/>
  <c r="I2758" i="1"/>
  <c r="J2758" i="1" s="1"/>
  <c r="I2759" i="1"/>
  <c r="J2759" i="1" s="1"/>
  <c r="I406" i="1"/>
  <c r="J406" i="1" s="1"/>
  <c r="I1647" i="1"/>
  <c r="J1647" i="1" s="1"/>
  <c r="I2762" i="1"/>
  <c r="J2762" i="1" s="1"/>
  <c r="I2763" i="1"/>
  <c r="J2763" i="1" s="1"/>
  <c r="I407" i="1"/>
  <c r="J407" i="1" s="1"/>
  <c r="I2765" i="1"/>
  <c r="J2765" i="1" s="1"/>
  <c r="I2766" i="1"/>
  <c r="J2766" i="1" s="1"/>
  <c r="I2767" i="1"/>
  <c r="J2767" i="1" s="1"/>
  <c r="I1765" i="1"/>
  <c r="J1765" i="1" s="1"/>
  <c r="I2769" i="1"/>
  <c r="J2769" i="1" s="1"/>
  <c r="I2770" i="1"/>
  <c r="J2770" i="1" s="1"/>
  <c r="I2771" i="1"/>
  <c r="J2771" i="1" s="1"/>
  <c r="I2772" i="1"/>
  <c r="J2772" i="1" s="1"/>
  <c r="I2773" i="1"/>
  <c r="J2773" i="1" s="1"/>
  <c r="I2774" i="1"/>
  <c r="J2774" i="1" s="1"/>
  <c r="I2775" i="1"/>
  <c r="J2775" i="1" s="1"/>
  <c r="I2776" i="1"/>
  <c r="J2776" i="1" s="1"/>
  <c r="I2777" i="1"/>
  <c r="J2777" i="1" s="1"/>
  <c r="I2778" i="1"/>
  <c r="J2778" i="1" s="1"/>
  <c r="I2779" i="1"/>
  <c r="J2779" i="1" s="1"/>
  <c r="I2780" i="1"/>
  <c r="J2780" i="1" s="1"/>
  <c r="I2781" i="1"/>
  <c r="J2781" i="1" s="1"/>
  <c r="I2782" i="1"/>
  <c r="J2782" i="1" s="1"/>
  <c r="I2783" i="1"/>
  <c r="J2783" i="1" s="1"/>
  <c r="I2784" i="1"/>
  <c r="J2784" i="1" s="1"/>
  <c r="I2785" i="1"/>
  <c r="J2785" i="1" s="1"/>
  <c r="I2786" i="1"/>
  <c r="J2786" i="1" s="1"/>
  <c r="I2787" i="1"/>
  <c r="J2787" i="1" s="1"/>
  <c r="I2788" i="1"/>
  <c r="J2788" i="1" s="1"/>
  <c r="I2789" i="1"/>
  <c r="J2789" i="1" s="1"/>
  <c r="I2790" i="1"/>
  <c r="J2790" i="1" s="1"/>
  <c r="I2791" i="1"/>
  <c r="J2791" i="1" s="1"/>
  <c r="I2792" i="1"/>
  <c r="J2792" i="1" s="1"/>
  <c r="I2793" i="1"/>
  <c r="J2793" i="1" s="1"/>
  <c r="I2794" i="1"/>
  <c r="J2794" i="1" s="1"/>
  <c r="I2795" i="1"/>
  <c r="J2795" i="1" s="1"/>
  <c r="I2796" i="1"/>
  <c r="J2796" i="1" s="1"/>
  <c r="I2797" i="1"/>
  <c r="J2797" i="1" s="1"/>
  <c r="I2798" i="1"/>
  <c r="J2798" i="1" s="1"/>
  <c r="I2799" i="1"/>
  <c r="J2799" i="1" s="1"/>
  <c r="I2800" i="1"/>
  <c r="J2800" i="1" s="1"/>
  <c r="I2801" i="1"/>
  <c r="J2801" i="1" s="1"/>
  <c r="I2802" i="1"/>
  <c r="J2802" i="1" s="1"/>
  <c r="I408" i="1"/>
  <c r="J408" i="1" s="1"/>
  <c r="I410" i="1"/>
  <c r="J410" i="1" s="1"/>
  <c r="I2805" i="1"/>
  <c r="J2805" i="1" s="1"/>
  <c r="I419" i="1"/>
  <c r="J419" i="1" s="1"/>
  <c r="I2807" i="1"/>
  <c r="J2807" i="1" s="1"/>
  <c r="I2808" i="1"/>
  <c r="J2808" i="1" s="1"/>
  <c r="I2809" i="1"/>
  <c r="J2809" i="1" s="1"/>
  <c r="I2810" i="1"/>
  <c r="J2810" i="1" s="1"/>
  <c r="I2811" i="1"/>
  <c r="J2811" i="1" s="1"/>
  <c r="I2812" i="1"/>
  <c r="J2812" i="1" s="1"/>
  <c r="I2813" i="1"/>
  <c r="J2813" i="1" s="1"/>
  <c r="I2814" i="1"/>
  <c r="J2814" i="1" s="1"/>
  <c r="I2815" i="1"/>
  <c r="J2815" i="1" s="1"/>
  <c r="I421" i="1"/>
  <c r="J421" i="1" s="1"/>
  <c r="I422" i="1"/>
  <c r="J422" i="1" s="1"/>
  <c r="I423" i="1"/>
  <c r="J423" i="1" s="1"/>
  <c r="I2819" i="1"/>
  <c r="J2819" i="1" s="1"/>
  <c r="I2820" i="1"/>
  <c r="J2820" i="1" s="1"/>
  <c r="I2821" i="1"/>
  <c r="J2821" i="1" s="1"/>
  <c r="I2822" i="1"/>
  <c r="J2822" i="1" s="1"/>
  <c r="I2823" i="1"/>
  <c r="J2823" i="1" s="1"/>
  <c r="I1897" i="1"/>
  <c r="J1897" i="1" s="1"/>
  <c r="I2825" i="1"/>
  <c r="J2825" i="1" s="1"/>
  <c r="I425" i="1"/>
  <c r="J425" i="1" s="1"/>
  <c r="I1814" i="1"/>
  <c r="J1814" i="1" s="1"/>
  <c r="I1798" i="1"/>
  <c r="J1798" i="1" s="1"/>
  <c r="I1857" i="1"/>
  <c r="J1857" i="1" s="1"/>
  <c r="I2830" i="1"/>
  <c r="J2830" i="1" s="1"/>
  <c r="I2831" i="1"/>
  <c r="J2831" i="1" s="1"/>
  <c r="I2832" i="1"/>
  <c r="J2832" i="1" s="1"/>
  <c r="I2833" i="1"/>
  <c r="J2833" i="1" s="1"/>
  <c r="I2834" i="1"/>
  <c r="J2834" i="1" s="1"/>
  <c r="I2835" i="1"/>
  <c r="J2835" i="1" s="1"/>
  <c r="I426" i="1"/>
  <c r="J426" i="1" s="1"/>
  <c r="I2837" i="1"/>
  <c r="J2837" i="1" s="1"/>
  <c r="I2838" i="1"/>
  <c r="J2838" i="1" s="1"/>
  <c r="I2839" i="1"/>
  <c r="J2839" i="1" s="1"/>
  <c r="I1939" i="1"/>
  <c r="J1939" i="1" s="1"/>
  <c r="I2841" i="1"/>
  <c r="J2841" i="1" s="1"/>
  <c r="I2842" i="1"/>
  <c r="J2842" i="1" s="1"/>
  <c r="I2843" i="1"/>
  <c r="J2843" i="1" s="1"/>
  <c r="I427" i="1"/>
  <c r="J427" i="1" s="1"/>
  <c r="I428" i="1"/>
  <c r="J428" i="1" s="1"/>
  <c r="I1908" i="1"/>
  <c r="J1908" i="1" s="1"/>
  <c r="I1920" i="1"/>
  <c r="J1920" i="1" s="1"/>
  <c r="I2848" i="1"/>
  <c r="J2848" i="1" s="1"/>
  <c r="I429" i="1"/>
  <c r="J429" i="1" s="1"/>
  <c r="I430" i="1"/>
  <c r="J430" i="1" s="1"/>
  <c r="I431" i="1"/>
  <c r="J431" i="1" s="1"/>
  <c r="I432" i="1"/>
  <c r="J432" i="1" s="1"/>
  <c r="I433" i="1"/>
  <c r="J433" i="1" s="1"/>
  <c r="I2854" i="1"/>
  <c r="J2854" i="1" s="1"/>
  <c r="I434" i="1"/>
  <c r="J434" i="1" s="1"/>
  <c r="I1907" i="1"/>
  <c r="J1907" i="1" s="1"/>
  <c r="I2857" i="1"/>
  <c r="J2857" i="1" s="1"/>
  <c r="I2858" i="1"/>
  <c r="J2858" i="1" s="1"/>
  <c r="I2859" i="1"/>
  <c r="J2859" i="1" s="1"/>
  <c r="I2860" i="1"/>
  <c r="J2860" i="1" s="1"/>
  <c r="I1825" i="1"/>
  <c r="J1825" i="1" s="1"/>
  <c r="I436" i="1"/>
  <c r="J436" i="1" s="1"/>
  <c r="I2863" i="1"/>
  <c r="J2863" i="1" s="1"/>
  <c r="I2864" i="1"/>
  <c r="J2864" i="1" s="1"/>
  <c r="I2865" i="1"/>
  <c r="J2865" i="1" s="1"/>
  <c r="I1609" i="1"/>
  <c r="J1609" i="1" s="1"/>
  <c r="I437" i="1"/>
  <c r="J437" i="1" s="1"/>
  <c r="I1668" i="1"/>
  <c r="J1668" i="1" s="1"/>
  <c r="I2869" i="1"/>
  <c r="J2869" i="1" s="1"/>
  <c r="I442" i="1"/>
  <c r="J442" i="1" s="1"/>
  <c r="I1553" i="1"/>
  <c r="J1553" i="1" s="1"/>
  <c r="I443" i="1"/>
  <c r="J443" i="1" s="1"/>
  <c r="I447" i="1"/>
  <c r="J447" i="1" s="1"/>
  <c r="I448" i="1"/>
  <c r="J448" i="1" s="1"/>
  <c r="I2875" i="1"/>
  <c r="J2875" i="1" s="1"/>
  <c r="I2876" i="1"/>
  <c r="J2876" i="1" s="1"/>
  <c r="I2877" i="1"/>
  <c r="J2877" i="1" s="1"/>
  <c r="I1970" i="1"/>
  <c r="J1970" i="1" s="1"/>
  <c r="I1966" i="1"/>
  <c r="J1966" i="1" s="1"/>
  <c r="I449" i="1"/>
  <c r="J449" i="1" s="1"/>
  <c r="I1948" i="1"/>
  <c r="J1948" i="1" s="1"/>
  <c r="I2882" i="1"/>
  <c r="J2882" i="1" s="1"/>
  <c r="I2883" i="1"/>
  <c r="J2883" i="1" s="1"/>
  <c r="I2884" i="1"/>
  <c r="J2884" i="1" s="1"/>
  <c r="I2885" i="1"/>
  <c r="J2885" i="1" s="1"/>
  <c r="I2886" i="1"/>
  <c r="J2886" i="1" s="1"/>
  <c r="I2887" i="1"/>
  <c r="J2887" i="1" s="1"/>
  <c r="I1638" i="1"/>
  <c r="J1638" i="1" s="1"/>
  <c r="I2889" i="1"/>
  <c r="J2889" i="1" s="1"/>
  <c r="I2890" i="1"/>
  <c r="J2890" i="1" s="1"/>
  <c r="I2891" i="1"/>
  <c r="J2891" i="1" s="1"/>
  <c r="I2892" i="1"/>
  <c r="J2892" i="1" s="1"/>
  <c r="I2893" i="1"/>
  <c r="J2893" i="1" s="1"/>
  <c r="I2894" i="1"/>
  <c r="J2894" i="1" s="1"/>
  <c r="I2895" i="1"/>
  <c r="J2895" i="1" s="1"/>
  <c r="I2896" i="1"/>
  <c r="J2896" i="1" s="1"/>
  <c r="I2897" i="1"/>
  <c r="J2897" i="1" s="1"/>
  <c r="I2898" i="1"/>
  <c r="J2898" i="1" s="1"/>
  <c r="I2899" i="1"/>
  <c r="J2899" i="1" s="1"/>
  <c r="I2900" i="1"/>
  <c r="J2900" i="1" s="1"/>
  <c r="I2901" i="1"/>
  <c r="J2901" i="1" s="1"/>
  <c r="I2902" i="1"/>
  <c r="J2902" i="1" s="1"/>
  <c r="I1633" i="1"/>
  <c r="J1633" i="1" s="1"/>
  <c r="I2904" i="1"/>
  <c r="J2904" i="1" s="1"/>
  <c r="I2905" i="1"/>
  <c r="J2905" i="1" s="1"/>
  <c r="I2906" i="1"/>
  <c r="J2906" i="1" s="1"/>
  <c r="I2907" i="1"/>
  <c r="J2907" i="1" s="1"/>
  <c r="I2908" i="1"/>
  <c r="J2908" i="1" s="1"/>
  <c r="I2909" i="1"/>
  <c r="J2909" i="1" s="1"/>
  <c r="I1644" i="1"/>
  <c r="J1644" i="1" s="1"/>
  <c r="I2911" i="1"/>
  <c r="J2911" i="1" s="1"/>
  <c r="I2912" i="1"/>
  <c r="J2912" i="1" s="1"/>
  <c r="I1621" i="1"/>
  <c r="J1621" i="1" s="1"/>
  <c r="I2914" i="1"/>
  <c r="J2914" i="1" s="1"/>
  <c r="I2915" i="1"/>
  <c r="J2915" i="1" s="1"/>
  <c r="I2916" i="1"/>
  <c r="J2916" i="1" s="1"/>
  <c r="I1808" i="1"/>
  <c r="J1808" i="1" s="1"/>
  <c r="I2918" i="1"/>
  <c r="J2918" i="1" s="1"/>
  <c r="I2919" i="1"/>
  <c r="J2919" i="1" s="1"/>
  <c r="I2920" i="1"/>
  <c r="J2920" i="1" s="1"/>
  <c r="I2921" i="1"/>
  <c r="J2921" i="1" s="1"/>
  <c r="I2922" i="1"/>
  <c r="J2922" i="1" s="1"/>
  <c r="I2923" i="1"/>
  <c r="J2923" i="1" s="1"/>
  <c r="I2924" i="1"/>
  <c r="J2924" i="1" s="1"/>
  <c r="I2925" i="1"/>
  <c r="J2925" i="1" s="1"/>
  <c r="I2926" i="1"/>
  <c r="J2926" i="1" s="1"/>
  <c r="I2927" i="1"/>
  <c r="J2927" i="1" s="1"/>
  <c r="I2928" i="1"/>
  <c r="J2928" i="1" s="1"/>
  <c r="I2929" i="1"/>
  <c r="J2929" i="1" s="1"/>
  <c r="I2930" i="1"/>
  <c r="J2930" i="1" s="1"/>
  <c r="I2931" i="1"/>
  <c r="J2931" i="1" s="1"/>
  <c r="I2932" i="1"/>
  <c r="J2932" i="1" s="1"/>
  <c r="I2933" i="1"/>
  <c r="J2933" i="1" s="1"/>
  <c r="I2934" i="1"/>
  <c r="J2934" i="1" s="1"/>
  <c r="I2935" i="1"/>
  <c r="J2935" i="1" s="1"/>
  <c r="I2936" i="1"/>
  <c r="J2936" i="1" s="1"/>
  <c r="I2937" i="1"/>
  <c r="J2937" i="1" s="1"/>
  <c r="I2938" i="1"/>
  <c r="J2938" i="1" s="1"/>
  <c r="I2939" i="1"/>
  <c r="J2939" i="1" s="1"/>
  <c r="I2940" i="1"/>
  <c r="J2940" i="1" s="1"/>
  <c r="I2941" i="1"/>
  <c r="J2941" i="1" s="1"/>
  <c r="I2942" i="1"/>
  <c r="J2942" i="1" s="1"/>
  <c r="I2943" i="1"/>
  <c r="J2943" i="1" s="1"/>
  <c r="I2944" i="1"/>
  <c r="J2944" i="1" s="1"/>
  <c r="I2945" i="1"/>
  <c r="J2945" i="1" s="1"/>
  <c r="I2946" i="1"/>
  <c r="J2946" i="1" s="1"/>
  <c r="I2947" i="1"/>
  <c r="J2947" i="1" s="1"/>
  <c r="I2948" i="1"/>
  <c r="J2948" i="1" s="1"/>
  <c r="I452" i="1"/>
  <c r="J452" i="1" s="1"/>
  <c r="I1671" i="1"/>
  <c r="J1671" i="1" s="1"/>
  <c r="I2951" i="1"/>
  <c r="J2951" i="1" s="1"/>
  <c r="I453" i="1"/>
  <c r="J453" i="1" s="1"/>
  <c r="I2953" i="1"/>
  <c r="J2953" i="1" s="1"/>
  <c r="I2954" i="1"/>
  <c r="J2954" i="1" s="1"/>
  <c r="I2955" i="1"/>
  <c r="J2955" i="1" s="1"/>
  <c r="I2956" i="1"/>
  <c r="J2956" i="1" s="1"/>
  <c r="I2957" i="1"/>
  <c r="J2957" i="1" s="1"/>
  <c r="I2958" i="1"/>
  <c r="J2958" i="1" s="1"/>
  <c r="I454" i="1"/>
  <c r="J454" i="1" s="1"/>
  <c r="I455" i="1"/>
  <c r="J455" i="1" s="1"/>
  <c r="I459" i="1"/>
  <c r="J459" i="1" s="1"/>
  <c r="I460" i="1"/>
  <c r="J460" i="1" s="1"/>
  <c r="I2963" i="1"/>
  <c r="J2963" i="1" s="1"/>
  <c r="I2964" i="1"/>
  <c r="J2964" i="1" s="1"/>
  <c r="I2965" i="1"/>
  <c r="J2965" i="1" s="1"/>
  <c r="I2966" i="1"/>
  <c r="J2966" i="1" s="1"/>
  <c r="I2967" i="1"/>
  <c r="J2967" i="1" s="1"/>
  <c r="I462" i="1"/>
  <c r="J462" i="1" s="1"/>
  <c r="I1809" i="1"/>
  <c r="J1809" i="1" s="1"/>
  <c r="I2970" i="1"/>
  <c r="J2970" i="1" s="1"/>
  <c r="I463" i="1"/>
  <c r="J463" i="1" s="1"/>
  <c r="I1793" i="1"/>
  <c r="J1793" i="1" s="1"/>
  <c r="I470" i="1"/>
  <c r="J470" i="1" s="1"/>
  <c r="I1774" i="1"/>
  <c r="J1774" i="1" s="1"/>
  <c r="I2975" i="1"/>
  <c r="J2975" i="1" s="1"/>
  <c r="I490" i="1"/>
  <c r="J490" i="1" s="1"/>
  <c r="I1715" i="1"/>
  <c r="J1715" i="1" s="1"/>
  <c r="I2978" i="1"/>
  <c r="J2978" i="1" s="1"/>
  <c r="I2979" i="1"/>
  <c r="J2979" i="1" s="1"/>
  <c r="I2980" i="1"/>
  <c r="J2980" i="1" s="1"/>
  <c r="I2981" i="1"/>
  <c r="J2981" i="1" s="1"/>
  <c r="I2982" i="1"/>
  <c r="J2982" i="1" s="1"/>
  <c r="I497" i="1"/>
  <c r="J497" i="1" s="1"/>
  <c r="I2984" i="1"/>
  <c r="J2984" i="1" s="1"/>
  <c r="I2985" i="1"/>
  <c r="J2985" i="1" s="1"/>
  <c r="I2986" i="1"/>
  <c r="J2986" i="1" s="1"/>
  <c r="I500" i="1"/>
  <c r="J500" i="1" s="1"/>
  <c r="I504" i="1"/>
  <c r="J504" i="1" s="1"/>
  <c r="I2989" i="1"/>
  <c r="J2989" i="1" s="1"/>
  <c r="I505" i="1"/>
  <c r="J505" i="1" s="1"/>
  <c r="I2991" i="1"/>
  <c r="J2991" i="1" s="1"/>
  <c r="I544" i="1"/>
  <c r="J544" i="1" s="1"/>
  <c r="I545" i="1"/>
  <c r="J545" i="1" s="1"/>
  <c r="I547" i="1"/>
  <c r="J547" i="1" s="1"/>
  <c r="I2995" i="1"/>
  <c r="J2995" i="1" s="1"/>
  <c r="I556" i="1"/>
  <c r="J556" i="1" s="1"/>
  <c r="I1915" i="1"/>
  <c r="J1915" i="1" s="1"/>
  <c r="I557" i="1"/>
  <c r="J557" i="1" s="1"/>
  <c r="I558" i="1"/>
  <c r="J558" i="1" s="1"/>
  <c r="I1645" i="1"/>
  <c r="J1645" i="1" s="1"/>
  <c r="I1708" i="1"/>
  <c r="J1708" i="1" s="1"/>
  <c r="I3002" i="1"/>
  <c r="J3002" i="1" s="1"/>
  <c r="I559" i="1"/>
  <c r="J559" i="1" s="1"/>
  <c r="I1707" i="1"/>
  <c r="J1707" i="1" s="1"/>
  <c r="I3005" i="1"/>
  <c r="J3005" i="1" s="1"/>
  <c r="I3006" i="1"/>
  <c r="J3006" i="1" s="1"/>
  <c r="I566" i="1"/>
  <c r="J566" i="1" s="1"/>
  <c r="I568" i="1"/>
  <c r="J568" i="1" s="1"/>
  <c r="I3009" i="1"/>
  <c r="J3009" i="1" s="1"/>
  <c r="I569" i="1"/>
  <c r="J569" i="1" s="1"/>
  <c r="I1598" i="1"/>
  <c r="J1598" i="1" s="1"/>
  <c r="I1480" i="1"/>
  <c r="J1480" i="1" s="1"/>
  <c r="I570" i="1"/>
  <c r="J570" i="1" s="1"/>
  <c r="I3014" i="1"/>
  <c r="J3014" i="1" s="1"/>
  <c r="I3015" i="1"/>
  <c r="J3015" i="1" s="1"/>
  <c r="I576" i="1"/>
  <c r="J576" i="1" s="1"/>
  <c r="I579" i="1"/>
  <c r="J579" i="1" s="1"/>
  <c r="I580" i="1"/>
  <c r="J580" i="1" s="1"/>
  <c r="I582" i="1"/>
  <c r="J582" i="1" s="1"/>
  <c r="I1658" i="1"/>
  <c r="J1658" i="1" s="1"/>
  <c r="I3021" i="1"/>
  <c r="J3021" i="1" s="1"/>
  <c r="I3022" i="1"/>
  <c r="J3022" i="1" s="1"/>
  <c r="I583" i="1"/>
  <c r="J583" i="1" s="1"/>
  <c r="I1967" i="1"/>
  <c r="J1967" i="1" s="1"/>
  <c r="I584" i="1"/>
  <c r="J584" i="1" s="1"/>
  <c r="I1950" i="1"/>
  <c r="J1950" i="1" s="1"/>
  <c r="I3027" i="1"/>
  <c r="J3027" i="1" s="1"/>
  <c r="I3028" i="1"/>
  <c r="J3028" i="1" s="1"/>
  <c r="I3029" i="1"/>
  <c r="J3029" i="1" s="1"/>
  <c r="I3030" i="1"/>
  <c r="J3030" i="1" s="1"/>
  <c r="I1651" i="1"/>
  <c r="J1651" i="1" s="1"/>
  <c r="I3032" i="1"/>
  <c r="J3032" i="1" s="1"/>
  <c r="I3033" i="1"/>
  <c r="J3033" i="1" s="1"/>
  <c r="I3034" i="1"/>
  <c r="J3034" i="1" s="1"/>
  <c r="I3035" i="1"/>
  <c r="J3035" i="1" s="1"/>
  <c r="I3036" i="1"/>
  <c r="J3036" i="1" s="1"/>
  <c r="I3037" i="1"/>
  <c r="J3037" i="1" s="1"/>
  <c r="I3038" i="1"/>
  <c r="J3038" i="1" s="1"/>
  <c r="I3039" i="1"/>
  <c r="J3039" i="1" s="1"/>
  <c r="I3040" i="1"/>
  <c r="J3040" i="1" s="1"/>
  <c r="I3041" i="1"/>
  <c r="J3041" i="1" s="1"/>
  <c r="I3042" i="1"/>
  <c r="J3042" i="1" s="1"/>
  <c r="I3043" i="1"/>
  <c r="J3043" i="1" s="1"/>
  <c r="I3044" i="1"/>
  <c r="J3044" i="1" s="1"/>
  <c r="I3045" i="1"/>
  <c r="J3045" i="1" s="1"/>
  <c r="I3046" i="1"/>
  <c r="J3046" i="1" s="1"/>
  <c r="I1946" i="1"/>
  <c r="J1946" i="1" s="1"/>
  <c r="I3048" i="1"/>
  <c r="J3048" i="1" s="1"/>
  <c r="I3049" i="1"/>
  <c r="J3049" i="1" s="1"/>
  <c r="I3050" i="1"/>
  <c r="J3050" i="1" s="1"/>
  <c r="I3051" i="1"/>
  <c r="J3051" i="1" s="1"/>
  <c r="I3052" i="1"/>
  <c r="J3052" i="1" s="1"/>
  <c r="I1646" i="1"/>
  <c r="J1646" i="1" s="1"/>
  <c r="I3054" i="1"/>
  <c r="J3054" i="1" s="1"/>
  <c r="I3055" i="1"/>
  <c r="J3055" i="1" s="1"/>
  <c r="I585" i="1"/>
  <c r="J585" i="1" s="1"/>
  <c r="I3057" i="1"/>
  <c r="J3057" i="1" s="1"/>
  <c r="I3058" i="1"/>
  <c r="J3058" i="1" s="1"/>
  <c r="I3059" i="1"/>
  <c r="J3059" i="1" s="1"/>
  <c r="I1679" i="1"/>
  <c r="J1679" i="1" s="1"/>
  <c r="I3061" i="1"/>
  <c r="J3061" i="1" s="1"/>
  <c r="I3062" i="1"/>
  <c r="J3062" i="1" s="1"/>
  <c r="I3063" i="1"/>
  <c r="J3063" i="1" s="1"/>
  <c r="I3064" i="1"/>
  <c r="J3064" i="1" s="1"/>
  <c r="I3065" i="1"/>
  <c r="J3065" i="1" s="1"/>
  <c r="I3066" i="1"/>
  <c r="J3066" i="1" s="1"/>
  <c r="I3067" i="1"/>
  <c r="J3067" i="1" s="1"/>
  <c r="I3068" i="1"/>
  <c r="J3068" i="1" s="1"/>
  <c r="I3069" i="1"/>
  <c r="J3069" i="1" s="1"/>
  <c r="I3070" i="1"/>
  <c r="J3070" i="1" s="1"/>
  <c r="I3071" i="1"/>
  <c r="J3071" i="1" s="1"/>
  <c r="I3072" i="1"/>
  <c r="J3072" i="1" s="1"/>
  <c r="I3073" i="1"/>
  <c r="J3073" i="1" s="1"/>
  <c r="I3074" i="1"/>
  <c r="J3074" i="1" s="1"/>
  <c r="I3075" i="1"/>
  <c r="J3075" i="1" s="1"/>
  <c r="I3076" i="1"/>
  <c r="J3076" i="1" s="1"/>
  <c r="I3077" i="1"/>
  <c r="J3077" i="1" s="1"/>
  <c r="I3078" i="1"/>
  <c r="J3078" i="1" s="1"/>
  <c r="I3079" i="1"/>
  <c r="J3079" i="1" s="1"/>
  <c r="I3080" i="1"/>
  <c r="J3080" i="1" s="1"/>
  <c r="I3081" i="1"/>
  <c r="J3081" i="1" s="1"/>
  <c r="I3082" i="1"/>
  <c r="J3082" i="1" s="1"/>
  <c r="I3083" i="1"/>
  <c r="J3083" i="1" s="1"/>
  <c r="I3084" i="1"/>
  <c r="J3084" i="1" s="1"/>
  <c r="I3085" i="1"/>
  <c r="J3085" i="1" s="1"/>
  <c r="I3086" i="1"/>
  <c r="J3086" i="1" s="1"/>
  <c r="I3087" i="1"/>
  <c r="J3087" i="1" s="1"/>
  <c r="I3088" i="1"/>
  <c r="J3088" i="1" s="1"/>
  <c r="I3089" i="1"/>
  <c r="J3089" i="1" s="1"/>
  <c r="I3090" i="1"/>
  <c r="J3090" i="1" s="1"/>
  <c r="I3091" i="1"/>
  <c r="J3091" i="1" s="1"/>
  <c r="I586" i="1"/>
  <c r="J586" i="1" s="1"/>
  <c r="I587" i="1"/>
  <c r="J587" i="1" s="1"/>
  <c r="I3094" i="1"/>
  <c r="J3094" i="1" s="1"/>
  <c r="I591" i="1"/>
  <c r="J591" i="1" s="1"/>
  <c r="I3096" i="1"/>
  <c r="J3096" i="1" s="1"/>
  <c r="I3097" i="1"/>
  <c r="J3097" i="1" s="1"/>
  <c r="I3098" i="1"/>
  <c r="J3098" i="1" s="1"/>
  <c r="I3099" i="1"/>
  <c r="J3099" i="1" s="1"/>
  <c r="I3100" i="1"/>
  <c r="J3100" i="1" s="1"/>
  <c r="I3101" i="1"/>
  <c r="J3101" i="1" s="1"/>
  <c r="I592" i="1"/>
  <c r="J592" i="1" s="1"/>
  <c r="I593" i="1"/>
  <c r="J593" i="1" s="1"/>
  <c r="I594" i="1"/>
  <c r="J594" i="1" s="1"/>
  <c r="I595" i="1"/>
  <c r="J595" i="1" s="1"/>
  <c r="I596" i="1"/>
  <c r="J596" i="1" s="1"/>
  <c r="I598" i="1"/>
  <c r="J598" i="1" s="1"/>
  <c r="I3108" i="1"/>
  <c r="J3108" i="1" s="1"/>
  <c r="I3109" i="1"/>
  <c r="J3109" i="1" s="1"/>
  <c r="I3110" i="1"/>
  <c r="J3110" i="1" s="1"/>
  <c r="I3111" i="1"/>
  <c r="J3111" i="1" s="1"/>
  <c r="I3112" i="1"/>
  <c r="J3112" i="1" s="1"/>
  <c r="I1864" i="1"/>
  <c r="J1864" i="1" s="1"/>
  <c r="I1896" i="1"/>
  <c r="J1896" i="1" s="1"/>
  <c r="I3115" i="1"/>
  <c r="J3115" i="1" s="1"/>
  <c r="I1826" i="1"/>
  <c r="J1826" i="1" s="1"/>
  <c r="I1919" i="1"/>
  <c r="J1919" i="1" s="1"/>
  <c r="I1827" i="1"/>
  <c r="J1827" i="1" s="1"/>
  <c r="I1813" i="1"/>
  <c r="J1813" i="1" s="1"/>
  <c r="I3120" i="1"/>
  <c r="J3120" i="1" s="1"/>
  <c r="I1850" i="1"/>
  <c r="J1850" i="1" s="1"/>
  <c r="I1906" i="1"/>
  <c r="J1906" i="1" s="1"/>
  <c r="I3123" i="1"/>
  <c r="J3123" i="1" s="1"/>
  <c r="I3124" i="1"/>
  <c r="J3124" i="1" s="1"/>
  <c r="I3125" i="1"/>
  <c r="J3125" i="1" s="1"/>
  <c r="I3126" i="1"/>
  <c r="J3126" i="1" s="1"/>
  <c r="I3127" i="1"/>
  <c r="J3127" i="1" s="1"/>
  <c r="I3128" i="1"/>
  <c r="J3128" i="1" s="1"/>
  <c r="I3129" i="1"/>
  <c r="J3129" i="1" s="1"/>
  <c r="I599" i="1"/>
  <c r="J599" i="1" s="1"/>
  <c r="I604" i="1"/>
  <c r="J604" i="1" s="1"/>
  <c r="I605" i="1"/>
  <c r="J605" i="1" s="1"/>
  <c r="I1787" i="1"/>
  <c r="J1787" i="1" s="1"/>
  <c r="I3134" i="1"/>
  <c r="J3134" i="1" s="1"/>
  <c r="I1663" i="1"/>
  <c r="J1663" i="1" s="1"/>
  <c r="I1792" i="1"/>
  <c r="J1792" i="1" s="1"/>
  <c r="I606" i="1"/>
  <c r="J606" i="1" s="1"/>
  <c r="I610" i="1"/>
  <c r="J610" i="1" s="1"/>
  <c r="I611" i="1"/>
  <c r="J611" i="1" s="1"/>
  <c r="I1676" i="1"/>
  <c r="J1676" i="1" s="1"/>
  <c r="I3141" i="1"/>
  <c r="J3141" i="1" s="1"/>
  <c r="I612" i="1"/>
  <c r="J612" i="1" s="1"/>
  <c r="I615" i="1"/>
  <c r="J615" i="1" s="1"/>
  <c r="I3144" i="1"/>
  <c r="J3144" i="1" s="1"/>
  <c r="I3145" i="1"/>
  <c r="J3145" i="1" s="1"/>
  <c r="I3146" i="1"/>
  <c r="J3146" i="1" s="1"/>
  <c r="I3147" i="1"/>
  <c r="J3147" i="1" s="1"/>
  <c r="I616" i="1"/>
  <c r="J616" i="1" s="1"/>
  <c r="I617" i="1"/>
  <c r="J617" i="1" s="1"/>
  <c r="I3150" i="1"/>
  <c r="J3150" i="1" s="1"/>
  <c r="I618" i="1"/>
  <c r="J618" i="1" s="1"/>
  <c r="I1916" i="1"/>
  <c r="J1916" i="1" s="1"/>
  <c r="I1597" i="1"/>
  <c r="J1597" i="1" s="1"/>
  <c r="I1474" i="1"/>
  <c r="J1474" i="1" s="1"/>
  <c r="I3155" i="1"/>
  <c r="J3155" i="1" s="1"/>
  <c r="I619" i="1"/>
  <c r="J619" i="1" s="1"/>
  <c r="I623" i="1"/>
  <c r="J623" i="1" s="1"/>
  <c r="I624" i="1"/>
  <c r="J624" i="1" s="1"/>
  <c r="I625" i="1"/>
  <c r="J625" i="1" s="1"/>
  <c r="I1610" i="1"/>
  <c r="J1610" i="1" s="1"/>
  <c r="I2" i="1"/>
  <c r="J2" i="1" s="1"/>
  <c r="G3" i="1"/>
  <c r="H3" i="1" s="1"/>
  <c r="G4" i="1"/>
  <c r="H4" i="1" s="1"/>
  <c r="G1971" i="1"/>
  <c r="H1971" i="1" s="1"/>
  <c r="G738" i="1"/>
  <c r="H738" i="1" s="1"/>
  <c r="G7" i="1"/>
  <c r="H7" i="1" s="1"/>
  <c r="G1972" i="1"/>
  <c r="H1972" i="1" s="1"/>
  <c r="G887" i="1"/>
  <c r="H887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886" i="1"/>
  <c r="H886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1973" i="1"/>
  <c r="H1973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1978" i="1"/>
  <c r="H1978" i="1" s="1"/>
  <c r="G1333" i="1"/>
  <c r="H1333" i="1" s="1"/>
  <c r="G43" i="1"/>
  <c r="H43" i="1" s="1"/>
  <c r="G44" i="1"/>
  <c r="H44" i="1" s="1"/>
  <c r="G1315" i="1"/>
  <c r="H1315" i="1" s="1"/>
  <c r="G46" i="1"/>
  <c r="H46" i="1" s="1"/>
  <c r="G47" i="1"/>
  <c r="H47" i="1" s="1"/>
  <c r="G48" i="1"/>
  <c r="H48" i="1" s="1"/>
  <c r="G1994" i="1"/>
  <c r="H1994" i="1" s="1"/>
  <c r="G764" i="1"/>
  <c r="H764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917" i="1"/>
  <c r="H917" i="1" s="1"/>
  <c r="G626" i="1"/>
  <c r="H626" i="1" s="1"/>
  <c r="G87" i="1"/>
  <c r="H87" i="1" s="1"/>
  <c r="G999" i="1"/>
  <c r="H999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2000" i="1"/>
  <c r="H2000" i="1" s="1"/>
  <c r="G2003" i="1"/>
  <c r="H2003" i="1" s="1"/>
  <c r="G2007" i="1"/>
  <c r="H2007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43" i="1"/>
  <c r="H1043" i="1" s="1"/>
  <c r="G720" i="1"/>
  <c r="H720" i="1" s="1"/>
  <c r="G746" i="1"/>
  <c r="H746" i="1" s="1"/>
  <c r="G740" i="1"/>
  <c r="H740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2039" i="1"/>
  <c r="H2039" i="1" s="1"/>
  <c r="G117" i="1"/>
  <c r="H117" i="1" s="1"/>
  <c r="G2040" i="1"/>
  <c r="H2040" i="1" s="1"/>
  <c r="G2042" i="1"/>
  <c r="H2042" i="1" s="1"/>
  <c r="G2049" i="1"/>
  <c r="H2049" i="1" s="1"/>
  <c r="G2050" i="1"/>
  <c r="H2050" i="1" s="1"/>
  <c r="G739" i="1"/>
  <c r="H739" i="1" s="1"/>
  <c r="G2051" i="1"/>
  <c r="H2051" i="1" s="1"/>
  <c r="G2052" i="1"/>
  <c r="H2052" i="1" s="1"/>
  <c r="G2053" i="1"/>
  <c r="H2053" i="1" s="1"/>
  <c r="G1368" i="1"/>
  <c r="H1368" i="1" s="1"/>
  <c r="G2054" i="1"/>
  <c r="H2054" i="1" s="1"/>
  <c r="G811" i="1"/>
  <c r="H811" i="1" s="1"/>
  <c r="G129" i="1"/>
  <c r="H129" i="1" s="1"/>
  <c r="G2060" i="1"/>
  <c r="H2060" i="1" s="1"/>
  <c r="G2061" i="1"/>
  <c r="H2061" i="1" s="1"/>
  <c r="G132" i="1"/>
  <c r="H132" i="1" s="1"/>
  <c r="G133" i="1"/>
  <c r="H133" i="1" s="1"/>
  <c r="G134" i="1"/>
  <c r="H134" i="1" s="1"/>
  <c r="G135" i="1"/>
  <c r="H135" i="1" s="1"/>
  <c r="G2063" i="1"/>
  <c r="H2063" i="1" s="1"/>
  <c r="G2064" i="1"/>
  <c r="H2064" i="1" s="1"/>
  <c r="G138" i="1"/>
  <c r="H138" i="1" s="1"/>
  <c r="G139" i="1"/>
  <c r="H139" i="1" s="1"/>
  <c r="G140" i="1"/>
  <c r="H140" i="1" s="1"/>
  <c r="G1500" i="1"/>
  <c r="H1500" i="1" s="1"/>
  <c r="G892" i="1"/>
  <c r="H892" i="1" s="1"/>
  <c r="G1354" i="1"/>
  <c r="H1354" i="1" s="1"/>
  <c r="G144" i="1"/>
  <c r="H144" i="1" s="1"/>
  <c r="G145" i="1"/>
  <c r="H145" i="1" s="1"/>
  <c r="G2065" i="1"/>
  <c r="H2065" i="1" s="1"/>
  <c r="G2066" i="1"/>
  <c r="H2066" i="1" s="1"/>
  <c r="G1330" i="1"/>
  <c r="H1330" i="1" s="1"/>
  <c r="G2068" i="1"/>
  <c r="H2068" i="1" s="1"/>
  <c r="G150" i="1"/>
  <c r="H150" i="1" s="1"/>
  <c r="G151" i="1"/>
  <c r="H151" i="1" s="1"/>
  <c r="G152" i="1"/>
  <c r="H152" i="1" s="1"/>
  <c r="G2069" i="1"/>
  <c r="H2069" i="1" s="1"/>
  <c r="G919" i="1"/>
  <c r="H919" i="1" s="1"/>
  <c r="G2077" i="1"/>
  <c r="H2077" i="1" s="1"/>
  <c r="G954" i="1"/>
  <c r="H954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797" i="1"/>
  <c r="H797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337" i="1"/>
  <c r="H1337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2078" i="1"/>
  <c r="H2078" i="1" s="1"/>
  <c r="G2079" i="1"/>
  <c r="H2079" i="1" s="1"/>
  <c r="G193" i="1"/>
  <c r="H193" i="1" s="1"/>
  <c r="G194" i="1"/>
  <c r="H194" i="1" s="1"/>
  <c r="G2080" i="1"/>
  <c r="H2080" i="1" s="1"/>
  <c r="G196" i="1"/>
  <c r="H196" i="1" s="1"/>
  <c r="G197" i="1"/>
  <c r="H197" i="1" s="1"/>
  <c r="G198" i="1"/>
  <c r="H198" i="1" s="1"/>
  <c r="G947" i="1"/>
  <c r="H947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920" i="1"/>
  <c r="H920" i="1" s="1"/>
  <c r="G2082" i="1"/>
  <c r="H2082" i="1" s="1"/>
  <c r="G240" i="1"/>
  <c r="H240" i="1" s="1"/>
  <c r="G2083" i="1"/>
  <c r="H2083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084" i="1"/>
  <c r="H2084" i="1" s="1"/>
  <c r="G2085" i="1"/>
  <c r="H2085" i="1" s="1"/>
  <c r="G2086" i="1"/>
  <c r="H2086" i="1" s="1"/>
  <c r="G2087" i="1"/>
  <c r="H2087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1324" i="1"/>
  <c r="H1324" i="1" s="1"/>
  <c r="G261" i="1"/>
  <c r="H261" i="1" s="1"/>
  <c r="G755" i="1"/>
  <c r="H755" i="1" s="1"/>
  <c r="G734" i="1"/>
  <c r="H734" i="1" s="1"/>
  <c r="G775" i="1"/>
  <c r="H775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089" i="1"/>
  <c r="H2089" i="1" s="1"/>
  <c r="G902" i="1"/>
  <c r="H902" i="1" s="1"/>
  <c r="G2090" i="1"/>
  <c r="H2090" i="1" s="1"/>
  <c r="G2095" i="1"/>
  <c r="H2095" i="1" s="1"/>
  <c r="G863" i="1"/>
  <c r="H863" i="1" s="1"/>
  <c r="G2096" i="1"/>
  <c r="H2096" i="1" s="1"/>
  <c r="G1180" i="1"/>
  <c r="H1180" i="1" s="1"/>
  <c r="G2098" i="1"/>
  <c r="H2098" i="1" s="1"/>
  <c r="G2099" i="1"/>
  <c r="H2099" i="1" s="1"/>
  <c r="G2100" i="1"/>
  <c r="H2100" i="1" s="1"/>
  <c r="G893" i="1"/>
  <c r="H893" i="1" s="1"/>
  <c r="G282" i="1"/>
  <c r="H282" i="1" s="1"/>
  <c r="G2101" i="1"/>
  <c r="H2101" i="1" s="1"/>
  <c r="G1141" i="1"/>
  <c r="H1141" i="1" s="1"/>
  <c r="G285" i="1"/>
  <c r="H285" i="1" s="1"/>
  <c r="G286" i="1"/>
  <c r="H286" i="1" s="1"/>
  <c r="G287" i="1"/>
  <c r="H287" i="1" s="1"/>
  <c r="G288" i="1"/>
  <c r="H288" i="1" s="1"/>
  <c r="G2103" i="1"/>
  <c r="H2103" i="1" s="1"/>
  <c r="G2104" i="1"/>
  <c r="H2104" i="1" s="1"/>
  <c r="G291" i="1"/>
  <c r="H291" i="1" s="1"/>
  <c r="G292" i="1"/>
  <c r="H292" i="1" s="1"/>
  <c r="G2105" i="1"/>
  <c r="H2105" i="1" s="1"/>
  <c r="G1189" i="1"/>
  <c r="H1189" i="1" s="1"/>
  <c r="G2106" i="1"/>
  <c r="H2106" i="1" s="1"/>
  <c r="G2107" i="1"/>
  <c r="H2107" i="1" s="1"/>
  <c r="G297" i="1"/>
  <c r="H297" i="1" s="1"/>
  <c r="G298" i="1"/>
  <c r="H298" i="1" s="1"/>
  <c r="G2111" i="1"/>
  <c r="H2111" i="1" s="1"/>
  <c r="G2112" i="1"/>
  <c r="H2112" i="1" s="1"/>
  <c r="G2114" i="1"/>
  <c r="H2114" i="1" s="1"/>
  <c r="G2115" i="1"/>
  <c r="H2115" i="1" s="1"/>
  <c r="G1502" i="1"/>
  <c r="H1502" i="1" s="1"/>
  <c r="G304" i="1"/>
  <c r="H304" i="1" s="1"/>
  <c r="G305" i="1"/>
  <c r="H305" i="1" s="1"/>
  <c r="G2125" i="1"/>
  <c r="H2125" i="1" s="1"/>
  <c r="G898" i="1"/>
  <c r="H898" i="1" s="1"/>
  <c r="G1206" i="1"/>
  <c r="H1206" i="1" s="1"/>
  <c r="G1139" i="1"/>
  <c r="H1139" i="1" s="1"/>
  <c r="G310" i="1"/>
  <c r="H310" i="1" s="1"/>
  <c r="G311" i="1"/>
  <c r="H311" i="1" s="1"/>
  <c r="G312" i="1"/>
  <c r="H312" i="1" s="1"/>
  <c r="G313" i="1"/>
  <c r="H313" i="1" s="1"/>
  <c r="G314" i="1"/>
  <c r="H314" i="1" s="1"/>
  <c r="G881" i="1"/>
  <c r="H881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1313" i="1"/>
  <c r="H1313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1326" i="1"/>
  <c r="H1326" i="1" s="1"/>
  <c r="G339" i="1"/>
  <c r="H339" i="1" s="1"/>
  <c r="G340" i="1"/>
  <c r="H340" i="1" s="1"/>
  <c r="G1327" i="1"/>
  <c r="H1327" i="1" s="1"/>
  <c r="G342" i="1"/>
  <c r="H342" i="1" s="1"/>
  <c r="G343" i="1"/>
  <c r="H343" i="1" s="1"/>
  <c r="G344" i="1"/>
  <c r="H344" i="1" s="1"/>
  <c r="G2140" i="1"/>
  <c r="H2140" i="1" s="1"/>
  <c r="G722" i="1"/>
  <c r="H722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H373" i="1" s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997" i="1"/>
  <c r="H997" i="1" s="1"/>
  <c r="G2147" i="1"/>
  <c r="H2147" i="1" s="1"/>
  <c r="G385" i="1"/>
  <c r="H385" i="1" s="1"/>
  <c r="G2148" i="1"/>
  <c r="H2148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2151" i="1"/>
  <c r="H2151" i="1" s="1"/>
  <c r="G2155" i="1"/>
  <c r="H2155" i="1" s="1"/>
  <c r="G2156" i="1"/>
  <c r="H2156" i="1" s="1"/>
  <c r="G398" i="1"/>
  <c r="H398" i="1" s="1"/>
  <c r="G399" i="1"/>
  <c r="H399" i="1" s="1"/>
  <c r="G400" i="1"/>
  <c r="H400" i="1" s="1"/>
  <c r="G401" i="1"/>
  <c r="H401" i="1" s="1"/>
  <c r="G402" i="1"/>
  <c r="H402" i="1" s="1"/>
  <c r="G782" i="1"/>
  <c r="H782" i="1" s="1"/>
  <c r="G404" i="1"/>
  <c r="H404" i="1" s="1"/>
  <c r="G2191" i="1"/>
  <c r="H2191" i="1" s="1"/>
  <c r="G747" i="1"/>
  <c r="H747" i="1" s="1"/>
  <c r="G2192" i="1"/>
  <c r="H2192" i="1" s="1"/>
  <c r="G743" i="1"/>
  <c r="H743" i="1" s="1"/>
  <c r="G409" i="1"/>
  <c r="H409" i="1" s="1"/>
  <c r="G854" i="1"/>
  <c r="H854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2194" i="1"/>
  <c r="H2194" i="1" s="1"/>
  <c r="G420" i="1"/>
  <c r="H420" i="1" s="1"/>
  <c r="G1485" i="1"/>
  <c r="H1485" i="1" s="1"/>
  <c r="G1045" i="1"/>
  <c r="H1045" i="1" s="1"/>
  <c r="G2203" i="1"/>
  <c r="H2203" i="1" s="1"/>
  <c r="G424" i="1"/>
  <c r="H424" i="1" s="1"/>
  <c r="G2204" i="1"/>
  <c r="H2204" i="1" s="1"/>
  <c r="G906" i="1"/>
  <c r="H906" i="1" s="1"/>
  <c r="G2205" i="1"/>
  <c r="H2205" i="1" s="1"/>
  <c r="G1439" i="1"/>
  <c r="H1439" i="1" s="1"/>
  <c r="G2212" i="1"/>
  <c r="H2212" i="1" s="1"/>
  <c r="G1306" i="1"/>
  <c r="H1306" i="1" s="1"/>
  <c r="G2213" i="1"/>
  <c r="H2213" i="1" s="1"/>
  <c r="G2214" i="1"/>
  <c r="H2214" i="1" s="1"/>
  <c r="G1159" i="1"/>
  <c r="H1159" i="1" s="1"/>
  <c r="G1016" i="1"/>
  <c r="H1016" i="1" s="1"/>
  <c r="G435" i="1"/>
  <c r="H435" i="1" s="1"/>
  <c r="G2215" i="1"/>
  <c r="H2215" i="1" s="1"/>
  <c r="G2222" i="1"/>
  <c r="H2222" i="1" s="1"/>
  <c r="G438" i="1"/>
  <c r="H438" i="1" s="1"/>
  <c r="G439" i="1"/>
  <c r="H439" i="1" s="1"/>
  <c r="G440" i="1"/>
  <c r="H440" i="1" s="1"/>
  <c r="G441" i="1"/>
  <c r="H441" i="1" s="1"/>
  <c r="G2224" i="1"/>
  <c r="H2224" i="1" s="1"/>
  <c r="G2225" i="1"/>
  <c r="H2225" i="1" s="1"/>
  <c r="G444" i="1"/>
  <c r="H444" i="1" s="1"/>
  <c r="G445" i="1"/>
  <c r="H445" i="1" s="1"/>
  <c r="G446" i="1"/>
  <c r="H446" i="1" s="1"/>
  <c r="G2226" i="1"/>
  <c r="H2226" i="1" s="1"/>
  <c r="G1305" i="1"/>
  <c r="H1305" i="1" s="1"/>
  <c r="G1505" i="1"/>
  <c r="H1505" i="1" s="1"/>
  <c r="G450" i="1"/>
  <c r="H450" i="1" s="1"/>
  <c r="G451" i="1"/>
  <c r="H451" i="1" s="1"/>
  <c r="G2227" i="1"/>
  <c r="H2227" i="1" s="1"/>
  <c r="G2228" i="1"/>
  <c r="H2228" i="1" s="1"/>
  <c r="G2229" i="1"/>
  <c r="H2229" i="1" s="1"/>
  <c r="G2230" i="1"/>
  <c r="H2230" i="1" s="1"/>
  <c r="G456" i="1"/>
  <c r="H456" i="1" s="1"/>
  <c r="G457" i="1"/>
  <c r="H457" i="1" s="1"/>
  <c r="G458" i="1"/>
  <c r="H458" i="1" s="1"/>
  <c r="G1046" i="1"/>
  <c r="H1046" i="1" s="1"/>
  <c r="G1010" i="1"/>
  <c r="H1010" i="1" s="1"/>
  <c r="G461" i="1"/>
  <c r="H461" i="1" s="1"/>
  <c r="G2231" i="1"/>
  <c r="H2231" i="1" s="1"/>
  <c r="G1058" i="1"/>
  <c r="H1058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882" i="1"/>
  <c r="H882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H481" i="1" s="1"/>
  <c r="G482" i="1"/>
  <c r="H482" i="1" s="1"/>
  <c r="G483" i="1"/>
  <c r="H483" i="1" s="1"/>
  <c r="G484" i="1"/>
  <c r="H484" i="1" s="1"/>
  <c r="G485" i="1"/>
  <c r="H485" i="1" s="1"/>
  <c r="G486" i="1"/>
  <c r="H486" i="1" s="1"/>
  <c r="G487" i="1"/>
  <c r="H487" i="1" s="1"/>
  <c r="G488" i="1"/>
  <c r="H488" i="1" s="1"/>
  <c r="G489" i="1"/>
  <c r="H489" i="1" s="1"/>
  <c r="G1194" i="1"/>
  <c r="H1194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1030" i="1"/>
  <c r="H1030" i="1" s="1"/>
  <c r="G498" i="1"/>
  <c r="H498" i="1" s="1"/>
  <c r="G499" i="1"/>
  <c r="H499" i="1" s="1"/>
  <c r="G1483" i="1"/>
  <c r="H1483" i="1" s="1"/>
  <c r="G501" i="1"/>
  <c r="H501" i="1" s="1"/>
  <c r="G502" i="1"/>
  <c r="H502" i="1" s="1"/>
  <c r="G503" i="1"/>
  <c r="H503" i="1" s="1"/>
  <c r="G2232" i="1"/>
  <c r="H2232" i="1" s="1"/>
  <c r="G721" i="1"/>
  <c r="H721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H529" i="1" s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2233" i="1"/>
  <c r="H2233" i="1" s="1"/>
  <c r="G2234" i="1"/>
  <c r="H2234" i="1" s="1"/>
  <c r="G546" i="1"/>
  <c r="H546" i="1" s="1"/>
  <c r="G2236" i="1"/>
  <c r="H2236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H555" i="1" s="1"/>
  <c r="G2237" i="1"/>
  <c r="H2237" i="1" s="1"/>
  <c r="G2242" i="1"/>
  <c r="H2242" i="1" s="1"/>
  <c r="G2243" i="1"/>
  <c r="H2243" i="1" s="1"/>
  <c r="G2247" i="1"/>
  <c r="H2247" i="1" s="1"/>
  <c r="G560" i="1"/>
  <c r="H560" i="1" s="1"/>
  <c r="G561" i="1"/>
  <c r="H561" i="1" s="1"/>
  <c r="G562" i="1"/>
  <c r="H562" i="1" s="1"/>
  <c r="G563" i="1"/>
  <c r="H563" i="1" s="1"/>
  <c r="G564" i="1"/>
  <c r="H564" i="1" s="1"/>
  <c r="G565" i="1"/>
  <c r="H565" i="1" s="1"/>
  <c r="G1007" i="1"/>
  <c r="H1007" i="1" s="1"/>
  <c r="G567" i="1"/>
  <c r="H567" i="1" s="1"/>
  <c r="G723" i="1"/>
  <c r="H723" i="1" s="1"/>
  <c r="G730" i="1"/>
  <c r="H730" i="1" s="1"/>
  <c r="G1050" i="1"/>
  <c r="H1050" i="1" s="1"/>
  <c r="G571" i="1"/>
  <c r="H571" i="1" s="1"/>
  <c r="G572" i="1"/>
  <c r="H572" i="1" s="1"/>
  <c r="G573" i="1"/>
  <c r="H573" i="1" s="1"/>
  <c r="G574" i="1"/>
  <c r="H574" i="1" s="1"/>
  <c r="G575" i="1"/>
  <c r="H575" i="1" s="1"/>
  <c r="G2248" i="1"/>
  <c r="H2248" i="1" s="1"/>
  <c r="G577" i="1"/>
  <c r="H577" i="1" s="1"/>
  <c r="G578" i="1"/>
  <c r="H578" i="1" s="1"/>
  <c r="G2249" i="1"/>
  <c r="H2249" i="1" s="1"/>
  <c r="G2252" i="1"/>
  <c r="H2252" i="1" s="1"/>
  <c r="G581" i="1"/>
  <c r="H581" i="1" s="1"/>
  <c r="G2253" i="1"/>
  <c r="H2253" i="1" s="1"/>
  <c r="G2254" i="1"/>
  <c r="H2254" i="1" s="1"/>
  <c r="G2255" i="1"/>
  <c r="H2255" i="1" s="1"/>
  <c r="G2259" i="1"/>
  <c r="H2259" i="1" s="1"/>
  <c r="G2260" i="1"/>
  <c r="H2260" i="1" s="1"/>
  <c r="G868" i="1"/>
  <c r="H868" i="1" s="1"/>
  <c r="G588" i="1"/>
  <c r="H588" i="1" s="1"/>
  <c r="G589" i="1"/>
  <c r="H589" i="1" s="1"/>
  <c r="G590" i="1"/>
  <c r="H590" i="1" s="1"/>
  <c r="G2261" i="1"/>
  <c r="H2261" i="1" s="1"/>
  <c r="G2262" i="1"/>
  <c r="H2262" i="1" s="1"/>
  <c r="G1032" i="1"/>
  <c r="H1032" i="1" s="1"/>
  <c r="G2272" i="1"/>
  <c r="H2272" i="1" s="1"/>
  <c r="G2290" i="1"/>
  <c r="H2290" i="1" s="1"/>
  <c r="G1550" i="1"/>
  <c r="H1550" i="1" s="1"/>
  <c r="G597" i="1"/>
  <c r="H597" i="1" s="1"/>
  <c r="G2297" i="1"/>
  <c r="H2297" i="1" s="1"/>
  <c r="G1508" i="1"/>
  <c r="H1508" i="1" s="1"/>
  <c r="G600" i="1"/>
  <c r="H600" i="1" s="1"/>
  <c r="G601" i="1"/>
  <c r="H601" i="1" s="1"/>
  <c r="G602" i="1"/>
  <c r="H602" i="1" s="1"/>
  <c r="G603" i="1"/>
  <c r="H603" i="1" s="1"/>
  <c r="G2298" i="1"/>
  <c r="H2298" i="1" s="1"/>
  <c r="G2301" i="1"/>
  <c r="H2301" i="1" s="1"/>
  <c r="G2305" i="1"/>
  <c r="H2305" i="1" s="1"/>
  <c r="G607" i="1"/>
  <c r="H607" i="1" s="1"/>
  <c r="G608" i="1"/>
  <c r="H608" i="1" s="1"/>
  <c r="G609" i="1"/>
  <c r="H609" i="1" s="1"/>
  <c r="G2344" i="1"/>
  <c r="H2344" i="1" s="1"/>
  <c r="G1450" i="1"/>
  <c r="H1450" i="1" s="1"/>
  <c r="G1178" i="1"/>
  <c r="H1178" i="1" s="1"/>
  <c r="G613" i="1"/>
  <c r="H613" i="1" s="1"/>
  <c r="G614" i="1"/>
  <c r="H614" i="1" s="1"/>
  <c r="G2345" i="1"/>
  <c r="H2345" i="1" s="1"/>
  <c r="G1348" i="1"/>
  <c r="H1348" i="1" s="1"/>
  <c r="G1181" i="1"/>
  <c r="H1181" i="1" s="1"/>
  <c r="G2347" i="1"/>
  <c r="H2347" i="1" s="1"/>
  <c r="G1459" i="1"/>
  <c r="H1459" i="1" s="1"/>
  <c r="G620" i="1"/>
  <c r="H620" i="1" s="1"/>
  <c r="G621" i="1"/>
  <c r="H621" i="1" s="1"/>
  <c r="G622" i="1"/>
  <c r="H622" i="1" s="1"/>
  <c r="G1031" i="1"/>
  <c r="H1031" i="1" s="1"/>
  <c r="G894" i="1"/>
  <c r="H894" i="1" s="1"/>
  <c r="G2356" i="1"/>
  <c r="H2356" i="1" s="1"/>
  <c r="G804" i="1"/>
  <c r="H804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1138" i="1"/>
  <c r="H1138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H645" i="1" s="1"/>
  <c r="G646" i="1"/>
  <c r="H646" i="1" s="1"/>
  <c r="G647" i="1"/>
  <c r="H647" i="1" s="1"/>
  <c r="G648" i="1"/>
  <c r="H648" i="1" s="1"/>
  <c r="G2357" i="1"/>
  <c r="H2357" i="1" s="1"/>
  <c r="G650" i="1"/>
  <c r="H650" i="1" s="1"/>
  <c r="G651" i="1"/>
  <c r="H651" i="1" s="1"/>
  <c r="G652" i="1"/>
  <c r="H652" i="1" s="1"/>
  <c r="G653" i="1"/>
  <c r="H653" i="1" s="1"/>
  <c r="G2358" i="1"/>
  <c r="H2358" i="1" s="1"/>
  <c r="G1047" i="1"/>
  <c r="H1047" i="1" s="1"/>
  <c r="G656" i="1"/>
  <c r="H656" i="1" s="1"/>
  <c r="G657" i="1"/>
  <c r="H657" i="1" s="1"/>
  <c r="G2359" i="1"/>
  <c r="H2359" i="1" s="1"/>
  <c r="G659" i="1"/>
  <c r="H659" i="1" s="1"/>
  <c r="G660" i="1"/>
  <c r="H660" i="1" s="1"/>
  <c r="G661" i="1"/>
  <c r="H661" i="1" s="1"/>
  <c r="G741" i="1"/>
  <c r="H741" i="1" s="1"/>
  <c r="G663" i="1"/>
  <c r="H663" i="1" s="1"/>
  <c r="G664" i="1"/>
  <c r="H664" i="1" s="1"/>
  <c r="G665" i="1"/>
  <c r="H665" i="1" s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H673" i="1" s="1"/>
  <c r="G674" i="1"/>
  <c r="H674" i="1" s="1"/>
  <c r="G675" i="1"/>
  <c r="H675" i="1" s="1"/>
  <c r="G676" i="1"/>
  <c r="H676" i="1" s="1"/>
  <c r="G677" i="1"/>
  <c r="H677" i="1" s="1"/>
  <c r="G678" i="1"/>
  <c r="H678" i="1" s="1"/>
  <c r="G679" i="1"/>
  <c r="H679" i="1" s="1"/>
  <c r="G680" i="1"/>
  <c r="H680" i="1" s="1"/>
  <c r="G681" i="1"/>
  <c r="H681" i="1" s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H696" i="1" s="1"/>
  <c r="G2366" i="1"/>
  <c r="H2366" i="1" s="1"/>
  <c r="G2368" i="1"/>
  <c r="H2368" i="1" s="1"/>
  <c r="G699" i="1"/>
  <c r="H699" i="1" s="1"/>
  <c r="G2369" i="1"/>
  <c r="H2369" i="1" s="1"/>
  <c r="G701" i="1"/>
  <c r="H701" i="1" s="1"/>
  <c r="G702" i="1"/>
  <c r="H702" i="1" s="1"/>
  <c r="G703" i="1"/>
  <c r="H703" i="1" s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2370" i="1"/>
  <c r="H2370" i="1" s="1"/>
  <c r="G2377" i="1"/>
  <c r="H2377" i="1" s="1"/>
  <c r="G2378" i="1"/>
  <c r="H2378" i="1" s="1"/>
  <c r="G713" i="1"/>
  <c r="H713" i="1" s="1"/>
  <c r="G714" i="1"/>
  <c r="H714" i="1" s="1"/>
  <c r="G715" i="1"/>
  <c r="H715" i="1" s="1"/>
  <c r="G716" i="1"/>
  <c r="H716" i="1" s="1"/>
  <c r="G717" i="1"/>
  <c r="H717" i="1" s="1"/>
  <c r="G1353" i="1"/>
  <c r="H1353" i="1" s="1"/>
  <c r="G719" i="1"/>
  <c r="H719" i="1" s="1"/>
  <c r="G2379" i="1"/>
  <c r="H2379" i="1" s="1"/>
  <c r="G1029" i="1"/>
  <c r="H1029" i="1" s="1"/>
  <c r="G1027" i="1"/>
  <c r="H1027" i="1" s="1"/>
  <c r="G907" i="1"/>
  <c r="H907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H729" i="1" s="1"/>
  <c r="G2380" i="1"/>
  <c r="H2380" i="1" s="1"/>
  <c r="G731" i="1"/>
  <c r="H731" i="1" s="1"/>
  <c r="G732" i="1"/>
  <c r="H732" i="1" s="1"/>
  <c r="G733" i="1"/>
  <c r="H733" i="1" s="1"/>
  <c r="G1292" i="1"/>
  <c r="H1292" i="1" s="1"/>
  <c r="G735" i="1"/>
  <c r="H735" i="1" s="1"/>
  <c r="G736" i="1"/>
  <c r="H736" i="1" s="1"/>
  <c r="G737" i="1"/>
  <c r="H737" i="1" s="1"/>
  <c r="G2381" i="1"/>
  <c r="H2381" i="1" s="1"/>
  <c r="G2382" i="1"/>
  <c r="H2382" i="1" s="1"/>
  <c r="G1033" i="1"/>
  <c r="H1033" i="1" s="1"/>
  <c r="G1190" i="1"/>
  <c r="H1190" i="1" s="1"/>
  <c r="G742" i="1"/>
  <c r="H742" i="1" s="1"/>
  <c r="G2383" i="1"/>
  <c r="H2383" i="1" s="1"/>
  <c r="G2384" i="1"/>
  <c r="H2384" i="1" s="1"/>
  <c r="G2385" i="1"/>
  <c r="H2385" i="1" s="1"/>
  <c r="G2386" i="1"/>
  <c r="H2386" i="1" s="1"/>
  <c r="G2387" i="1"/>
  <c r="H2387" i="1" s="1"/>
  <c r="G748" i="1"/>
  <c r="H748" i="1" s="1"/>
  <c r="G2389" i="1"/>
  <c r="H2389" i="1" s="1"/>
  <c r="G1183" i="1"/>
  <c r="H1183" i="1" s="1"/>
  <c r="G751" i="1"/>
  <c r="H751" i="1" s="1"/>
  <c r="G752" i="1"/>
  <c r="H752" i="1" s="1"/>
  <c r="G753" i="1"/>
  <c r="H753" i="1" s="1"/>
  <c r="G754" i="1"/>
  <c r="H754" i="1" s="1"/>
  <c r="G914" i="1"/>
  <c r="H914" i="1" s="1"/>
  <c r="G2390" i="1"/>
  <c r="H2390" i="1" s="1"/>
  <c r="G757" i="1"/>
  <c r="H757" i="1" s="1"/>
  <c r="G758" i="1"/>
  <c r="H758" i="1" s="1"/>
  <c r="G759" i="1"/>
  <c r="H759" i="1" s="1"/>
  <c r="G1436" i="1"/>
  <c r="H1436" i="1" s="1"/>
  <c r="G2395" i="1"/>
  <c r="H2395" i="1" s="1"/>
  <c r="G1053" i="1"/>
  <c r="H1053" i="1" s="1"/>
  <c r="G763" i="1"/>
  <c r="H763" i="1" s="1"/>
  <c r="G2396" i="1"/>
  <c r="H2396" i="1" s="1"/>
  <c r="G1360" i="1"/>
  <c r="H1360" i="1" s="1"/>
  <c r="G2399" i="1"/>
  <c r="H2399" i="1" s="1"/>
  <c r="G2400" i="1"/>
  <c r="H2400" i="1" s="1"/>
  <c r="G2401" i="1"/>
  <c r="H2401" i="1" s="1"/>
  <c r="G769" i="1"/>
  <c r="H769" i="1" s="1"/>
  <c r="G770" i="1"/>
  <c r="H770" i="1" s="1"/>
  <c r="G771" i="1"/>
  <c r="H771" i="1" s="1"/>
  <c r="G1174" i="1"/>
  <c r="H1174" i="1" s="1"/>
  <c r="G1012" i="1"/>
  <c r="H1012" i="1" s="1"/>
  <c r="G2402" i="1"/>
  <c r="H2402" i="1" s="1"/>
  <c r="G871" i="1"/>
  <c r="H871" i="1" s="1"/>
  <c r="G776" i="1"/>
  <c r="H776" i="1" s="1"/>
  <c r="G777" i="1"/>
  <c r="H777" i="1" s="1"/>
  <c r="G778" i="1"/>
  <c r="H778" i="1" s="1"/>
  <c r="G779" i="1"/>
  <c r="H779" i="1" s="1"/>
  <c r="G780" i="1"/>
  <c r="H780" i="1" s="1"/>
  <c r="G781" i="1"/>
  <c r="H781" i="1" s="1"/>
  <c r="G877" i="1"/>
  <c r="H877" i="1" s="1"/>
  <c r="G783" i="1"/>
  <c r="H783" i="1" s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H795" i="1" s="1"/>
  <c r="G796" i="1"/>
  <c r="H796" i="1" s="1"/>
  <c r="G1015" i="1"/>
  <c r="H1015" i="1" s="1"/>
  <c r="G798" i="1"/>
  <c r="H798" i="1" s="1"/>
  <c r="G799" i="1"/>
  <c r="H799" i="1" s="1"/>
  <c r="G800" i="1"/>
  <c r="H800" i="1" s="1"/>
  <c r="G801" i="1"/>
  <c r="H801" i="1" s="1"/>
  <c r="G802" i="1"/>
  <c r="H802" i="1" s="1"/>
  <c r="G803" i="1"/>
  <c r="H803" i="1" s="1"/>
  <c r="G1150" i="1"/>
  <c r="H1150" i="1" s="1"/>
  <c r="G805" i="1"/>
  <c r="H805" i="1" s="1"/>
  <c r="G806" i="1"/>
  <c r="H806" i="1" s="1"/>
  <c r="G1355" i="1"/>
  <c r="H1355" i="1" s="1"/>
  <c r="G808" i="1"/>
  <c r="H808" i="1" s="1"/>
  <c r="G809" i="1"/>
  <c r="H809" i="1" s="1"/>
  <c r="G810" i="1"/>
  <c r="H810" i="1" s="1"/>
  <c r="G710" i="1"/>
  <c r="H710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H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H825" i="1" s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2405" i="1"/>
  <c r="H2405" i="1" s="1"/>
  <c r="G1037" i="1"/>
  <c r="H1037" i="1" s="1"/>
  <c r="G845" i="1"/>
  <c r="H845" i="1" s="1"/>
  <c r="G2406" i="1"/>
  <c r="H240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H852" i="1" s="1"/>
  <c r="G2407" i="1"/>
  <c r="H2407" i="1" s="1"/>
  <c r="G2408" i="1"/>
  <c r="H2408" i="1" s="1"/>
  <c r="G2409" i="1"/>
  <c r="H2409" i="1" s="1"/>
  <c r="G2412" i="1"/>
  <c r="H2412" i="1" s="1"/>
  <c r="G857" i="1"/>
  <c r="H857" i="1" s="1"/>
  <c r="G858" i="1"/>
  <c r="H858" i="1" s="1"/>
  <c r="G859" i="1"/>
  <c r="H859" i="1" s="1"/>
  <c r="G860" i="1"/>
  <c r="H860" i="1" s="1"/>
  <c r="G861" i="1"/>
  <c r="H861" i="1" s="1"/>
  <c r="G2413" i="1"/>
  <c r="H2413" i="1" s="1"/>
  <c r="G1177" i="1"/>
  <c r="H1177" i="1" s="1"/>
  <c r="G864" i="1"/>
  <c r="H864" i="1" s="1"/>
  <c r="G2414" i="1"/>
  <c r="H2414" i="1" s="1"/>
  <c r="G1011" i="1"/>
  <c r="H1011" i="1" s="1"/>
  <c r="G2415" i="1"/>
  <c r="H2415" i="1" s="1"/>
  <c r="G895" i="1"/>
  <c r="H895" i="1" s="1"/>
  <c r="G869" i="1"/>
  <c r="H869" i="1" s="1"/>
  <c r="G2421" i="1"/>
  <c r="H2421" i="1" s="1"/>
  <c r="G950" i="1"/>
  <c r="H950" i="1" s="1"/>
  <c r="G872" i="1"/>
  <c r="H872" i="1" s="1"/>
  <c r="G873" i="1"/>
  <c r="H873" i="1" s="1"/>
  <c r="G874" i="1"/>
  <c r="H874" i="1" s="1"/>
  <c r="G875" i="1"/>
  <c r="H875" i="1" s="1"/>
  <c r="G876" i="1"/>
  <c r="H876" i="1" s="1"/>
  <c r="G2437" i="1"/>
  <c r="H2437" i="1" s="1"/>
  <c r="G878" i="1"/>
  <c r="H878" i="1" s="1"/>
  <c r="G879" i="1"/>
  <c r="H879" i="1" s="1"/>
  <c r="G880" i="1"/>
  <c r="H880" i="1" s="1"/>
  <c r="G2444" i="1"/>
  <c r="H2444" i="1" s="1"/>
  <c r="G2447" i="1"/>
  <c r="H2447" i="1" s="1"/>
  <c r="G883" i="1"/>
  <c r="H883" i="1" s="1"/>
  <c r="G2451" i="1"/>
  <c r="H2451" i="1" s="1"/>
  <c r="G885" i="1"/>
  <c r="H885" i="1" s="1"/>
  <c r="G2452" i="1"/>
  <c r="H2452" i="1" s="1"/>
  <c r="G2489" i="1"/>
  <c r="H2489" i="1" s="1"/>
  <c r="G2490" i="1"/>
  <c r="H2490" i="1" s="1"/>
  <c r="G889" i="1"/>
  <c r="H889" i="1" s="1"/>
  <c r="G2492" i="1"/>
  <c r="H2492" i="1" s="1"/>
  <c r="G766" i="1"/>
  <c r="H766" i="1" s="1"/>
  <c r="G2501" i="1"/>
  <c r="H2501" i="1" s="1"/>
  <c r="G2502" i="1"/>
  <c r="H2502" i="1" s="1"/>
  <c r="G744" i="1"/>
  <c r="H744" i="1" s="1"/>
  <c r="G1095" i="1"/>
  <c r="H1095" i="1" s="1"/>
  <c r="G896" i="1"/>
  <c r="H896" i="1" s="1"/>
  <c r="G2503" i="1"/>
  <c r="H2503" i="1" s="1"/>
  <c r="G905" i="1"/>
  <c r="H905" i="1" s="1"/>
  <c r="G899" i="1"/>
  <c r="H899" i="1" s="1"/>
  <c r="G900" i="1"/>
  <c r="H900" i="1" s="1"/>
  <c r="G2509" i="1"/>
  <c r="H2509" i="1" s="1"/>
  <c r="G2511" i="1"/>
  <c r="H2511" i="1" s="1"/>
  <c r="G903" i="1"/>
  <c r="H903" i="1" s="1"/>
  <c r="G2512" i="1"/>
  <c r="H2512" i="1" s="1"/>
  <c r="G1437" i="1"/>
  <c r="H1437" i="1" s="1"/>
  <c r="G1495" i="1"/>
  <c r="H1495" i="1" s="1"/>
  <c r="G2513" i="1"/>
  <c r="H2513" i="1" s="1"/>
  <c r="G908" i="1"/>
  <c r="H908" i="1" s="1"/>
  <c r="G909" i="1"/>
  <c r="H909" i="1" s="1"/>
  <c r="G2514" i="1"/>
  <c r="H2514" i="1" s="1"/>
  <c r="G2516" i="1"/>
  <c r="H2516" i="1" s="1"/>
  <c r="G2525" i="1"/>
  <c r="H2525" i="1" s="1"/>
  <c r="G2527" i="1"/>
  <c r="H2527" i="1" s="1"/>
  <c r="G1399" i="1"/>
  <c r="H1399" i="1" s="1"/>
  <c r="G915" i="1"/>
  <c r="H915" i="1" s="1"/>
  <c r="G916" i="1"/>
  <c r="H916" i="1" s="1"/>
  <c r="G2528" i="1"/>
  <c r="H2528" i="1" s="1"/>
  <c r="G987" i="1"/>
  <c r="H987" i="1" s="1"/>
  <c r="G2529" i="1"/>
  <c r="H2529" i="1" s="1"/>
  <c r="G807" i="1"/>
  <c r="H807" i="1" s="1"/>
  <c r="G921" i="1"/>
  <c r="H921" i="1" s="1"/>
  <c r="G922" i="1"/>
  <c r="H922" i="1" s="1"/>
  <c r="G923" i="1"/>
  <c r="H923" i="1" s="1"/>
  <c r="G924" i="1"/>
  <c r="H924" i="1" s="1"/>
  <c r="G910" i="1"/>
  <c r="H910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1475" i="1"/>
  <c r="H1475" i="1" s="1"/>
  <c r="G942" i="1"/>
  <c r="H942" i="1" s="1"/>
  <c r="G943" i="1"/>
  <c r="H943" i="1" s="1"/>
  <c r="G944" i="1"/>
  <c r="H944" i="1" s="1"/>
  <c r="G945" i="1"/>
  <c r="H945" i="1" s="1"/>
  <c r="G946" i="1"/>
  <c r="H946" i="1" s="1"/>
  <c r="G1048" i="1"/>
  <c r="H1048" i="1" s="1"/>
  <c r="G948" i="1"/>
  <c r="H948" i="1" s="1"/>
  <c r="G949" i="1"/>
  <c r="H949" i="1" s="1"/>
  <c r="G2531" i="1"/>
  <c r="H2531" i="1" s="1"/>
  <c r="G951" i="1"/>
  <c r="H951" i="1" s="1"/>
  <c r="G952" i="1"/>
  <c r="H952" i="1" s="1"/>
  <c r="G953" i="1"/>
  <c r="H953" i="1" s="1"/>
  <c r="G844" i="1"/>
  <c r="H84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2532" i="1"/>
  <c r="H2532" i="1" s="1"/>
  <c r="G2533" i="1"/>
  <c r="H2533" i="1" s="1"/>
  <c r="G988" i="1"/>
  <c r="H988" i="1" s="1"/>
  <c r="G2534" i="1"/>
  <c r="H2534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2535" i="1"/>
  <c r="H2535" i="1" s="1"/>
  <c r="G2536" i="1"/>
  <c r="H2536" i="1" s="1"/>
  <c r="G2537" i="1"/>
  <c r="H2537" i="1" s="1"/>
  <c r="G2538" i="1"/>
  <c r="H2538" i="1" s="1"/>
  <c r="G2539" i="1"/>
  <c r="H2539" i="1" s="1"/>
  <c r="G2540" i="1"/>
  <c r="H2540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352" i="1"/>
  <c r="H1352" i="1" s="1"/>
  <c r="G1175" i="1"/>
  <c r="H1175" i="1" s="1"/>
  <c r="G1009" i="1"/>
  <c r="H1009" i="1" s="1"/>
  <c r="G1332" i="1"/>
  <c r="H1332" i="1" s="1"/>
  <c r="G904" i="1"/>
  <c r="H904" i="1" s="1"/>
  <c r="G1343" i="1"/>
  <c r="H1343" i="1" s="1"/>
  <c r="G890" i="1"/>
  <c r="H890" i="1" s="1"/>
  <c r="G1014" i="1"/>
  <c r="H1014" i="1" s="1"/>
  <c r="G1346" i="1"/>
  <c r="H1346" i="1" s="1"/>
  <c r="G772" i="1"/>
  <c r="H772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2542" i="1"/>
  <c r="H2542" i="1" s="1"/>
  <c r="G2543" i="1"/>
  <c r="H2543" i="1" s="1"/>
  <c r="G2548" i="1"/>
  <c r="H2548" i="1" s="1"/>
  <c r="G888" i="1"/>
  <c r="H888" i="1" s="1"/>
  <c r="G1028" i="1"/>
  <c r="H1028" i="1" s="1"/>
  <c r="G912" i="1"/>
  <c r="H912" i="1" s="1"/>
  <c r="G1152" i="1"/>
  <c r="H1152" i="1" s="1"/>
  <c r="G2549" i="1"/>
  <c r="H2549" i="1" s="1"/>
  <c r="G2553" i="1"/>
  <c r="H2553" i="1" s="1"/>
  <c r="G2554" i="1"/>
  <c r="H2554" i="1" s="1"/>
  <c r="G760" i="1"/>
  <c r="H760" i="1" s="1"/>
  <c r="G1035" i="1"/>
  <c r="H1035" i="1" s="1"/>
  <c r="G2555" i="1"/>
  <c r="H2555" i="1" s="1"/>
  <c r="G2558" i="1"/>
  <c r="H2558" i="1" s="1"/>
  <c r="G1038" i="1"/>
  <c r="H1038" i="1" s="1"/>
  <c r="G1039" i="1"/>
  <c r="H1039" i="1" s="1"/>
  <c r="G1040" i="1"/>
  <c r="H1040" i="1" s="1"/>
  <c r="G1041" i="1"/>
  <c r="H1041" i="1" s="1"/>
  <c r="G2559" i="1"/>
  <c r="H2559" i="1" s="1"/>
  <c r="G2560" i="1"/>
  <c r="H2560" i="1" s="1"/>
  <c r="G1044" i="1"/>
  <c r="H1044" i="1" s="1"/>
  <c r="G2561" i="1"/>
  <c r="H2561" i="1" s="1"/>
  <c r="G856" i="1"/>
  <c r="H856" i="1" s="1"/>
  <c r="G1008" i="1"/>
  <c r="H1008" i="1" s="1"/>
  <c r="G1490" i="1"/>
  <c r="H1490" i="1" s="1"/>
  <c r="G1049" i="1"/>
  <c r="H1049" i="1" s="1"/>
  <c r="G2565" i="1"/>
  <c r="H2565" i="1" s="1"/>
  <c r="G2566" i="1"/>
  <c r="H2566" i="1" s="1"/>
  <c r="G2568" i="1"/>
  <c r="H2568" i="1" s="1"/>
  <c r="G2569" i="1"/>
  <c r="H2569" i="1" s="1"/>
  <c r="G1219" i="1"/>
  <c r="H1219" i="1" s="1"/>
  <c r="G1055" i="1"/>
  <c r="H1055" i="1" s="1"/>
  <c r="G1056" i="1"/>
  <c r="H1056" i="1" s="1"/>
  <c r="G1057" i="1"/>
  <c r="H1057" i="1" s="1"/>
  <c r="G2576" i="1"/>
  <c r="H2576" i="1" s="1"/>
  <c r="G634" i="1"/>
  <c r="H634" i="1" s="1"/>
  <c r="G1060" i="1"/>
  <c r="H1060" i="1" s="1"/>
  <c r="G2596" i="1"/>
  <c r="H2596" i="1" s="1"/>
  <c r="G866" i="1"/>
  <c r="H866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179" i="1"/>
  <c r="H1179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2603" i="1"/>
  <c r="H2603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2606" i="1"/>
  <c r="H2606" i="1" s="1"/>
  <c r="G1463" i="1"/>
  <c r="H1463" i="1" s="1"/>
  <c r="G1096" i="1"/>
  <c r="H1096" i="1" s="1"/>
  <c r="G1097" i="1"/>
  <c r="H1097" i="1" s="1"/>
  <c r="G1347" i="1"/>
  <c r="H1347" i="1" s="1"/>
  <c r="G1099" i="1"/>
  <c r="H1099" i="1" s="1"/>
  <c r="G1100" i="1"/>
  <c r="H1100" i="1" s="1"/>
  <c r="G1101" i="1"/>
  <c r="H1101" i="1" s="1"/>
  <c r="G2610" i="1"/>
  <c r="H2610" i="1" s="1"/>
  <c r="G867" i="1"/>
  <c r="H867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H1111" i="1" s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H1125" i="1" s="1"/>
  <c r="G1126" i="1"/>
  <c r="H1126" i="1" s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036" i="1"/>
  <c r="H1036" i="1" s="1"/>
  <c r="G649" i="1"/>
  <c r="H649" i="1" s="1"/>
  <c r="G1140" i="1"/>
  <c r="H1140" i="1" s="1"/>
  <c r="G1062" i="1"/>
  <c r="H1062" i="1" s="1"/>
  <c r="G1142" i="1"/>
  <c r="H1142" i="1" s="1"/>
  <c r="G1143" i="1"/>
  <c r="H1143" i="1" s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H1149" i="1" s="1"/>
  <c r="G2611" i="1"/>
  <c r="H2611" i="1" s="1"/>
  <c r="G2650" i="1"/>
  <c r="H2650" i="1" s="1"/>
  <c r="G2651" i="1"/>
  <c r="H2651" i="1" s="1"/>
  <c r="G1153" i="1"/>
  <c r="H1153" i="1" s="1"/>
  <c r="G1154" i="1"/>
  <c r="H1154" i="1" s="1"/>
  <c r="G1155" i="1"/>
  <c r="H1155" i="1" s="1"/>
  <c r="G1156" i="1"/>
  <c r="H1156" i="1" s="1"/>
  <c r="G1157" i="1"/>
  <c r="H1157" i="1" s="1"/>
  <c r="G1158" i="1"/>
  <c r="H1158" i="1" s="1"/>
  <c r="G1173" i="1"/>
  <c r="H1173" i="1" s="1"/>
  <c r="G756" i="1"/>
  <c r="H756" i="1" s="1"/>
  <c r="G853" i="1"/>
  <c r="H853" i="1" s="1"/>
  <c r="G774" i="1"/>
  <c r="H774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2653" i="1"/>
  <c r="H2653" i="1" s="1"/>
  <c r="G1170" i="1"/>
  <c r="H1170" i="1" s="1"/>
  <c r="G2662" i="1"/>
  <c r="H2662" i="1" s="1"/>
  <c r="G2663" i="1"/>
  <c r="H2663" i="1" s="1"/>
  <c r="G2664" i="1"/>
  <c r="H2664" i="1" s="1"/>
  <c r="G2665" i="1"/>
  <c r="H2665" i="1" s="1"/>
  <c r="G768" i="1"/>
  <c r="H768" i="1" s="1"/>
  <c r="G2672" i="1"/>
  <c r="H2672" i="1" s="1"/>
  <c r="G2674" i="1"/>
  <c r="H2674" i="1" s="1"/>
  <c r="G2675" i="1"/>
  <c r="H2675" i="1" s="1"/>
  <c r="G1456" i="1"/>
  <c r="H1456" i="1" s="1"/>
  <c r="G2676" i="1"/>
  <c r="H2676" i="1" s="1"/>
  <c r="G941" i="1"/>
  <c r="H941" i="1" s="1"/>
  <c r="G1182" i="1"/>
  <c r="H1182" i="1" s="1"/>
  <c r="G2682" i="1"/>
  <c r="H2682" i="1" s="1"/>
  <c r="G2685" i="1"/>
  <c r="H2685" i="1" s="1"/>
  <c r="G1185" i="1"/>
  <c r="H1185" i="1" s="1"/>
  <c r="G1186" i="1"/>
  <c r="H1186" i="1" s="1"/>
  <c r="G1187" i="1"/>
  <c r="H1187" i="1" s="1"/>
  <c r="G1188" i="1"/>
  <c r="H1188" i="1" s="1"/>
  <c r="G2686" i="1"/>
  <c r="H2686" i="1" s="1"/>
  <c r="G2688" i="1"/>
  <c r="H2688" i="1" s="1"/>
  <c r="G1191" i="1"/>
  <c r="H1191" i="1" s="1"/>
  <c r="G1192" i="1"/>
  <c r="H1192" i="1" s="1"/>
  <c r="G1193" i="1"/>
  <c r="H1193" i="1" s="1"/>
  <c r="G1924" i="1"/>
  <c r="H1924" i="1" s="1"/>
  <c r="G911" i="1"/>
  <c r="H911" i="1" s="1"/>
  <c r="G1482" i="1"/>
  <c r="H1482" i="1" s="1"/>
  <c r="G1197" i="1"/>
  <c r="H1197" i="1" s="1"/>
  <c r="G1198" i="1"/>
  <c r="H1198" i="1" s="1"/>
  <c r="G2689" i="1"/>
  <c r="H2689" i="1" s="1"/>
  <c r="G2690" i="1"/>
  <c r="H2690" i="1" s="1"/>
  <c r="G1384" i="1"/>
  <c r="H1384" i="1" s="1"/>
  <c r="G2691" i="1"/>
  <c r="H2691" i="1" s="1"/>
  <c r="G1203" i="1"/>
  <c r="H1203" i="1" s="1"/>
  <c r="G1204" i="1"/>
  <c r="H1204" i="1" s="1"/>
  <c r="G1205" i="1"/>
  <c r="H1205" i="1" s="1"/>
  <c r="G2692" i="1"/>
  <c r="H2692" i="1" s="1"/>
  <c r="G662" i="1"/>
  <c r="H662" i="1" s="1"/>
  <c r="G2693" i="1"/>
  <c r="H2693" i="1" s="1"/>
  <c r="G901" i="1"/>
  <c r="H901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H1217" i="1" s="1"/>
  <c r="G1218" i="1"/>
  <c r="H1218" i="1" s="1"/>
  <c r="G1052" i="1"/>
  <c r="H1052" i="1" s="1"/>
  <c r="G1220" i="1"/>
  <c r="H1220" i="1" s="1"/>
  <c r="G1221" i="1"/>
  <c r="H1221" i="1" s="1"/>
  <c r="G1222" i="1"/>
  <c r="H1222" i="1" s="1"/>
  <c r="G1223" i="1"/>
  <c r="H1223" i="1" s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G1233" i="1"/>
  <c r="H1233" i="1" s="1"/>
  <c r="G1234" i="1"/>
  <c r="H1234" i="1" s="1"/>
  <c r="G1235" i="1"/>
  <c r="H1235" i="1" s="1"/>
  <c r="G1236" i="1"/>
  <c r="H1236" i="1" s="1"/>
  <c r="G1458" i="1"/>
  <c r="H1458" i="1" s="1"/>
  <c r="G1238" i="1"/>
  <c r="H1238" i="1" s="1"/>
  <c r="G1239" i="1"/>
  <c r="H1239" i="1" s="1"/>
  <c r="G1240" i="1"/>
  <c r="H1240" i="1" s="1"/>
  <c r="G1241" i="1"/>
  <c r="H1241" i="1" s="1"/>
  <c r="G1242" i="1"/>
  <c r="H1242" i="1" s="1"/>
  <c r="G1243" i="1"/>
  <c r="H1243" i="1" s="1"/>
  <c r="G2697" i="1"/>
  <c r="H2697" i="1" s="1"/>
  <c r="G2698" i="1"/>
  <c r="H2698" i="1" s="1"/>
  <c r="G1246" i="1"/>
  <c r="H1246" i="1" s="1"/>
  <c r="G1247" i="1"/>
  <c r="H1247" i="1" s="1"/>
  <c r="G2699" i="1"/>
  <c r="H2699" i="1" s="1"/>
  <c r="G1249" i="1"/>
  <c r="H1249" i="1" s="1"/>
  <c r="G1250" i="1"/>
  <c r="H1250" i="1" s="1"/>
  <c r="G1251" i="1"/>
  <c r="H1251" i="1" s="1"/>
  <c r="G1209" i="1"/>
  <c r="H1209" i="1" s="1"/>
  <c r="G1253" i="1"/>
  <c r="H1253" i="1" s="1"/>
  <c r="G1254" i="1"/>
  <c r="H1254" i="1" s="1"/>
  <c r="G1255" i="1"/>
  <c r="H1255" i="1" s="1"/>
  <c r="G1256" i="1"/>
  <c r="H1256" i="1" s="1"/>
  <c r="G1257" i="1"/>
  <c r="H1257" i="1" s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H1265" i="1" s="1"/>
  <c r="G1266" i="1"/>
  <c r="H1266" i="1" s="1"/>
  <c r="G1267" i="1"/>
  <c r="H1267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273" i="1"/>
  <c r="H1273" i="1" s="1"/>
  <c r="G1274" i="1"/>
  <c r="H1274" i="1" s="1"/>
  <c r="G1275" i="1"/>
  <c r="H1275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283" i="1"/>
  <c r="H1283" i="1" s="1"/>
  <c r="G1284" i="1"/>
  <c r="H1284" i="1" s="1"/>
  <c r="G1285" i="1"/>
  <c r="H1285" i="1" s="1"/>
  <c r="G1286" i="1"/>
  <c r="H1286" i="1" s="1"/>
  <c r="G1287" i="1"/>
  <c r="H1287" i="1" s="1"/>
  <c r="G1288" i="1"/>
  <c r="H1288" i="1" s="1"/>
  <c r="G1289" i="1"/>
  <c r="H1289" i="1" s="1"/>
  <c r="G1290" i="1"/>
  <c r="H1290" i="1" s="1"/>
  <c r="G1391" i="1"/>
  <c r="H1391" i="1" s="1"/>
  <c r="G2700" i="1"/>
  <c r="H2700" i="1" s="1"/>
  <c r="G1293" i="1"/>
  <c r="H1293" i="1" s="1"/>
  <c r="G2701" i="1"/>
  <c r="H2701" i="1" s="1"/>
  <c r="G1295" i="1"/>
  <c r="H1295" i="1" s="1"/>
  <c r="G1296" i="1"/>
  <c r="H1296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2702" i="1"/>
  <c r="H2702" i="1" s="1"/>
  <c r="G2704" i="1"/>
  <c r="H2704" i="1" s="1"/>
  <c r="G2705" i="1"/>
  <c r="H2705" i="1" s="1"/>
  <c r="G2710" i="1"/>
  <c r="H2710" i="1" s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36" i="1"/>
  <c r="H1336" i="1" s="1"/>
  <c r="G1314" i="1"/>
  <c r="H1314" i="1" s="1"/>
  <c r="G862" i="1"/>
  <c r="H862" i="1" s="1"/>
  <c r="G767" i="1"/>
  <c r="H767" i="1" s="1"/>
  <c r="G884" i="1"/>
  <c r="H884" i="1" s="1"/>
  <c r="G1318" i="1"/>
  <c r="H1318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2711" i="1"/>
  <c r="H2711" i="1" s="1"/>
  <c r="G1160" i="1"/>
  <c r="H1160" i="1" s="1"/>
  <c r="G2712" i="1"/>
  <c r="H2712" i="1" s="1"/>
  <c r="G2716" i="1"/>
  <c r="H2716" i="1" s="1"/>
  <c r="G925" i="1"/>
  <c r="H925" i="1" s="1"/>
  <c r="G2717" i="1"/>
  <c r="H2717" i="1" s="1"/>
  <c r="G1201" i="1"/>
  <c r="H1201" i="1" s="1"/>
  <c r="G2718" i="1"/>
  <c r="H2718" i="1" s="1"/>
  <c r="G2721" i="1"/>
  <c r="H2721" i="1" s="1"/>
  <c r="G2722" i="1"/>
  <c r="H2722" i="1" s="1"/>
  <c r="G1072" i="1"/>
  <c r="H1072" i="1" s="1"/>
  <c r="G1335" i="1"/>
  <c r="H1335" i="1" s="1"/>
  <c r="G2723" i="1"/>
  <c r="H2723" i="1" s="1"/>
  <c r="G1087" i="1"/>
  <c r="H1087" i="1" s="1"/>
  <c r="G1338" i="1"/>
  <c r="H1338" i="1" s="1"/>
  <c r="G1339" i="1"/>
  <c r="H1339" i="1" s="1"/>
  <c r="G1340" i="1"/>
  <c r="H1340" i="1" s="1"/>
  <c r="G1341" i="1"/>
  <c r="H1341" i="1" s="1"/>
  <c r="G2724" i="1"/>
  <c r="H2724" i="1" s="1"/>
  <c r="G2725" i="1"/>
  <c r="H2725" i="1" s="1"/>
  <c r="G1344" i="1"/>
  <c r="H1344" i="1" s="1"/>
  <c r="G1345" i="1"/>
  <c r="H1345" i="1" s="1"/>
  <c r="G2729" i="1"/>
  <c r="H2729" i="1" s="1"/>
  <c r="G1184" i="1"/>
  <c r="H1184" i="1" s="1"/>
  <c r="G2730" i="1"/>
  <c r="H2730" i="1" s="1"/>
  <c r="G2731" i="1"/>
  <c r="H2731" i="1" s="1"/>
  <c r="G1350" i="1"/>
  <c r="H1350" i="1" s="1"/>
  <c r="G1351" i="1"/>
  <c r="H1351" i="1" s="1"/>
  <c r="G2732" i="1"/>
  <c r="H2732" i="1" s="1"/>
  <c r="G2740" i="1"/>
  <c r="H2740" i="1" s="1"/>
  <c r="G2755" i="1"/>
  <c r="H2755" i="1" s="1"/>
  <c r="G2760" i="1"/>
  <c r="H2760" i="1" s="1"/>
  <c r="G1954" i="1"/>
  <c r="H1954" i="1" s="1"/>
  <c r="G1357" i="1"/>
  <c r="H1357" i="1" s="1"/>
  <c r="G1358" i="1"/>
  <c r="H1358" i="1" s="1"/>
  <c r="G2761" i="1"/>
  <c r="H2761" i="1" s="1"/>
  <c r="G655" i="1"/>
  <c r="H655" i="1" s="1"/>
  <c r="G1200" i="1"/>
  <c r="H1200" i="1" s="1"/>
  <c r="G1102" i="1"/>
  <c r="H1102" i="1" s="1"/>
  <c r="G1363" i="1"/>
  <c r="H1363" i="1" s="1"/>
  <c r="G1364" i="1"/>
  <c r="H1364" i="1" s="1"/>
  <c r="G1365" i="1"/>
  <c r="H1365" i="1" s="1"/>
  <c r="G1366" i="1"/>
  <c r="H1366" i="1" s="1"/>
  <c r="G1367" i="1"/>
  <c r="H1367" i="1" s="1"/>
  <c r="G1172" i="1"/>
  <c r="H1172" i="1" s="1"/>
  <c r="G1369" i="1"/>
  <c r="H1369" i="1" s="1"/>
  <c r="G1370" i="1"/>
  <c r="H1370" i="1" s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H1376" i="1" s="1"/>
  <c r="G1377" i="1"/>
  <c r="H1377" i="1" s="1"/>
  <c r="G1378" i="1"/>
  <c r="H1378" i="1" s="1"/>
  <c r="G1379" i="1"/>
  <c r="H1379" i="1" s="1"/>
  <c r="G1380" i="1"/>
  <c r="H1380" i="1" s="1"/>
  <c r="G1381" i="1"/>
  <c r="H1381" i="1" s="1"/>
  <c r="G1382" i="1"/>
  <c r="H1382" i="1" s="1"/>
  <c r="G1383" i="1"/>
  <c r="H1383" i="1" s="1"/>
  <c r="G1361" i="1"/>
  <c r="H1361" i="1" s="1"/>
  <c r="G1385" i="1"/>
  <c r="H1385" i="1" s="1"/>
  <c r="G1386" i="1"/>
  <c r="H1386" i="1" s="1"/>
  <c r="G1387" i="1"/>
  <c r="H1387" i="1" s="1"/>
  <c r="G1388" i="1"/>
  <c r="H1388" i="1" s="1"/>
  <c r="G1389" i="1"/>
  <c r="H1389" i="1" s="1"/>
  <c r="G1390" i="1"/>
  <c r="H1390" i="1" s="1"/>
  <c r="G1449" i="1"/>
  <c r="H1449" i="1" s="1"/>
  <c r="G1392" i="1"/>
  <c r="H1392" i="1" s="1"/>
  <c r="G1393" i="1"/>
  <c r="H1393" i="1" s="1"/>
  <c r="G1478" i="1"/>
  <c r="H1478" i="1" s="1"/>
  <c r="G1395" i="1"/>
  <c r="H1395" i="1" s="1"/>
  <c r="G1396" i="1"/>
  <c r="H1396" i="1" s="1"/>
  <c r="G1397" i="1"/>
  <c r="H1397" i="1" s="1"/>
  <c r="G2764" i="1"/>
  <c r="H2764" i="1" s="1"/>
  <c r="G762" i="1"/>
  <c r="H762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8" i="1"/>
  <c r="H1408" i="1" s="1"/>
  <c r="G1409" i="1"/>
  <c r="H1409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16" i="1"/>
  <c r="H1416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3" i="1"/>
  <c r="H1423" i="1" s="1"/>
  <c r="G1424" i="1"/>
  <c r="H1424" i="1" s="1"/>
  <c r="G1425" i="1"/>
  <c r="H1425" i="1" s="1"/>
  <c r="G1426" i="1"/>
  <c r="H1426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2" i="1"/>
  <c r="H1432" i="1" s="1"/>
  <c r="G1433" i="1"/>
  <c r="H1433" i="1" s="1"/>
  <c r="G1434" i="1"/>
  <c r="H1434" i="1" s="1"/>
  <c r="G1435" i="1"/>
  <c r="H1435" i="1" s="1"/>
  <c r="G1362" i="1"/>
  <c r="H1362" i="1" s="1"/>
  <c r="G2768" i="1"/>
  <c r="H2768" i="1" s="1"/>
  <c r="G1438" i="1"/>
  <c r="H1438" i="1" s="1"/>
  <c r="G2803" i="1"/>
  <c r="H2803" i="1" s="1"/>
  <c r="G1440" i="1"/>
  <c r="H1440" i="1" s="1"/>
  <c r="G1441" i="1"/>
  <c r="H1441" i="1" s="1"/>
  <c r="G1442" i="1"/>
  <c r="H1442" i="1" s="1"/>
  <c r="G1443" i="1"/>
  <c r="H1443" i="1" s="1"/>
  <c r="G1444" i="1"/>
  <c r="H1444" i="1" s="1"/>
  <c r="G1445" i="1"/>
  <c r="H1445" i="1" s="1"/>
  <c r="G1446" i="1"/>
  <c r="H1446" i="1" s="1"/>
  <c r="G1447" i="1"/>
  <c r="H1447" i="1" s="1"/>
  <c r="G2804" i="1"/>
  <c r="H2804" i="1" s="1"/>
  <c r="G2806" i="1"/>
  <c r="H2806" i="1" s="1"/>
  <c r="G2816" i="1"/>
  <c r="H2816" i="1" s="1"/>
  <c r="G1451" i="1"/>
  <c r="H1451" i="1" s="1"/>
  <c r="G1452" i="1"/>
  <c r="H1452" i="1" s="1"/>
  <c r="G1453" i="1"/>
  <c r="H1453" i="1" s="1"/>
  <c r="G1454" i="1"/>
  <c r="H1454" i="1" s="1"/>
  <c r="G1455" i="1"/>
  <c r="H1455" i="1" s="1"/>
  <c r="G897" i="1"/>
  <c r="H897" i="1" s="1"/>
  <c r="G1457" i="1"/>
  <c r="H1457" i="1" s="1"/>
  <c r="G2817" i="1"/>
  <c r="H2817" i="1" s="1"/>
  <c r="G870" i="1"/>
  <c r="H870" i="1" s="1"/>
  <c r="G2818" i="1"/>
  <c r="H2818" i="1" s="1"/>
  <c r="G843" i="1"/>
  <c r="H843" i="1" s="1"/>
  <c r="G1462" i="1"/>
  <c r="H1462" i="1" s="1"/>
  <c r="G913" i="1"/>
  <c r="H913" i="1" s="1"/>
  <c r="G1464" i="1"/>
  <c r="H1464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0" i="1"/>
  <c r="H1470" i="1" s="1"/>
  <c r="G1471" i="1"/>
  <c r="H1471" i="1" s="1"/>
  <c r="G2824" i="1"/>
  <c r="H2824" i="1" s="1"/>
  <c r="G1473" i="1"/>
  <c r="H1473" i="1" s="1"/>
  <c r="G1496" i="1"/>
  <c r="H1496" i="1" s="1"/>
  <c r="G1244" i="1"/>
  <c r="H1244" i="1" s="1"/>
  <c r="G2826" i="1"/>
  <c r="H2826" i="1" s="1"/>
  <c r="G1477" i="1"/>
  <c r="H1477" i="1" s="1"/>
  <c r="G2827" i="1"/>
  <c r="H2827" i="1" s="1"/>
  <c r="G1013" i="1"/>
  <c r="H1013" i="1" s="1"/>
  <c r="G2828" i="1"/>
  <c r="H2828" i="1" s="1"/>
  <c r="G1622" i="1"/>
  <c r="H1622" i="1" s="1"/>
  <c r="G2829" i="1"/>
  <c r="H2829" i="1" s="1"/>
  <c r="G1252" i="1"/>
  <c r="H1252" i="1" s="1"/>
  <c r="G2836" i="1"/>
  <c r="H2836" i="1" s="1"/>
  <c r="G2840" i="1"/>
  <c r="H2840" i="1" s="1"/>
  <c r="G1291" i="1"/>
  <c r="H1291" i="1" s="1"/>
  <c r="G1151" i="1"/>
  <c r="H1151" i="1" s="1"/>
  <c r="G1488" i="1"/>
  <c r="H1488" i="1" s="1"/>
  <c r="G2844" i="1"/>
  <c r="H2844" i="1" s="1"/>
  <c r="G2845" i="1"/>
  <c r="H2845" i="1" s="1"/>
  <c r="G1491" i="1"/>
  <c r="H1491" i="1" s="1"/>
  <c r="G1492" i="1"/>
  <c r="H1492" i="1" s="1"/>
  <c r="G1493" i="1"/>
  <c r="H1493" i="1" s="1"/>
  <c r="G1494" i="1"/>
  <c r="H1494" i="1" s="1"/>
  <c r="G2846" i="1"/>
  <c r="H2846" i="1" s="1"/>
  <c r="G2847" i="1"/>
  <c r="H2847" i="1" s="1"/>
  <c r="G1497" i="1"/>
  <c r="H1497" i="1" s="1"/>
  <c r="G1498" i="1"/>
  <c r="H1498" i="1" s="1"/>
  <c r="G1499" i="1"/>
  <c r="H1499" i="1" s="1"/>
  <c r="G2849" i="1"/>
  <c r="H2849" i="1" s="1"/>
  <c r="G1196" i="1"/>
  <c r="H1196" i="1" s="1"/>
  <c r="G1923" i="1"/>
  <c r="H1923" i="1" s="1"/>
  <c r="G1503" i="1"/>
  <c r="H1503" i="1" s="1"/>
  <c r="G1504" i="1"/>
  <c r="H1504" i="1" s="1"/>
  <c r="G2850" i="1"/>
  <c r="H2850" i="1" s="1"/>
  <c r="G2851" i="1"/>
  <c r="H2851" i="1" s="1"/>
  <c r="G2852" i="1"/>
  <c r="H2852" i="1" s="1"/>
  <c r="G2853" i="1"/>
  <c r="H2853" i="1" s="1"/>
  <c r="G1509" i="1"/>
  <c r="H1509" i="1" s="1"/>
  <c r="G1510" i="1"/>
  <c r="H1510" i="1" s="1"/>
  <c r="G1511" i="1"/>
  <c r="H1511" i="1" s="1"/>
  <c r="G718" i="1"/>
  <c r="H718" i="1" s="1"/>
  <c r="G698" i="1"/>
  <c r="H698" i="1" s="1"/>
  <c r="G1514" i="1"/>
  <c r="H1514" i="1" s="1"/>
  <c r="G2855" i="1"/>
  <c r="H2855" i="1" s="1"/>
  <c r="G1042" i="1"/>
  <c r="H1042" i="1" s="1"/>
  <c r="G1517" i="1"/>
  <c r="H1517" i="1" s="1"/>
  <c r="G1518" i="1"/>
  <c r="H1518" i="1" s="1"/>
  <c r="G1519" i="1"/>
  <c r="H1519" i="1" s="1"/>
  <c r="G1520" i="1"/>
  <c r="H1520" i="1" s="1"/>
  <c r="G1521" i="1"/>
  <c r="H1521" i="1" s="1"/>
  <c r="G1522" i="1"/>
  <c r="H1522" i="1" s="1"/>
  <c r="G1169" i="1"/>
  <c r="H1169" i="1" s="1"/>
  <c r="G1524" i="1"/>
  <c r="H1524" i="1" s="1"/>
  <c r="G1525" i="1"/>
  <c r="H1525" i="1" s="1"/>
  <c r="G1526" i="1"/>
  <c r="H1526" i="1" s="1"/>
  <c r="G1527" i="1"/>
  <c r="H1527" i="1" s="1"/>
  <c r="G1528" i="1"/>
  <c r="H1528" i="1" s="1"/>
  <c r="G1529" i="1"/>
  <c r="H1529" i="1" s="1"/>
  <c r="G1530" i="1"/>
  <c r="H1530" i="1" s="1"/>
  <c r="G1531" i="1"/>
  <c r="H1531" i="1" s="1"/>
  <c r="G1532" i="1"/>
  <c r="H1532" i="1" s="1"/>
  <c r="G1533" i="1"/>
  <c r="H1533" i="1" s="1"/>
  <c r="G1534" i="1"/>
  <c r="H1534" i="1" s="1"/>
  <c r="G1535" i="1"/>
  <c r="H1535" i="1" s="1"/>
  <c r="G1536" i="1"/>
  <c r="H1536" i="1" s="1"/>
  <c r="G1537" i="1"/>
  <c r="H1537" i="1" s="1"/>
  <c r="G1538" i="1"/>
  <c r="H1538" i="1" s="1"/>
  <c r="G1539" i="1"/>
  <c r="H1539" i="1" s="1"/>
  <c r="G1540" i="1"/>
  <c r="H1540" i="1" s="1"/>
  <c r="G1541" i="1"/>
  <c r="H1541" i="1" s="1"/>
  <c r="G1542" i="1"/>
  <c r="H1542" i="1" s="1"/>
  <c r="G1342" i="1"/>
  <c r="H1342" i="1" s="1"/>
  <c r="G1544" i="1"/>
  <c r="H1544" i="1" s="1"/>
  <c r="G1545" i="1"/>
  <c r="H1545" i="1" s="1"/>
  <c r="G1546" i="1"/>
  <c r="H1546" i="1" s="1"/>
  <c r="G1547" i="1"/>
  <c r="H1547" i="1" s="1"/>
  <c r="G1548" i="1"/>
  <c r="H1548" i="1" s="1"/>
  <c r="G1549" i="1"/>
  <c r="H1549" i="1" s="1"/>
  <c r="G1304" i="1"/>
  <c r="H1304" i="1" s="1"/>
  <c r="G1551" i="1"/>
  <c r="H1551" i="1" s="1"/>
  <c r="G1552" i="1"/>
  <c r="H1552" i="1" s="1"/>
  <c r="G1611" i="1"/>
  <c r="H1611" i="1" s="1"/>
  <c r="G1554" i="1"/>
  <c r="H1554" i="1" s="1"/>
  <c r="G1555" i="1"/>
  <c r="H1555" i="1" s="1"/>
  <c r="G1556" i="1"/>
  <c r="H1556" i="1" s="1"/>
  <c r="G2856" i="1"/>
  <c r="H2856" i="1" s="1"/>
  <c r="G761" i="1"/>
  <c r="H761" i="1" s="1"/>
  <c r="G1559" i="1"/>
  <c r="H1559" i="1" s="1"/>
  <c r="G1560" i="1"/>
  <c r="H1560" i="1" s="1"/>
  <c r="G1561" i="1"/>
  <c r="H1561" i="1" s="1"/>
  <c r="G1562" i="1"/>
  <c r="H1562" i="1" s="1"/>
  <c r="G1563" i="1"/>
  <c r="H1563" i="1" s="1"/>
  <c r="G1564" i="1"/>
  <c r="H1564" i="1" s="1"/>
  <c r="G1565" i="1"/>
  <c r="H1565" i="1" s="1"/>
  <c r="G1566" i="1"/>
  <c r="H1566" i="1" s="1"/>
  <c r="G1567" i="1"/>
  <c r="H1567" i="1" s="1"/>
  <c r="G1568" i="1"/>
  <c r="H1568" i="1" s="1"/>
  <c r="G1569" i="1"/>
  <c r="H1569" i="1" s="1"/>
  <c r="G1570" i="1"/>
  <c r="H1570" i="1" s="1"/>
  <c r="G1571" i="1"/>
  <c r="H1571" i="1" s="1"/>
  <c r="G1572" i="1"/>
  <c r="H1572" i="1" s="1"/>
  <c r="G1573" i="1"/>
  <c r="H1573" i="1" s="1"/>
  <c r="G1574" i="1"/>
  <c r="H1574" i="1" s="1"/>
  <c r="G1575" i="1"/>
  <c r="H1575" i="1" s="1"/>
  <c r="G1576" i="1"/>
  <c r="H1576" i="1" s="1"/>
  <c r="G1577" i="1"/>
  <c r="H1577" i="1" s="1"/>
  <c r="G1578" i="1"/>
  <c r="H1578" i="1" s="1"/>
  <c r="G1579" i="1"/>
  <c r="H1579" i="1" s="1"/>
  <c r="G1580" i="1"/>
  <c r="H1580" i="1" s="1"/>
  <c r="G1581" i="1"/>
  <c r="H1581" i="1" s="1"/>
  <c r="G1582" i="1"/>
  <c r="H1582" i="1" s="1"/>
  <c r="G1583" i="1"/>
  <c r="H1583" i="1" s="1"/>
  <c r="G1584" i="1"/>
  <c r="H1584" i="1" s="1"/>
  <c r="G1585" i="1"/>
  <c r="H1585" i="1" s="1"/>
  <c r="G1586" i="1"/>
  <c r="H1586" i="1" s="1"/>
  <c r="G1587" i="1"/>
  <c r="H1587" i="1" s="1"/>
  <c r="G1588" i="1"/>
  <c r="H1588" i="1" s="1"/>
  <c r="G1589" i="1"/>
  <c r="H1589" i="1" s="1"/>
  <c r="G1590" i="1"/>
  <c r="H1590" i="1" s="1"/>
  <c r="G1591" i="1"/>
  <c r="H1591" i="1" s="1"/>
  <c r="G1592" i="1"/>
  <c r="H1592" i="1" s="1"/>
  <c r="G1593" i="1"/>
  <c r="H1593" i="1" s="1"/>
  <c r="G1594" i="1"/>
  <c r="H1594" i="1" s="1"/>
  <c r="G1595" i="1"/>
  <c r="H1595" i="1" s="1"/>
  <c r="G1596" i="1"/>
  <c r="H1596" i="1" s="1"/>
  <c r="G2861" i="1"/>
  <c r="H2861" i="1" s="1"/>
  <c r="G2862" i="1"/>
  <c r="H2862" i="1" s="1"/>
  <c r="G1599" i="1"/>
  <c r="H1599" i="1" s="1"/>
  <c r="G2866" i="1"/>
  <c r="H2866" i="1" s="1"/>
  <c r="G1601" i="1"/>
  <c r="H1601" i="1" s="1"/>
  <c r="G1602" i="1"/>
  <c r="H1602" i="1" s="1"/>
  <c r="G1603" i="1"/>
  <c r="H1603" i="1" s="1"/>
  <c r="G1604" i="1"/>
  <c r="H1604" i="1" s="1"/>
  <c r="G1605" i="1"/>
  <c r="H1605" i="1" s="1"/>
  <c r="G1606" i="1"/>
  <c r="H1606" i="1" s="1"/>
  <c r="G1607" i="1"/>
  <c r="H1607" i="1" s="1"/>
  <c r="G1608" i="1"/>
  <c r="H1608" i="1" s="1"/>
  <c r="G2867" i="1"/>
  <c r="H2867" i="1" s="1"/>
  <c r="G2868" i="1"/>
  <c r="H2868" i="1" s="1"/>
  <c r="G2870" i="1"/>
  <c r="H2870" i="1" s="1"/>
  <c r="G2871" i="1"/>
  <c r="H2871" i="1" s="1"/>
  <c r="G1613" i="1"/>
  <c r="H1613" i="1" s="1"/>
  <c r="G1614" i="1"/>
  <c r="H1614" i="1" s="1"/>
  <c r="G1615" i="1"/>
  <c r="H1615" i="1" s="1"/>
  <c r="G1616" i="1"/>
  <c r="H1616" i="1" s="1"/>
  <c r="G1617" i="1"/>
  <c r="H1617" i="1" s="1"/>
  <c r="G1618" i="1"/>
  <c r="H1618" i="1" s="1"/>
  <c r="G1054" i="1"/>
  <c r="H1054" i="1" s="1"/>
  <c r="G1620" i="1"/>
  <c r="H1620" i="1" s="1"/>
  <c r="G773" i="1"/>
  <c r="H773" i="1" s="1"/>
  <c r="G765" i="1"/>
  <c r="H765" i="1" s="1"/>
  <c r="G1171" i="1"/>
  <c r="H1171" i="1" s="1"/>
  <c r="G1624" i="1"/>
  <c r="H1624" i="1" s="1"/>
  <c r="G1625" i="1"/>
  <c r="H1625" i="1" s="1"/>
  <c r="G1626" i="1"/>
  <c r="H1626" i="1" s="1"/>
  <c r="G1627" i="1"/>
  <c r="H1627" i="1" s="1"/>
  <c r="G1628" i="1"/>
  <c r="H1628" i="1" s="1"/>
  <c r="G2872" i="1"/>
  <c r="H2872" i="1" s="1"/>
  <c r="G1630" i="1"/>
  <c r="H1630" i="1" s="1"/>
  <c r="G1631" i="1"/>
  <c r="H1631" i="1" s="1"/>
  <c r="G2873" i="1"/>
  <c r="H2873" i="1" s="1"/>
  <c r="G2874" i="1"/>
  <c r="H2874" i="1" s="1"/>
  <c r="G1634" i="1"/>
  <c r="H1634" i="1" s="1"/>
  <c r="G2878" i="1"/>
  <c r="H2878" i="1" s="1"/>
  <c r="G2879" i="1"/>
  <c r="H2879" i="1" s="1"/>
  <c r="G2880" i="1"/>
  <c r="H2880" i="1" s="1"/>
  <c r="G2881" i="1"/>
  <c r="H2881" i="1" s="1"/>
  <c r="G2888" i="1"/>
  <c r="H2888" i="1" s="1"/>
  <c r="G1024" i="1"/>
  <c r="H1024" i="1" s="1"/>
  <c r="G1641" i="1"/>
  <c r="H1641" i="1" s="1"/>
  <c r="G1642" i="1"/>
  <c r="H1642" i="1" s="1"/>
  <c r="G1643" i="1"/>
  <c r="H1643" i="1" s="1"/>
  <c r="G2903" i="1"/>
  <c r="H2903" i="1" s="1"/>
  <c r="G2910" i="1"/>
  <c r="H2910" i="1" s="1"/>
  <c r="G1094" i="1"/>
  <c r="H1094" i="1" s="1"/>
  <c r="G2913" i="1"/>
  <c r="H2913" i="1" s="1"/>
  <c r="G2917" i="1"/>
  <c r="H2917" i="1" s="1"/>
  <c r="G1619" i="1"/>
  <c r="H1619" i="1" s="1"/>
  <c r="G1650" i="1"/>
  <c r="H1650" i="1" s="1"/>
  <c r="G2949" i="1"/>
  <c r="H2949" i="1" s="1"/>
  <c r="G1918" i="1"/>
  <c r="H1918" i="1" s="1"/>
  <c r="G1653" i="1"/>
  <c r="H1653" i="1" s="1"/>
  <c r="G1654" i="1"/>
  <c r="H1654" i="1" s="1"/>
  <c r="G1655" i="1"/>
  <c r="H1655" i="1" s="1"/>
  <c r="G1656" i="1"/>
  <c r="H1656" i="1" s="1"/>
  <c r="G2950" i="1"/>
  <c r="H2950" i="1" s="1"/>
  <c r="G2952" i="1"/>
  <c r="H2952" i="1" s="1"/>
  <c r="G2959" i="1"/>
  <c r="H2959" i="1" s="1"/>
  <c r="G1660" i="1"/>
  <c r="H1660" i="1" s="1"/>
  <c r="G1661" i="1"/>
  <c r="H1661" i="1" s="1"/>
  <c r="G1662" i="1"/>
  <c r="H1662" i="1" s="1"/>
  <c r="G2960" i="1"/>
  <c r="H2960" i="1" s="1"/>
  <c r="G1487" i="1"/>
  <c r="H1487" i="1" s="1"/>
  <c r="G1331" i="1"/>
  <c r="H1331" i="1" s="1"/>
  <c r="G1666" i="1"/>
  <c r="H1666" i="1" s="1"/>
  <c r="G1667" i="1"/>
  <c r="H1667" i="1" s="1"/>
  <c r="G2961" i="1"/>
  <c r="H2961" i="1" s="1"/>
  <c r="G1479" i="1"/>
  <c r="H1479" i="1" s="1"/>
  <c r="G1325" i="1"/>
  <c r="H1325" i="1" s="1"/>
  <c r="G2962" i="1"/>
  <c r="H2962" i="1" s="1"/>
  <c r="G1507" i="1"/>
  <c r="H1507" i="1" s="1"/>
  <c r="G1673" i="1"/>
  <c r="H1673" i="1" s="1"/>
  <c r="G1674" i="1"/>
  <c r="H1674" i="1" s="1"/>
  <c r="G1675" i="1"/>
  <c r="H1675" i="1" s="1"/>
  <c r="G700" i="1"/>
  <c r="H700" i="1" s="1"/>
  <c r="G654" i="1"/>
  <c r="H654" i="1" s="1"/>
  <c r="G2968" i="1"/>
  <c r="H2968" i="1" s="1"/>
  <c r="G750" i="1"/>
  <c r="H750" i="1" s="1"/>
  <c r="G1680" i="1"/>
  <c r="H1680" i="1" s="1"/>
  <c r="G1681" i="1"/>
  <c r="H1681" i="1" s="1"/>
  <c r="G1682" i="1"/>
  <c r="H1682" i="1" s="1"/>
  <c r="G1683" i="1"/>
  <c r="H1683" i="1" s="1"/>
  <c r="G1684" i="1"/>
  <c r="H1684" i="1" s="1"/>
  <c r="G1685" i="1"/>
  <c r="H1685" i="1" s="1"/>
  <c r="G1686" i="1"/>
  <c r="H1686" i="1" s="1"/>
  <c r="G1328" i="1"/>
  <c r="H1328" i="1" s="1"/>
  <c r="G1688" i="1"/>
  <c r="H1688" i="1" s="1"/>
  <c r="G1689" i="1"/>
  <c r="H1689" i="1" s="1"/>
  <c r="G1690" i="1"/>
  <c r="H1690" i="1" s="1"/>
  <c r="G1691" i="1"/>
  <c r="H1691" i="1" s="1"/>
  <c r="G1692" i="1"/>
  <c r="H1692" i="1" s="1"/>
  <c r="G1693" i="1"/>
  <c r="H1693" i="1" s="1"/>
  <c r="G1694" i="1"/>
  <c r="H1694" i="1" s="1"/>
  <c r="G1695" i="1"/>
  <c r="H1695" i="1" s="1"/>
  <c r="G1696" i="1"/>
  <c r="H1696" i="1" s="1"/>
  <c r="G1697" i="1"/>
  <c r="H1697" i="1" s="1"/>
  <c r="G1698" i="1"/>
  <c r="H1698" i="1" s="1"/>
  <c r="G1699" i="1"/>
  <c r="H1699" i="1" s="1"/>
  <c r="G1700" i="1"/>
  <c r="H1700" i="1" s="1"/>
  <c r="G1701" i="1"/>
  <c r="H1701" i="1" s="1"/>
  <c r="G2969" i="1"/>
  <c r="H2969" i="1" s="1"/>
  <c r="G1703" i="1"/>
  <c r="H1703" i="1" s="1"/>
  <c r="G1704" i="1"/>
  <c r="H1704" i="1" s="1"/>
  <c r="G1705" i="1"/>
  <c r="H1705" i="1" s="1"/>
  <c r="G1706" i="1"/>
  <c r="H1706" i="1" s="1"/>
  <c r="G2971" i="1"/>
  <c r="H2971" i="1" s="1"/>
  <c r="G1316" i="1"/>
  <c r="H1316" i="1" s="1"/>
  <c r="G1709" i="1"/>
  <c r="H1709" i="1" s="1"/>
  <c r="G1710" i="1"/>
  <c r="H1710" i="1" s="1"/>
  <c r="G2972" i="1"/>
  <c r="H2972" i="1" s="1"/>
  <c r="G1712" i="1"/>
  <c r="H1712" i="1" s="1"/>
  <c r="G1713" i="1"/>
  <c r="H1713" i="1" s="1"/>
  <c r="G1714" i="1"/>
  <c r="H1714" i="1" s="1"/>
  <c r="G846" i="1"/>
  <c r="H846" i="1" s="1"/>
  <c r="G1716" i="1"/>
  <c r="H1716" i="1" s="1"/>
  <c r="G1717" i="1"/>
  <c r="H1717" i="1" s="1"/>
  <c r="G1718" i="1"/>
  <c r="H1718" i="1" s="1"/>
  <c r="G1719" i="1"/>
  <c r="H1719" i="1" s="1"/>
  <c r="G1720" i="1"/>
  <c r="H1720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26" i="1"/>
  <c r="H1726" i="1" s="1"/>
  <c r="G1727" i="1"/>
  <c r="H1727" i="1" s="1"/>
  <c r="G1728" i="1"/>
  <c r="H1728" i="1" s="1"/>
  <c r="G1729" i="1"/>
  <c r="H1729" i="1" s="1"/>
  <c r="G1730" i="1"/>
  <c r="H1730" i="1" s="1"/>
  <c r="G1731" i="1"/>
  <c r="H1731" i="1" s="1"/>
  <c r="G1732" i="1"/>
  <c r="H1732" i="1" s="1"/>
  <c r="G1733" i="1"/>
  <c r="H1733" i="1" s="1"/>
  <c r="G1734" i="1"/>
  <c r="H1734" i="1" s="1"/>
  <c r="G1735" i="1"/>
  <c r="H1735" i="1" s="1"/>
  <c r="G1736" i="1"/>
  <c r="H1736" i="1" s="1"/>
  <c r="G1737" i="1"/>
  <c r="H1737" i="1" s="1"/>
  <c r="G1738" i="1"/>
  <c r="H1738" i="1" s="1"/>
  <c r="G1739" i="1"/>
  <c r="H1739" i="1" s="1"/>
  <c r="G1740" i="1"/>
  <c r="H1740" i="1" s="1"/>
  <c r="G1741" i="1"/>
  <c r="H1741" i="1" s="1"/>
  <c r="G1742" i="1"/>
  <c r="H1742" i="1" s="1"/>
  <c r="G1743" i="1"/>
  <c r="H1743" i="1" s="1"/>
  <c r="G1744" i="1"/>
  <c r="H1744" i="1" s="1"/>
  <c r="G1745" i="1"/>
  <c r="H1745" i="1" s="1"/>
  <c r="G1746" i="1"/>
  <c r="H1746" i="1" s="1"/>
  <c r="G1747" i="1"/>
  <c r="H1747" i="1" s="1"/>
  <c r="G1748" i="1"/>
  <c r="H1748" i="1" s="1"/>
  <c r="G1749" i="1"/>
  <c r="H1749" i="1" s="1"/>
  <c r="G2973" i="1"/>
  <c r="H2973" i="1" s="1"/>
  <c r="G2974" i="1"/>
  <c r="H2974" i="1" s="1"/>
  <c r="G1752" i="1"/>
  <c r="H1752" i="1" s="1"/>
  <c r="G2976" i="1"/>
  <c r="H2976" i="1" s="1"/>
  <c r="G1754" i="1"/>
  <c r="H1754" i="1" s="1"/>
  <c r="G1755" i="1"/>
  <c r="H1755" i="1" s="1"/>
  <c r="G1756" i="1"/>
  <c r="H1756" i="1" s="1"/>
  <c r="G1757" i="1"/>
  <c r="H1757" i="1" s="1"/>
  <c r="G1758" i="1"/>
  <c r="H1758" i="1" s="1"/>
  <c r="G1759" i="1"/>
  <c r="H1759" i="1" s="1"/>
  <c r="G1760" i="1"/>
  <c r="H1760" i="1" s="1"/>
  <c r="G1761" i="1"/>
  <c r="H1761" i="1" s="1"/>
  <c r="G1762" i="1"/>
  <c r="H1762" i="1" s="1"/>
  <c r="G2977" i="1"/>
  <c r="H2977" i="1" s="1"/>
  <c r="G2983" i="1"/>
  <c r="H2983" i="1" s="1"/>
  <c r="G2987" i="1"/>
  <c r="H2987" i="1" s="1"/>
  <c r="G1766" i="1"/>
  <c r="H1766" i="1" s="1"/>
  <c r="G1767" i="1"/>
  <c r="H1767" i="1" s="1"/>
  <c r="G1768" i="1"/>
  <c r="H1768" i="1" s="1"/>
  <c r="G1769" i="1"/>
  <c r="H1769" i="1" s="1"/>
  <c r="G1770" i="1"/>
  <c r="H1770" i="1" s="1"/>
  <c r="G1398" i="1"/>
  <c r="H1398" i="1" s="1"/>
  <c r="G1772" i="1"/>
  <c r="H1772" i="1" s="1"/>
  <c r="G2988" i="1"/>
  <c r="H2988" i="1" s="1"/>
  <c r="G1098" i="1"/>
  <c r="H1098" i="1" s="1"/>
  <c r="G1103" i="1"/>
  <c r="H1103" i="1" s="1"/>
  <c r="G1000" i="1"/>
  <c r="H1000" i="1" s="1"/>
  <c r="G1777" i="1"/>
  <c r="H1777" i="1" s="1"/>
  <c r="G1778" i="1"/>
  <c r="H1778" i="1" s="1"/>
  <c r="G1779" i="1"/>
  <c r="H1779" i="1" s="1"/>
  <c r="G1780" i="1"/>
  <c r="H1780" i="1" s="1"/>
  <c r="G1781" i="1"/>
  <c r="H1781" i="1" s="1"/>
  <c r="G1782" i="1"/>
  <c r="H1782" i="1" s="1"/>
  <c r="G2990" i="1"/>
  <c r="H2990" i="1" s="1"/>
  <c r="G1784" i="1"/>
  <c r="H1784" i="1" s="1"/>
  <c r="G1785" i="1"/>
  <c r="H1785" i="1" s="1"/>
  <c r="G1786" i="1"/>
  <c r="H1786" i="1" s="1"/>
  <c r="G1237" i="1"/>
  <c r="H1237" i="1" s="1"/>
  <c r="G1788" i="1"/>
  <c r="H1788" i="1" s="1"/>
  <c r="G1789" i="1"/>
  <c r="H1789" i="1" s="1"/>
  <c r="G1790" i="1"/>
  <c r="H1790" i="1" s="1"/>
  <c r="G2992" i="1"/>
  <c r="H2992" i="1" s="1"/>
  <c r="G2993" i="1"/>
  <c r="H2993" i="1" s="1"/>
  <c r="G1061" i="1"/>
  <c r="H1061" i="1" s="1"/>
  <c r="G1207" i="1"/>
  <c r="H1207" i="1" s="1"/>
  <c r="G1795" i="1"/>
  <c r="H1795" i="1" s="1"/>
  <c r="G2994" i="1"/>
  <c r="H2994" i="1" s="1"/>
  <c r="G2996" i="1"/>
  <c r="H2996" i="1" s="1"/>
  <c r="G2997" i="1"/>
  <c r="H2997" i="1" s="1"/>
  <c r="G2998" i="1"/>
  <c r="H2998" i="1" s="1"/>
  <c r="G2999" i="1"/>
  <c r="H2999" i="1" s="1"/>
  <c r="G1801" i="1"/>
  <c r="H1801" i="1" s="1"/>
  <c r="G3000" i="1"/>
  <c r="H3000" i="1" s="1"/>
  <c r="G1245" i="1"/>
  <c r="H1245" i="1" s="1"/>
  <c r="G1804" i="1"/>
  <c r="H1804" i="1" s="1"/>
  <c r="G1805" i="1"/>
  <c r="H1805" i="1" s="1"/>
  <c r="G1806" i="1"/>
  <c r="H1806" i="1" s="1"/>
  <c r="G1807" i="1"/>
  <c r="H1807" i="1" s="1"/>
  <c r="G1026" i="1"/>
  <c r="H1026" i="1" s="1"/>
  <c r="G3001" i="1"/>
  <c r="H3001" i="1" s="1"/>
  <c r="G1810" i="1"/>
  <c r="H1810" i="1" s="1"/>
  <c r="G1811" i="1"/>
  <c r="H1811" i="1" s="1"/>
  <c r="G1812" i="1"/>
  <c r="H1812" i="1" s="1"/>
  <c r="G1481" i="1"/>
  <c r="H1481" i="1" s="1"/>
  <c r="G3003" i="1"/>
  <c r="H3003" i="1" s="1"/>
  <c r="G1303" i="1"/>
  <c r="H1303" i="1" s="1"/>
  <c r="G1816" i="1"/>
  <c r="H1816" i="1" s="1"/>
  <c r="G3004" i="1"/>
  <c r="H3004" i="1" s="1"/>
  <c r="G1486" i="1"/>
  <c r="H1486" i="1" s="1"/>
  <c r="G3007" i="1"/>
  <c r="H3007" i="1" s="1"/>
  <c r="G3008" i="1"/>
  <c r="H3008" i="1" s="1"/>
  <c r="G3010" i="1"/>
  <c r="H3010" i="1" s="1"/>
  <c r="G1822" i="1"/>
  <c r="H1822" i="1" s="1"/>
  <c r="G1823" i="1"/>
  <c r="H1823" i="1" s="1"/>
  <c r="G1824" i="1"/>
  <c r="H1824" i="1" s="1"/>
  <c r="G711" i="1"/>
  <c r="H711" i="1" s="1"/>
  <c r="G697" i="1"/>
  <c r="H697" i="1" s="1"/>
  <c r="G3011" i="1"/>
  <c r="H3011" i="1" s="1"/>
  <c r="G749" i="1"/>
  <c r="H749" i="1" s="1"/>
  <c r="G1829" i="1"/>
  <c r="H1829" i="1" s="1"/>
  <c r="G1830" i="1"/>
  <c r="H1830" i="1" s="1"/>
  <c r="G1831" i="1"/>
  <c r="H1831" i="1" s="1"/>
  <c r="G1832" i="1"/>
  <c r="H1832" i="1" s="1"/>
  <c r="G1833" i="1"/>
  <c r="H1833" i="1" s="1"/>
  <c r="G1834" i="1"/>
  <c r="H1834" i="1" s="1"/>
  <c r="G1161" i="1"/>
  <c r="H1161" i="1" s="1"/>
  <c r="G1836" i="1"/>
  <c r="H1836" i="1" s="1"/>
  <c r="G1837" i="1"/>
  <c r="H1837" i="1" s="1"/>
  <c r="G1838" i="1"/>
  <c r="H1838" i="1" s="1"/>
  <c r="G1839" i="1"/>
  <c r="H1839" i="1" s="1"/>
  <c r="G1840" i="1"/>
  <c r="H1840" i="1" s="1"/>
  <c r="G1841" i="1"/>
  <c r="H1841" i="1" s="1"/>
  <c r="G1842" i="1"/>
  <c r="H1842" i="1" s="1"/>
  <c r="G1843" i="1"/>
  <c r="H1843" i="1" s="1"/>
  <c r="G1844" i="1"/>
  <c r="H1844" i="1" s="1"/>
  <c r="G1845" i="1"/>
  <c r="H1845" i="1" s="1"/>
  <c r="G1846" i="1"/>
  <c r="H1846" i="1" s="1"/>
  <c r="G1847" i="1"/>
  <c r="H1847" i="1" s="1"/>
  <c r="G1848" i="1"/>
  <c r="H1848" i="1" s="1"/>
  <c r="G1849" i="1"/>
  <c r="H1849" i="1" s="1"/>
  <c r="G1294" i="1"/>
  <c r="H1294" i="1" s="1"/>
  <c r="G1851" i="1"/>
  <c r="H1851" i="1" s="1"/>
  <c r="G1852" i="1"/>
  <c r="H1852" i="1" s="1"/>
  <c r="G1853" i="1"/>
  <c r="H1853" i="1" s="1"/>
  <c r="G1854" i="1"/>
  <c r="H1854" i="1" s="1"/>
  <c r="G1855" i="1"/>
  <c r="H1855" i="1" s="1"/>
  <c r="G1856" i="1"/>
  <c r="H1856" i="1" s="1"/>
  <c r="G1329" i="1"/>
  <c r="H1329" i="1" s="1"/>
  <c r="G1858" i="1"/>
  <c r="H1858" i="1" s="1"/>
  <c r="G1859" i="1"/>
  <c r="H1859" i="1" s="1"/>
  <c r="G1472" i="1"/>
  <c r="H1472" i="1" s="1"/>
  <c r="G1861" i="1"/>
  <c r="H1861" i="1" s="1"/>
  <c r="G1862" i="1"/>
  <c r="H1862" i="1" s="1"/>
  <c r="G1863" i="1"/>
  <c r="H1863" i="1" s="1"/>
  <c r="G745" i="1"/>
  <c r="H745" i="1" s="1"/>
  <c r="G1865" i="1"/>
  <c r="H1865" i="1" s="1"/>
  <c r="G1866" i="1"/>
  <c r="H1866" i="1" s="1"/>
  <c r="G1867" i="1"/>
  <c r="H1867" i="1" s="1"/>
  <c r="G1868" i="1"/>
  <c r="H1868" i="1" s="1"/>
  <c r="G1869" i="1"/>
  <c r="H1869" i="1" s="1"/>
  <c r="G1870" i="1"/>
  <c r="H1870" i="1" s="1"/>
  <c r="G1871" i="1"/>
  <c r="H1871" i="1" s="1"/>
  <c r="G1872" i="1"/>
  <c r="H1872" i="1" s="1"/>
  <c r="G1873" i="1"/>
  <c r="H1873" i="1" s="1"/>
  <c r="G1874" i="1"/>
  <c r="H1874" i="1" s="1"/>
  <c r="G1875" i="1"/>
  <c r="H1875" i="1" s="1"/>
  <c r="G1876" i="1"/>
  <c r="H1876" i="1" s="1"/>
  <c r="G1877" i="1"/>
  <c r="H1877" i="1" s="1"/>
  <c r="G1878" i="1"/>
  <c r="H1878" i="1" s="1"/>
  <c r="G1879" i="1"/>
  <c r="H1879" i="1" s="1"/>
  <c r="G1880" i="1"/>
  <c r="H1880" i="1" s="1"/>
  <c r="G1881" i="1"/>
  <c r="H1881" i="1" s="1"/>
  <c r="G1882" i="1"/>
  <c r="H1882" i="1" s="1"/>
  <c r="G1883" i="1"/>
  <c r="H1883" i="1" s="1"/>
  <c r="G1884" i="1"/>
  <c r="H1884" i="1" s="1"/>
  <c r="G1885" i="1"/>
  <c r="H1885" i="1" s="1"/>
  <c r="G1886" i="1"/>
  <c r="H1886" i="1" s="1"/>
  <c r="G1887" i="1"/>
  <c r="H1887" i="1" s="1"/>
  <c r="G1888" i="1"/>
  <c r="H1888" i="1" s="1"/>
  <c r="G1889" i="1"/>
  <c r="H1889" i="1" s="1"/>
  <c r="G1890" i="1"/>
  <c r="H1890" i="1" s="1"/>
  <c r="G1891" i="1"/>
  <c r="H1891" i="1" s="1"/>
  <c r="G1892" i="1"/>
  <c r="H1892" i="1" s="1"/>
  <c r="G1893" i="1"/>
  <c r="H1893" i="1" s="1"/>
  <c r="G1894" i="1"/>
  <c r="H1894" i="1" s="1"/>
  <c r="G1895" i="1"/>
  <c r="H1895" i="1" s="1"/>
  <c r="G3012" i="1"/>
  <c r="H3012" i="1" s="1"/>
  <c r="G1202" i="1"/>
  <c r="H1202" i="1" s="1"/>
  <c r="G1898" i="1"/>
  <c r="H1898" i="1" s="1"/>
  <c r="G3013" i="1"/>
  <c r="H3013" i="1" s="1"/>
  <c r="G1900" i="1"/>
  <c r="H1900" i="1" s="1"/>
  <c r="G1901" i="1"/>
  <c r="H1901" i="1" s="1"/>
  <c r="G1902" i="1"/>
  <c r="H1902" i="1" s="1"/>
  <c r="G1903" i="1"/>
  <c r="H1903" i="1" s="1"/>
  <c r="G1904" i="1"/>
  <c r="H1904" i="1" s="1"/>
  <c r="G1905" i="1"/>
  <c r="H1905" i="1" s="1"/>
  <c r="G3016" i="1"/>
  <c r="H3016" i="1" s="1"/>
  <c r="G3017" i="1"/>
  <c r="H3017" i="1" s="1"/>
  <c r="G3018" i="1"/>
  <c r="H3018" i="1" s="1"/>
  <c r="G3019" i="1"/>
  <c r="H3019" i="1" s="1"/>
  <c r="G1910" i="1"/>
  <c r="H1910" i="1" s="1"/>
  <c r="G1911" i="1"/>
  <c r="H1911" i="1" s="1"/>
  <c r="G1912" i="1"/>
  <c r="H1912" i="1" s="1"/>
  <c r="G1913" i="1"/>
  <c r="H1913" i="1" s="1"/>
  <c r="G1914" i="1"/>
  <c r="H1914" i="1" s="1"/>
  <c r="G3020" i="1"/>
  <c r="H3020" i="1" s="1"/>
  <c r="G1248" i="1"/>
  <c r="H1248" i="1" s="1"/>
  <c r="G1917" i="1"/>
  <c r="H1917" i="1" s="1"/>
  <c r="G3023" i="1"/>
  <c r="H3023" i="1" s="1"/>
  <c r="G1059" i="1"/>
  <c r="H1059" i="1" s="1"/>
  <c r="G3024" i="1"/>
  <c r="H3024" i="1" s="1"/>
  <c r="G1025" i="1"/>
  <c r="H1025" i="1" s="1"/>
  <c r="G1922" i="1"/>
  <c r="H1922" i="1" s="1"/>
  <c r="G3025" i="1"/>
  <c r="H3025" i="1" s="1"/>
  <c r="G1051" i="1"/>
  <c r="H1051" i="1" s="1"/>
  <c r="G1925" i="1"/>
  <c r="H1925" i="1" s="1"/>
  <c r="G1926" i="1"/>
  <c r="H1926" i="1" s="1"/>
  <c r="G1927" i="1"/>
  <c r="H1927" i="1" s="1"/>
  <c r="G1928" i="1"/>
  <c r="H1928" i="1" s="1"/>
  <c r="G1929" i="1"/>
  <c r="H1929" i="1" s="1"/>
  <c r="G3026" i="1"/>
  <c r="H3026" i="1" s="1"/>
  <c r="G1931" i="1"/>
  <c r="H1931" i="1" s="1"/>
  <c r="G1932" i="1"/>
  <c r="H1932" i="1" s="1"/>
  <c r="G1933" i="1"/>
  <c r="H1933" i="1" s="1"/>
  <c r="G3031" i="1"/>
  <c r="H3031" i="1" s="1"/>
  <c r="G3047" i="1"/>
  <c r="H3047" i="1" s="1"/>
  <c r="G1936" i="1"/>
  <c r="H1936" i="1" s="1"/>
  <c r="G3053" i="1"/>
  <c r="H3053" i="1" s="1"/>
  <c r="G1938" i="1"/>
  <c r="H1938" i="1" s="1"/>
  <c r="G3056" i="1"/>
  <c r="H3056" i="1" s="1"/>
  <c r="G3060" i="1"/>
  <c r="H3060" i="1" s="1"/>
  <c r="G3092" i="1"/>
  <c r="H3092" i="1" s="1"/>
  <c r="G1942" i="1"/>
  <c r="H1942" i="1" s="1"/>
  <c r="G3093" i="1"/>
  <c r="H3093" i="1" s="1"/>
  <c r="G855" i="1"/>
  <c r="H855" i="1" s="1"/>
  <c r="G3095" i="1"/>
  <c r="H3095" i="1" s="1"/>
  <c r="G3102" i="1"/>
  <c r="H3102" i="1" s="1"/>
  <c r="G989" i="1"/>
  <c r="H989" i="1" s="1"/>
  <c r="G1208" i="1"/>
  <c r="H1208" i="1" s="1"/>
  <c r="G1949" i="1"/>
  <c r="H1949" i="1" s="1"/>
  <c r="G3103" i="1"/>
  <c r="H3103" i="1" s="1"/>
  <c r="G1034" i="1"/>
  <c r="H1034" i="1" s="1"/>
  <c r="G1952" i="1"/>
  <c r="H1952" i="1" s="1"/>
  <c r="G1953" i="1"/>
  <c r="H1953" i="1" s="1"/>
  <c r="G3104" i="1"/>
  <c r="H3104" i="1" s="1"/>
  <c r="G3105" i="1"/>
  <c r="H3105" i="1" s="1"/>
  <c r="G1956" i="1"/>
  <c r="H1956" i="1" s="1"/>
  <c r="G3106" i="1"/>
  <c r="H3106" i="1" s="1"/>
  <c r="G1484" i="1"/>
  <c r="H1484" i="1" s="1"/>
  <c r="G1951" i="1"/>
  <c r="H1951" i="1" s="1"/>
  <c r="G3107" i="1"/>
  <c r="H3107" i="1" s="1"/>
  <c r="G1961" i="1"/>
  <c r="H1961" i="1" s="1"/>
  <c r="G1962" i="1"/>
  <c r="H1962" i="1" s="1"/>
  <c r="G3113" i="1"/>
  <c r="H3113" i="1" s="1"/>
  <c r="G3114" i="1"/>
  <c r="H3114" i="1" s="1"/>
  <c r="G3116" i="1"/>
  <c r="H3116" i="1" s="1"/>
  <c r="G3117" i="1"/>
  <c r="H3117" i="1" s="1"/>
  <c r="G1460" i="1"/>
  <c r="H1460" i="1" s="1"/>
  <c r="G1968" i="1"/>
  <c r="H1968" i="1" s="1"/>
  <c r="G1969" i="1"/>
  <c r="H1969" i="1" s="1"/>
  <c r="G3118" i="1"/>
  <c r="H3118" i="1" s="1"/>
  <c r="G658" i="1"/>
  <c r="H658" i="1" s="1"/>
  <c r="G3119" i="1"/>
  <c r="H3119" i="1" s="1"/>
  <c r="G712" i="1"/>
  <c r="H712" i="1" s="1"/>
  <c r="G1974" i="1"/>
  <c r="H1974" i="1" s="1"/>
  <c r="G1975" i="1"/>
  <c r="H1975" i="1" s="1"/>
  <c r="G1976" i="1"/>
  <c r="H1976" i="1" s="1"/>
  <c r="G1977" i="1"/>
  <c r="H1977" i="1" s="1"/>
  <c r="G1176" i="1"/>
  <c r="H1176" i="1" s="1"/>
  <c r="G1979" i="1"/>
  <c r="H1979" i="1" s="1"/>
  <c r="G1980" i="1"/>
  <c r="H1980" i="1" s="1"/>
  <c r="G1981" i="1"/>
  <c r="H1981" i="1" s="1"/>
  <c r="G1982" i="1"/>
  <c r="H1982" i="1" s="1"/>
  <c r="G1983" i="1"/>
  <c r="H1983" i="1" s="1"/>
  <c r="G1984" i="1"/>
  <c r="H1984" i="1" s="1"/>
  <c r="G1985" i="1"/>
  <c r="H1985" i="1" s="1"/>
  <c r="G1986" i="1"/>
  <c r="H1986" i="1" s="1"/>
  <c r="G1987" i="1"/>
  <c r="H1987" i="1" s="1"/>
  <c r="G1988" i="1"/>
  <c r="H1988" i="1" s="1"/>
  <c r="G1989" i="1"/>
  <c r="H1989" i="1" s="1"/>
  <c r="G1990" i="1"/>
  <c r="H1990" i="1" s="1"/>
  <c r="G1991" i="1"/>
  <c r="H1991" i="1" s="1"/>
  <c r="G1992" i="1"/>
  <c r="H1992" i="1" s="1"/>
  <c r="G1993" i="1"/>
  <c r="H1993" i="1" s="1"/>
  <c r="G1461" i="1"/>
  <c r="H1461" i="1" s="1"/>
  <c r="G1995" i="1"/>
  <c r="H1995" i="1" s="1"/>
  <c r="G1996" i="1"/>
  <c r="H1996" i="1" s="1"/>
  <c r="G1997" i="1"/>
  <c r="H1997" i="1" s="1"/>
  <c r="G1998" i="1"/>
  <c r="H1998" i="1" s="1"/>
  <c r="G1999" i="1"/>
  <c r="H1999" i="1" s="1"/>
  <c r="G1317" i="1"/>
  <c r="H1317" i="1" s="1"/>
  <c r="G2001" i="1"/>
  <c r="H2001" i="1" s="1"/>
  <c r="G2002" i="1"/>
  <c r="H2002" i="1" s="1"/>
  <c r="G3121" i="1"/>
  <c r="H3121" i="1" s="1"/>
  <c r="G2004" i="1"/>
  <c r="H2004" i="1" s="1"/>
  <c r="G2005" i="1"/>
  <c r="H2005" i="1" s="1"/>
  <c r="G2006" i="1"/>
  <c r="H2006" i="1" s="1"/>
  <c r="G996" i="1"/>
  <c r="H996" i="1" s="1"/>
  <c r="G2008" i="1"/>
  <c r="H2008" i="1" s="1"/>
  <c r="G2009" i="1"/>
  <c r="H2009" i="1" s="1"/>
  <c r="G2010" i="1"/>
  <c r="H2010" i="1" s="1"/>
  <c r="G2011" i="1"/>
  <c r="H2011" i="1" s="1"/>
  <c r="G2012" i="1"/>
  <c r="H2012" i="1" s="1"/>
  <c r="G2013" i="1"/>
  <c r="H2013" i="1" s="1"/>
  <c r="G2014" i="1"/>
  <c r="H2014" i="1" s="1"/>
  <c r="G2015" i="1"/>
  <c r="H2015" i="1" s="1"/>
  <c r="G2016" i="1"/>
  <c r="H2016" i="1" s="1"/>
  <c r="G2017" i="1"/>
  <c r="H2017" i="1" s="1"/>
  <c r="G2018" i="1"/>
  <c r="H2018" i="1" s="1"/>
  <c r="G2019" i="1"/>
  <c r="H2019" i="1" s="1"/>
  <c r="G2020" i="1"/>
  <c r="H2020" i="1" s="1"/>
  <c r="G2021" i="1"/>
  <c r="H2021" i="1" s="1"/>
  <c r="G2022" i="1"/>
  <c r="H2022" i="1" s="1"/>
  <c r="G2023" i="1"/>
  <c r="H2023" i="1" s="1"/>
  <c r="G2024" i="1"/>
  <c r="H2024" i="1" s="1"/>
  <c r="G2025" i="1"/>
  <c r="H2025" i="1" s="1"/>
  <c r="G2026" i="1"/>
  <c r="H2026" i="1" s="1"/>
  <c r="G2027" i="1"/>
  <c r="H2027" i="1" s="1"/>
  <c r="G2028" i="1"/>
  <c r="H2028" i="1" s="1"/>
  <c r="G2029" i="1"/>
  <c r="H2029" i="1" s="1"/>
  <c r="G2030" i="1"/>
  <c r="H2030" i="1" s="1"/>
  <c r="G2031" i="1"/>
  <c r="H2031" i="1" s="1"/>
  <c r="G2032" i="1"/>
  <c r="H2032" i="1" s="1"/>
  <c r="G2033" i="1"/>
  <c r="H2033" i="1" s="1"/>
  <c r="G2034" i="1"/>
  <c r="H2034" i="1" s="1"/>
  <c r="G2035" i="1"/>
  <c r="H2035" i="1" s="1"/>
  <c r="G2036" i="1"/>
  <c r="H2036" i="1" s="1"/>
  <c r="G2037" i="1"/>
  <c r="H2037" i="1" s="1"/>
  <c r="G2038" i="1"/>
  <c r="H2038" i="1" s="1"/>
  <c r="G3122" i="1"/>
  <c r="H3122" i="1" s="1"/>
  <c r="G3130" i="1"/>
  <c r="H3130" i="1" s="1"/>
  <c r="G2041" i="1"/>
  <c r="H2041" i="1" s="1"/>
  <c r="G3131" i="1"/>
  <c r="H3131" i="1" s="1"/>
  <c r="G2043" i="1"/>
  <c r="H2043" i="1" s="1"/>
  <c r="G2044" i="1"/>
  <c r="H2044" i="1" s="1"/>
  <c r="G2045" i="1"/>
  <c r="H2045" i="1" s="1"/>
  <c r="G2046" i="1"/>
  <c r="H2046" i="1" s="1"/>
  <c r="G2047" i="1"/>
  <c r="H2047" i="1" s="1"/>
  <c r="G2048" i="1"/>
  <c r="H2048" i="1" s="1"/>
  <c r="G3132" i="1"/>
  <c r="H3132" i="1" s="1"/>
  <c r="G3133" i="1"/>
  <c r="H3133" i="1" s="1"/>
  <c r="G3135" i="1"/>
  <c r="H3135" i="1" s="1"/>
  <c r="G3136" i="1"/>
  <c r="H3136" i="1" s="1"/>
  <c r="G3137" i="1"/>
  <c r="H3137" i="1" s="1"/>
  <c r="G3138" i="1"/>
  <c r="H3138" i="1" s="1"/>
  <c r="G2055" i="1"/>
  <c r="H2055" i="1" s="1"/>
  <c r="G2056" i="1"/>
  <c r="H2056" i="1" s="1"/>
  <c r="G2057" i="1"/>
  <c r="H2057" i="1" s="1"/>
  <c r="G2058" i="1"/>
  <c r="H2058" i="1" s="1"/>
  <c r="G2059" i="1"/>
  <c r="H2059" i="1" s="1"/>
  <c r="G1394" i="1"/>
  <c r="H1394" i="1" s="1"/>
  <c r="G1195" i="1"/>
  <c r="H1195" i="1" s="1"/>
  <c r="G2062" i="1"/>
  <c r="H2062" i="1" s="1"/>
  <c r="G1349" i="1"/>
  <c r="H1349" i="1" s="1"/>
  <c r="G986" i="1"/>
  <c r="H986" i="1" s="1"/>
  <c r="G1356" i="1"/>
  <c r="H1356" i="1" s="1"/>
  <c r="G998" i="1"/>
  <c r="H998" i="1" s="1"/>
  <c r="G2067" i="1"/>
  <c r="H2067" i="1" s="1"/>
  <c r="G1359" i="1"/>
  <c r="H1359" i="1" s="1"/>
  <c r="G865" i="1"/>
  <c r="H865" i="1" s="1"/>
  <c r="G2070" i="1"/>
  <c r="H2070" i="1" s="1"/>
  <c r="G2071" i="1"/>
  <c r="H2071" i="1" s="1"/>
  <c r="G2072" i="1"/>
  <c r="H2072" i="1" s="1"/>
  <c r="G2073" i="1"/>
  <c r="H2073" i="1" s="1"/>
  <c r="G2074" i="1"/>
  <c r="H2074" i="1" s="1"/>
  <c r="G2075" i="1"/>
  <c r="H2075" i="1" s="1"/>
  <c r="G2076" i="1"/>
  <c r="H2076" i="1" s="1"/>
  <c r="G3139" i="1"/>
  <c r="H3139" i="1" s="1"/>
  <c r="G3140" i="1"/>
  <c r="H3140" i="1" s="1"/>
  <c r="G3142" i="1"/>
  <c r="H3142" i="1" s="1"/>
  <c r="G1001" i="1"/>
  <c r="H1001" i="1" s="1"/>
  <c r="G2081" i="1"/>
  <c r="H2081" i="1" s="1"/>
  <c r="G1162" i="1"/>
  <c r="H1162" i="1" s="1"/>
  <c r="G1199" i="1"/>
  <c r="H1199" i="1" s="1"/>
  <c r="G3143" i="1"/>
  <c r="H3143" i="1" s="1"/>
  <c r="G3148" i="1"/>
  <c r="H3148" i="1" s="1"/>
  <c r="G3149" i="1"/>
  <c r="H3149" i="1" s="1"/>
  <c r="G918" i="1"/>
  <c r="H918" i="1" s="1"/>
  <c r="G2088" i="1"/>
  <c r="H2088" i="1" s="1"/>
  <c r="G3151" i="1"/>
  <c r="H3151" i="1" s="1"/>
  <c r="G3152" i="1"/>
  <c r="H3152" i="1" s="1"/>
  <c r="G2091" i="1"/>
  <c r="H2091" i="1" s="1"/>
  <c r="G2092" i="1"/>
  <c r="H2092" i="1" s="1"/>
  <c r="G2093" i="1"/>
  <c r="H2093" i="1" s="1"/>
  <c r="G2094" i="1"/>
  <c r="H2094" i="1" s="1"/>
  <c r="G3153" i="1"/>
  <c r="H3153" i="1" s="1"/>
  <c r="G3154" i="1"/>
  <c r="H3154" i="1" s="1"/>
  <c r="G2097" i="1"/>
  <c r="H2097" i="1" s="1"/>
  <c r="G3156" i="1"/>
  <c r="H3156" i="1" s="1"/>
  <c r="G891" i="1"/>
  <c r="H891" i="1" s="1"/>
  <c r="G1334" i="1"/>
  <c r="H1334" i="1" s="1"/>
  <c r="G1955" i="1"/>
  <c r="H1955" i="1" s="1"/>
  <c r="G2102" i="1"/>
  <c r="H2102" i="1" s="1"/>
  <c r="G3157" i="1"/>
  <c r="H3157" i="1" s="1"/>
  <c r="G3158" i="1"/>
  <c r="H3158" i="1" s="1"/>
  <c r="G3159" i="1"/>
  <c r="H3159" i="1" s="1"/>
  <c r="G3160" i="1"/>
  <c r="H3160" i="1" s="1"/>
  <c r="G1448" i="1"/>
  <c r="H1448" i="1" s="1"/>
  <c r="G2108" i="1"/>
  <c r="H2108" i="1" s="1"/>
  <c r="G2109" i="1"/>
  <c r="H2109" i="1" s="1"/>
  <c r="G2110" i="1"/>
  <c r="H2110" i="1" s="1"/>
  <c r="G5" i="1"/>
  <c r="H5" i="1" s="1"/>
  <c r="G1957" i="1"/>
  <c r="H1957" i="1" s="1"/>
  <c r="G2113" i="1"/>
  <c r="H2113" i="1" s="1"/>
  <c r="G6" i="1"/>
  <c r="H6" i="1" s="1"/>
  <c r="G1940" i="1"/>
  <c r="H1940" i="1" s="1"/>
  <c r="G2116" i="1"/>
  <c r="H2116" i="1" s="1"/>
  <c r="G2117" i="1"/>
  <c r="H2117" i="1" s="1"/>
  <c r="G2118" i="1"/>
  <c r="H2118" i="1" s="1"/>
  <c r="G2119" i="1"/>
  <c r="H2119" i="1" s="1"/>
  <c r="G2120" i="1"/>
  <c r="H2120" i="1" s="1"/>
  <c r="G2121" i="1"/>
  <c r="H2121" i="1" s="1"/>
  <c r="G2122" i="1"/>
  <c r="H2122" i="1" s="1"/>
  <c r="G2123" i="1"/>
  <c r="H2123" i="1" s="1"/>
  <c r="G2124" i="1"/>
  <c r="H2124" i="1" s="1"/>
  <c r="G1623" i="1"/>
  <c r="H1623" i="1" s="1"/>
  <c r="G2126" i="1"/>
  <c r="H2126" i="1" s="1"/>
  <c r="G2127" i="1"/>
  <c r="H2127" i="1" s="1"/>
  <c r="G2128" i="1"/>
  <c r="H2128" i="1" s="1"/>
  <c r="G2129" i="1"/>
  <c r="H2129" i="1" s="1"/>
  <c r="G2130" i="1"/>
  <c r="H2130" i="1" s="1"/>
  <c r="G2131" i="1"/>
  <c r="H2131" i="1" s="1"/>
  <c r="G2132" i="1"/>
  <c r="H2132" i="1" s="1"/>
  <c r="G2133" i="1"/>
  <c r="H2133" i="1" s="1"/>
  <c r="G2134" i="1"/>
  <c r="H2134" i="1" s="1"/>
  <c r="G2135" i="1"/>
  <c r="H2135" i="1" s="1"/>
  <c r="G2136" i="1"/>
  <c r="H2136" i="1" s="1"/>
  <c r="G2137" i="1"/>
  <c r="H2137" i="1" s="1"/>
  <c r="G2138" i="1"/>
  <c r="H2138" i="1" s="1"/>
  <c r="G2139" i="1"/>
  <c r="H2139" i="1" s="1"/>
  <c r="G8" i="1"/>
  <c r="H8" i="1" s="1"/>
  <c r="G2141" i="1"/>
  <c r="H2141" i="1" s="1"/>
  <c r="G2142" i="1"/>
  <c r="H2142" i="1" s="1"/>
  <c r="G2143" i="1"/>
  <c r="H2143" i="1" s="1"/>
  <c r="G2144" i="1"/>
  <c r="H2144" i="1" s="1"/>
  <c r="G2145" i="1"/>
  <c r="H2145" i="1" s="1"/>
  <c r="G2146" i="1"/>
  <c r="H2146" i="1" s="1"/>
  <c r="G9" i="1"/>
  <c r="H9" i="1" s="1"/>
  <c r="G1612" i="1"/>
  <c r="H1612" i="1" s="1"/>
  <c r="G2149" i="1"/>
  <c r="H2149" i="1" s="1"/>
  <c r="G2150" i="1"/>
  <c r="H2150" i="1" s="1"/>
  <c r="G1677" i="1"/>
  <c r="H1677" i="1" s="1"/>
  <c r="G2152" i="1"/>
  <c r="H2152" i="1" s="1"/>
  <c r="G2153" i="1"/>
  <c r="H2153" i="1" s="1"/>
  <c r="G2154" i="1"/>
  <c r="H2154" i="1" s="1"/>
  <c r="G19" i="1"/>
  <c r="H19" i="1" s="1"/>
  <c r="G1828" i="1"/>
  <c r="H1828" i="1" s="1"/>
  <c r="G2157" i="1"/>
  <c r="H2157" i="1" s="1"/>
  <c r="G2158" i="1"/>
  <c r="H2158" i="1" s="1"/>
  <c r="G2159" i="1"/>
  <c r="H2159" i="1" s="1"/>
  <c r="G2160" i="1"/>
  <c r="H2160" i="1" s="1"/>
  <c r="G2161" i="1"/>
  <c r="H2161" i="1" s="1"/>
  <c r="G2162" i="1"/>
  <c r="H2162" i="1" s="1"/>
  <c r="G2163" i="1"/>
  <c r="H2163" i="1" s="1"/>
  <c r="G2164" i="1"/>
  <c r="H2164" i="1" s="1"/>
  <c r="G2165" i="1"/>
  <c r="H2165" i="1" s="1"/>
  <c r="G2166" i="1"/>
  <c r="H2166" i="1" s="1"/>
  <c r="G2167" i="1"/>
  <c r="H2167" i="1" s="1"/>
  <c r="G2168" i="1"/>
  <c r="H2168" i="1" s="1"/>
  <c r="G2169" i="1"/>
  <c r="H2169" i="1" s="1"/>
  <c r="G2170" i="1"/>
  <c r="H2170" i="1" s="1"/>
  <c r="G2171" i="1"/>
  <c r="H2171" i="1" s="1"/>
  <c r="G2172" i="1"/>
  <c r="H2172" i="1" s="1"/>
  <c r="G2173" i="1"/>
  <c r="H2173" i="1" s="1"/>
  <c r="G2174" i="1"/>
  <c r="H2174" i="1" s="1"/>
  <c r="G2175" i="1"/>
  <c r="H2175" i="1" s="1"/>
  <c r="G2176" i="1"/>
  <c r="H2176" i="1" s="1"/>
  <c r="G2177" i="1"/>
  <c r="H2177" i="1" s="1"/>
  <c r="G2178" i="1"/>
  <c r="H2178" i="1" s="1"/>
  <c r="G2179" i="1"/>
  <c r="H2179" i="1" s="1"/>
  <c r="G2180" i="1"/>
  <c r="H2180" i="1" s="1"/>
  <c r="G2181" i="1"/>
  <c r="H2181" i="1" s="1"/>
  <c r="G2182" i="1"/>
  <c r="H2182" i="1" s="1"/>
  <c r="G2183" i="1"/>
  <c r="H2183" i="1" s="1"/>
  <c r="G2184" i="1"/>
  <c r="H2184" i="1" s="1"/>
  <c r="G2185" i="1"/>
  <c r="H2185" i="1" s="1"/>
  <c r="G2186" i="1"/>
  <c r="H2186" i="1" s="1"/>
  <c r="G2187" i="1"/>
  <c r="H2187" i="1" s="1"/>
  <c r="G2188" i="1"/>
  <c r="H2188" i="1" s="1"/>
  <c r="G2189" i="1"/>
  <c r="H2189" i="1" s="1"/>
  <c r="G2190" i="1"/>
  <c r="H2190" i="1" s="1"/>
  <c r="G1763" i="1"/>
  <c r="H1763" i="1" s="1"/>
  <c r="G1751" i="1"/>
  <c r="H1751" i="1" s="1"/>
  <c r="G2193" i="1"/>
  <c r="H2193" i="1" s="1"/>
  <c r="G1771" i="1"/>
  <c r="H1771" i="1" s="1"/>
  <c r="G2195" i="1"/>
  <c r="H2195" i="1" s="1"/>
  <c r="G2196" i="1"/>
  <c r="H2196" i="1" s="1"/>
  <c r="G2197" i="1"/>
  <c r="H2197" i="1" s="1"/>
  <c r="G2198" i="1"/>
  <c r="H2198" i="1" s="1"/>
  <c r="G2199" i="1"/>
  <c r="H2199" i="1" s="1"/>
  <c r="G2200" i="1"/>
  <c r="H2200" i="1" s="1"/>
  <c r="G2201" i="1"/>
  <c r="H2201" i="1" s="1"/>
  <c r="G2202" i="1"/>
  <c r="H2202" i="1" s="1"/>
  <c r="G34" i="1"/>
  <c r="H34" i="1" s="1"/>
  <c r="G41" i="1"/>
  <c r="H41" i="1" s="1"/>
  <c r="G42" i="1"/>
  <c r="H42" i="1" s="1"/>
  <c r="G2206" i="1"/>
  <c r="H2206" i="1" s="1"/>
  <c r="G2207" i="1"/>
  <c r="H2207" i="1" s="1"/>
  <c r="G2208" i="1"/>
  <c r="H2208" i="1" s="1"/>
  <c r="G2209" i="1"/>
  <c r="H2209" i="1" s="1"/>
  <c r="G2210" i="1"/>
  <c r="H2210" i="1" s="1"/>
  <c r="G2211" i="1"/>
  <c r="H2211" i="1" s="1"/>
  <c r="G1820" i="1"/>
  <c r="H1820" i="1" s="1"/>
  <c r="G1802" i="1"/>
  <c r="H1802" i="1" s="1"/>
  <c r="G1797" i="1"/>
  <c r="H1797" i="1" s="1"/>
  <c r="G1815" i="1"/>
  <c r="H1815" i="1" s="1"/>
  <c r="G2216" i="1"/>
  <c r="H2216" i="1" s="1"/>
  <c r="G2217" i="1"/>
  <c r="H2217" i="1" s="1"/>
  <c r="G2218" i="1"/>
  <c r="H2218" i="1" s="1"/>
  <c r="G2219" i="1"/>
  <c r="H2219" i="1" s="1"/>
  <c r="G2220" i="1"/>
  <c r="H2220" i="1" s="1"/>
  <c r="G2221" i="1"/>
  <c r="H2221" i="1" s="1"/>
  <c r="G45" i="1"/>
  <c r="H45" i="1" s="1"/>
  <c r="G2223" i="1"/>
  <c r="H2223" i="1" s="1"/>
  <c r="G49" i="1"/>
  <c r="H49" i="1" s="1"/>
  <c r="G50" i="1"/>
  <c r="H50" i="1" s="1"/>
  <c r="G85" i="1"/>
  <c r="H85" i="1" s="1"/>
  <c r="G86" i="1"/>
  <c r="H86" i="1" s="1"/>
  <c r="G1818" i="1"/>
  <c r="H1818" i="1" s="1"/>
  <c r="G88" i="1"/>
  <c r="H88" i="1" s="1"/>
  <c r="G97" i="1"/>
  <c r="H97" i="1" s="1"/>
  <c r="G98" i="1"/>
  <c r="H98" i="1" s="1"/>
  <c r="G1764" i="1"/>
  <c r="H1764" i="1" s="1"/>
  <c r="G99" i="1"/>
  <c r="H99" i="1" s="1"/>
  <c r="G1711" i="1"/>
  <c r="H1711" i="1" s="1"/>
  <c r="G2235" i="1"/>
  <c r="H2235" i="1" s="1"/>
  <c r="G106" i="1"/>
  <c r="H106" i="1" s="1"/>
  <c r="G107" i="1"/>
  <c r="H107" i="1" s="1"/>
  <c r="G2238" i="1"/>
  <c r="H2238" i="1" s="1"/>
  <c r="G2239" i="1"/>
  <c r="H2239" i="1" s="1"/>
  <c r="G2240" i="1"/>
  <c r="H2240" i="1" s="1"/>
  <c r="G2241" i="1"/>
  <c r="H2241" i="1" s="1"/>
  <c r="G108" i="1"/>
  <c r="H108" i="1" s="1"/>
  <c r="G109" i="1"/>
  <c r="H109" i="1" s="1"/>
  <c r="G2244" i="1"/>
  <c r="H2244" i="1" s="1"/>
  <c r="G2245" i="1"/>
  <c r="H2245" i="1" s="1"/>
  <c r="G2246" i="1"/>
  <c r="H2246" i="1" s="1"/>
  <c r="G1501" i="1"/>
  <c r="H1501" i="1" s="1"/>
  <c r="G1921" i="1"/>
  <c r="H1921" i="1" s="1"/>
  <c r="G1557" i="1"/>
  <c r="H1557" i="1" s="1"/>
  <c r="G2250" i="1"/>
  <c r="H2250" i="1" s="1"/>
  <c r="G2251" i="1"/>
  <c r="H2251" i="1" s="1"/>
  <c r="G116" i="1"/>
  <c r="H116" i="1" s="1"/>
  <c r="G118" i="1"/>
  <c r="H118" i="1" s="1"/>
  <c r="G1670" i="1"/>
  <c r="H1670" i="1" s="1"/>
  <c r="G119" i="1"/>
  <c r="H119" i="1" s="1"/>
  <c r="G2256" i="1"/>
  <c r="H2256" i="1" s="1"/>
  <c r="G2257" i="1"/>
  <c r="H2257" i="1" s="1"/>
  <c r="G2258" i="1"/>
  <c r="H2258" i="1" s="1"/>
  <c r="G120" i="1"/>
  <c r="H120" i="1" s="1"/>
  <c r="G1960" i="1"/>
  <c r="H1960" i="1" s="1"/>
  <c r="G121" i="1"/>
  <c r="H121" i="1" s="1"/>
  <c r="G1943" i="1"/>
  <c r="H1943" i="1" s="1"/>
  <c r="G2263" i="1"/>
  <c r="H2263" i="1" s="1"/>
  <c r="G2264" i="1"/>
  <c r="H2264" i="1" s="1"/>
  <c r="G2265" i="1"/>
  <c r="H2265" i="1" s="1"/>
  <c r="G2266" i="1"/>
  <c r="H2266" i="1" s="1"/>
  <c r="G2267" i="1"/>
  <c r="H2267" i="1" s="1"/>
  <c r="G2268" i="1"/>
  <c r="H2268" i="1" s="1"/>
  <c r="G2269" i="1"/>
  <c r="H2269" i="1" s="1"/>
  <c r="G2270" i="1"/>
  <c r="H2270" i="1" s="1"/>
  <c r="G2271" i="1"/>
  <c r="H2271" i="1" s="1"/>
  <c r="G1632" i="1"/>
  <c r="H1632" i="1" s="1"/>
  <c r="G2273" i="1"/>
  <c r="H2273" i="1" s="1"/>
  <c r="G2274" i="1"/>
  <c r="H2274" i="1" s="1"/>
  <c r="G2275" i="1"/>
  <c r="H2275" i="1" s="1"/>
  <c r="G2276" i="1"/>
  <c r="H2276" i="1" s="1"/>
  <c r="G2277" i="1"/>
  <c r="H2277" i="1" s="1"/>
  <c r="G2278" i="1"/>
  <c r="H2278" i="1" s="1"/>
  <c r="G2279" i="1"/>
  <c r="H2279" i="1" s="1"/>
  <c r="G2280" i="1"/>
  <c r="H2280" i="1" s="1"/>
  <c r="G2281" i="1"/>
  <c r="H2281" i="1" s="1"/>
  <c r="G2282" i="1"/>
  <c r="H2282" i="1" s="1"/>
  <c r="G2283" i="1"/>
  <c r="H2283" i="1" s="1"/>
  <c r="G2284" i="1"/>
  <c r="H2284" i="1" s="1"/>
  <c r="G2285" i="1"/>
  <c r="H2285" i="1" s="1"/>
  <c r="G2286" i="1"/>
  <c r="H2286" i="1" s="1"/>
  <c r="G2287" i="1"/>
  <c r="H2287" i="1" s="1"/>
  <c r="G2288" i="1"/>
  <c r="H2288" i="1" s="1"/>
  <c r="G2289" i="1"/>
  <c r="H2289" i="1" s="1"/>
  <c r="G1652" i="1"/>
  <c r="H1652" i="1" s="1"/>
  <c r="G2291" i="1"/>
  <c r="H2291" i="1" s="1"/>
  <c r="G2292" i="1"/>
  <c r="H2292" i="1" s="1"/>
  <c r="G2293" i="1"/>
  <c r="H2293" i="1" s="1"/>
  <c r="G2294" i="1"/>
  <c r="H2294" i="1" s="1"/>
  <c r="G2295" i="1"/>
  <c r="H2295" i="1" s="1"/>
  <c r="G2296" i="1"/>
  <c r="H2296" i="1" s="1"/>
  <c r="G122" i="1"/>
  <c r="H122" i="1" s="1"/>
  <c r="G123" i="1"/>
  <c r="H123" i="1" s="1"/>
  <c r="G2299" i="1"/>
  <c r="H2299" i="1" s="1"/>
  <c r="G2300" i="1"/>
  <c r="H2300" i="1" s="1"/>
  <c r="G124" i="1"/>
  <c r="H124" i="1" s="1"/>
  <c r="G2302" i="1"/>
  <c r="H2302" i="1" s="1"/>
  <c r="G2303" i="1"/>
  <c r="H2303" i="1" s="1"/>
  <c r="G2304" i="1"/>
  <c r="H2304" i="1" s="1"/>
  <c r="G1629" i="1"/>
  <c r="H1629" i="1" s="1"/>
  <c r="G2306" i="1"/>
  <c r="H2306" i="1" s="1"/>
  <c r="G2307" i="1"/>
  <c r="H2307" i="1" s="1"/>
  <c r="G2308" i="1"/>
  <c r="H2308" i="1" s="1"/>
  <c r="G2309" i="1"/>
  <c r="H2309" i="1" s="1"/>
  <c r="G2310" i="1"/>
  <c r="H2310" i="1" s="1"/>
  <c r="G2311" i="1"/>
  <c r="H2311" i="1" s="1"/>
  <c r="G2312" i="1"/>
  <c r="H2312" i="1" s="1"/>
  <c r="G2313" i="1"/>
  <c r="H2313" i="1" s="1"/>
  <c r="G2314" i="1"/>
  <c r="H2314" i="1" s="1"/>
  <c r="G2315" i="1"/>
  <c r="H2315" i="1" s="1"/>
  <c r="G2316" i="1"/>
  <c r="H2316" i="1" s="1"/>
  <c r="G2317" i="1"/>
  <c r="H2317" i="1" s="1"/>
  <c r="G2318" i="1"/>
  <c r="H2318" i="1" s="1"/>
  <c r="G2319" i="1"/>
  <c r="H2319" i="1" s="1"/>
  <c r="G2320" i="1"/>
  <c r="H2320" i="1" s="1"/>
  <c r="G2321" i="1"/>
  <c r="H2321" i="1" s="1"/>
  <c r="G2322" i="1"/>
  <c r="H2322" i="1" s="1"/>
  <c r="G2323" i="1"/>
  <c r="H2323" i="1" s="1"/>
  <c r="G2324" i="1"/>
  <c r="H2324" i="1" s="1"/>
  <c r="G2325" i="1"/>
  <c r="H2325" i="1" s="1"/>
  <c r="G2326" i="1"/>
  <c r="H2326" i="1" s="1"/>
  <c r="G2327" i="1"/>
  <c r="H2327" i="1" s="1"/>
  <c r="G2328" i="1"/>
  <c r="H2328" i="1" s="1"/>
  <c r="G2329" i="1"/>
  <c r="H2329" i="1" s="1"/>
  <c r="G2330" i="1"/>
  <c r="H2330" i="1" s="1"/>
  <c r="G2331" i="1"/>
  <c r="H2331" i="1" s="1"/>
  <c r="G2332" i="1"/>
  <c r="H2332" i="1" s="1"/>
  <c r="G2333" i="1"/>
  <c r="H2333" i="1" s="1"/>
  <c r="G2334" i="1"/>
  <c r="H2334" i="1" s="1"/>
  <c r="G2335" i="1"/>
  <c r="H2335" i="1" s="1"/>
  <c r="G2336" i="1"/>
  <c r="H2336" i="1" s="1"/>
  <c r="G2337" i="1"/>
  <c r="H2337" i="1" s="1"/>
  <c r="G2338" i="1"/>
  <c r="H2338" i="1" s="1"/>
  <c r="G2339" i="1"/>
  <c r="H2339" i="1" s="1"/>
  <c r="G2340" i="1"/>
  <c r="H2340" i="1" s="1"/>
  <c r="G2341" i="1"/>
  <c r="H2341" i="1" s="1"/>
  <c r="G2342" i="1"/>
  <c r="H2342" i="1" s="1"/>
  <c r="G2343" i="1"/>
  <c r="H2343" i="1" s="1"/>
  <c r="G1513" i="1"/>
  <c r="H1513" i="1" s="1"/>
  <c r="G125" i="1"/>
  <c r="H125" i="1" s="1"/>
  <c r="G2346" i="1"/>
  <c r="H2346" i="1" s="1"/>
  <c r="G126" i="1"/>
  <c r="H126" i="1" s="1"/>
  <c r="G2348" i="1"/>
  <c r="H2348" i="1" s="1"/>
  <c r="G2349" i="1"/>
  <c r="H2349" i="1" s="1"/>
  <c r="G2350" i="1"/>
  <c r="H2350" i="1" s="1"/>
  <c r="G2351" i="1"/>
  <c r="H2351" i="1" s="1"/>
  <c r="G2352" i="1"/>
  <c r="H2352" i="1" s="1"/>
  <c r="G2353" i="1"/>
  <c r="H2353" i="1" s="1"/>
  <c r="G2354" i="1"/>
  <c r="H2354" i="1" s="1"/>
  <c r="G2355" i="1"/>
  <c r="H2355" i="1" s="1"/>
  <c r="G127" i="1"/>
  <c r="H127" i="1" s="1"/>
  <c r="G128" i="1"/>
  <c r="H128" i="1" s="1"/>
  <c r="G130" i="1"/>
  <c r="H130" i="1" s="1"/>
  <c r="G131" i="1"/>
  <c r="H131" i="1" s="1"/>
  <c r="G2360" i="1"/>
  <c r="H2360" i="1" s="1"/>
  <c r="G2361" i="1"/>
  <c r="H2361" i="1" s="1"/>
  <c r="G2362" i="1"/>
  <c r="H2362" i="1" s="1"/>
  <c r="G2363" i="1"/>
  <c r="H2363" i="1" s="1"/>
  <c r="G2364" i="1"/>
  <c r="H2364" i="1" s="1"/>
  <c r="G2365" i="1"/>
  <c r="H2365" i="1" s="1"/>
  <c r="G1817" i="1"/>
  <c r="H1817" i="1" s="1"/>
  <c r="G2367" i="1"/>
  <c r="H2367" i="1" s="1"/>
  <c r="G1819" i="1"/>
  <c r="H1819" i="1" s="1"/>
  <c r="G1803" i="1"/>
  <c r="H1803" i="1" s="1"/>
  <c r="G1835" i="1"/>
  <c r="H1835" i="1" s="1"/>
  <c r="G2371" i="1"/>
  <c r="H2371" i="1" s="1"/>
  <c r="G2372" i="1"/>
  <c r="H2372" i="1" s="1"/>
  <c r="G2373" i="1"/>
  <c r="H2373" i="1" s="1"/>
  <c r="G2374" i="1"/>
  <c r="H2374" i="1" s="1"/>
  <c r="G2375" i="1"/>
  <c r="H2375" i="1" s="1"/>
  <c r="G2376" i="1"/>
  <c r="H2376" i="1" s="1"/>
  <c r="G136" i="1"/>
  <c r="H136" i="1" s="1"/>
  <c r="G1659" i="1"/>
  <c r="H1659" i="1" s="1"/>
  <c r="G137" i="1"/>
  <c r="H137" i="1" s="1"/>
  <c r="G141" i="1"/>
  <c r="H141" i="1" s="1"/>
  <c r="G1799" i="1"/>
  <c r="H1799" i="1" s="1"/>
  <c r="G142" i="1"/>
  <c r="H142" i="1" s="1"/>
  <c r="G1909" i="1"/>
  <c r="H1909" i="1" s="1"/>
  <c r="G143" i="1"/>
  <c r="H143" i="1" s="1"/>
  <c r="G146" i="1"/>
  <c r="H146" i="1" s="1"/>
  <c r="G147" i="1"/>
  <c r="H147" i="1" s="1"/>
  <c r="G1665" i="1"/>
  <c r="H1665" i="1" s="1"/>
  <c r="G2388" i="1"/>
  <c r="H2388" i="1" s="1"/>
  <c r="G148" i="1"/>
  <c r="H148" i="1" s="1"/>
  <c r="G1937" i="1"/>
  <c r="H1937" i="1" s="1"/>
  <c r="G2391" i="1"/>
  <c r="H2391" i="1" s="1"/>
  <c r="G2392" i="1"/>
  <c r="H2392" i="1" s="1"/>
  <c r="G2393" i="1"/>
  <c r="H2393" i="1" s="1"/>
  <c r="G2394" i="1"/>
  <c r="H2394" i="1" s="1"/>
  <c r="G149" i="1"/>
  <c r="H149" i="1" s="1"/>
  <c r="G153" i="1"/>
  <c r="H153" i="1" s="1"/>
  <c r="G2397" i="1"/>
  <c r="H2397" i="1" s="1"/>
  <c r="G2398" i="1"/>
  <c r="H2398" i="1" s="1"/>
  <c r="G154" i="1"/>
  <c r="H154" i="1" s="1"/>
  <c r="G1934" i="1"/>
  <c r="H1934" i="1" s="1"/>
  <c r="G155" i="1"/>
  <c r="H155" i="1" s="1"/>
  <c r="G156" i="1"/>
  <c r="H156" i="1" s="1"/>
  <c r="G2403" i="1"/>
  <c r="H2403" i="1" s="1"/>
  <c r="G2404" i="1"/>
  <c r="H2404" i="1" s="1"/>
  <c r="G166" i="1"/>
  <c r="H166" i="1" s="1"/>
  <c r="G184" i="1"/>
  <c r="H184" i="1" s="1"/>
  <c r="G191" i="1"/>
  <c r="H191" i="1" s="1"/>
  <c r="G192" i="1"/>
  <c r="H192" i="1" s="1"/>
  <c r="G1489" i="1"/>
  <c r="H1489" i="1" s="1"/>
  <c r="G2410" i="1"/>
  <c r="H2410" i="1" s="1"/>
  <c r="G2411" i="1"/>
  <c r="H2411" i="1" s="1"/>
  <c r="G195" i="1"/>
  <c r="H195" i="1" s="1"/>
  <c r="G1959" i="1"/>
  <c r="H1959" i="1" s="1"/>
  <c r="G1935" i="1"/>
  <c r="H1935" i="1" s="1"/>
  <c r="G1930" i="1"/>
  <c r="H1930" i="1" s="1"/>
  <c r="G2416" i="1"/>
  <c r="H2416" i="1" s="1"/>
  <c r="G2417" i="1"/>
  <c r="H2417" i="1" s="1"/>
  <c r="G2418" i="1"/>
  <c r="H2418" i="1" s="1"/>
  <c r="G2419" i="1"/>
  <c r="H2419" i="1" s="1"/>
  <c r="G2420" i="1"/>
  <c r="H2420" i="1" s="1"/>
  <c r="G1637" i="1"/>
  <c r="H1637" i="1" s="1"/>
  <c r="G2422" i="1"/>
  <c r="H2422" i="1" s="1"/>
  <c r="G2423" i="1"/>
  <c r="H2423" i="1" s="1"/>
  <c r="G2424" i="1"/>
  <c r="H2424" i="1" s="1"/>
  <c r="G2425" i="1"/>
  <c r="H2425" i="1" s="1"/>
  <c r="G2426" i="1"/>
  <c r="H2426" i="1" s="1"/>
  <c r="G2427" i="1"/>
  <c r="H2427" i="1" s="1"/>
  <c r="G2428" i="1"/>
  <c r="H2428" i="1" s="1"/>
  <c r="G2429" i="1"/>
  <c r="H2429" i="1" s="1"/>
  <c r="G2430" i="1"/>
  <c r="H2430" i="1" s="1"/>
  <c r="G2431" i="1"/>
  <c r="H2431" i="1" s="1"/>
  <c r="G2432" i="1"/>
  <c r="H2432" i="1" s="1"/>
  <c r="G2433" i="1"/>
  <c r="H2433" i="1" s="1"/>
  <c r="G2434" i="1"/>
  <c r="H2434" i="1" s="1"/>
  <c r="G2435" i="1"/>
  <c r="H2435" i="1" s="1"/>
  <c r="G2436" i="1"/>
  <c r="H2436" i="1" s="1"/>
  <c r="G1657" i="1"/>
  <c r="H1657" i="1" s="1"/>
  <c r="G2438" i="1"/>
  <c r="H2438" i="1" s="1"/>
  <c r="G2439" i="1"/>
  <c r="H2439" i="1" s="1"/>
  <c r="G2440" i="1"/>
  <c r="H2440" i="1" s="1"/>
  <c r="G2441" i="1"/>
  <c r="H2441" i="1" s="1"/>
  <c r="G2442" i="1"/>
  <c r="H2442" i="1" s="1"/>
  <c r="G2443" i="1"/>
  <c r="H2443" i="1" s="1"/>
  <c r="G1635" i="1"/>
  <c r="H1635" i="1" s="1"/>
  <c r="G2445" i="1"/>
  <c r="H2445" i="1" s="1"/>
  <c r="G2446" i="1"/>
  <c r="H2446" i="1" s="1"/>
  <c r="G1523" i="1"/>
  <c r="H1523" i="1" s="1"/>
  <c r="G2448" i="1"/>
  <c r="H2448" i="1" s="1"/>
  <c r="G2449" i="1"/>
  <c r="H2449" i="1" s="1"/>
  <c r="G2450" i="1"/>
  <c r="H2450" i="1" s="1"/>
  <c r="G199" i="1"/>
  <c r="H199" i="1" s="1"/>
  <c r="G1783" i="1"/>
  <c r="H1783" i="1" s="1"/>
  <c r="G2453" i="1"/>
  <c r="H2453" i="1" s="1"/>
  <c r="G2454" i="1"/>
  <c r="H2454" i="1" s="1"/>
  <c r="G2455" i="1"/>
  <c r="H2455" i="1" s="1"/>
  <c r="G2456" i="1"/>
  <c r="H2456" i="1" s="1"/>
  <c r="G2457" i="1"/>
  <c r="H2457" i="1" s="1"/>
  <c r="G2458" i="1"/>
  <c r="H2458" i="1" s="1"/>
  <c r="G2459" i="1"/>
  <c r="H2459" i="1" s="1"/>
  <c r="G2460" i="1"/>
  <c r="H2460" i="1" s="1"/>
  <c r="G2461" i="1"/>
  <c r="H2461" i="1" s="1"/>
  <c r="G2462" i="1"/>
  <c r="H2462" i="1" s="1"/>
  <c r="G2463" i="1"/>
  <c r="H2463" i="1" s="1"/>
  <c r="G2464" i="1"/>
  <c r="H2464" i="1" s="1"/>
  <c r="G2465" i="1"/>
  <c r="H2465" i="1" s="1"/>
  <c r="G2466" i="1"/>
  <c r="H2466" i="1" s="1"/>
  <c r="G2467" i="1"/>
  <c r="H2467" i="1" s="1"/>
  <c r="G2468" i="1"/>
  <c r="H2468" i="1" s="1"/>
  <c r="G2469" i="1"/>
  <c r="H2469" i="1" s="1"/>
  <c r="G2470" i="1"/>
  <c r="H2470" i="1" s="1"/>
  <c r="G2471" i="1"/>
  <c r="H2471" i="1" s="1"/>
  <c r="G2472" i="1"/>
  <c r="H2472" i="1" s="1"/>
  <c r="G2473" i="1"/>
  <c r="H2473" i="1" s="1"/>
  <c r="G2474" i="1"/>
  <c r="H2474" i="1" s="1"/>
  <c r="G2475" i="1"/>
  <c r="H2475" i="1" s="1"/>
  <c r="G2476" i="1"/>
  <c r="H2476" i="1" s="1"/>
  <c r="G2477" i="1"/>
  <c r="H2477" i="1" s="1"/>
  <c r="G2478" i="1"/>
  <c r="H2478" i="1" s="1"/>
  <c r="G2479" i="1"/>
  <c r="H2479" i="1" s="1"/>
  <c r="G2480" i="1"/>
  <c r="H2480" i="1" s="1"/>
  <c r="G2481" i="1"/>
  <c r="H2481" i="1" s="1"/>
  <c r="G2482" i="1"/>
  <c r="H2482" i="1" s="1"/>
  <c r="G2483" i="1"/>
  <c r="H2483" i="1" s="1"/>
  <c r="G2484" i="1"/>
  <c r="H2484" i="1" s="1"/>
  <c r="G2485" i="1"/>
  <c r="H2485" i="1" s="1"/>
  <c r="G2486" i="1"/>
  <c r="H2486" i="1" s="1"/>
  <c r="G2487" i="1"/>
  <c r="H2487" i="1" s="1"/>
  <c r="G2488" i="1"/>
  <c r="H2488" i="1" s="1"/>
  <c r="G1543" i="1"/>
  <c r="H1543" i="1" s="1"/>
  <c r="G238" i="1"/>
  <c r="H238" i="1" s="1"/>
  <c r="G2491" i="1"/>
  <c r="H2491" i="1" s="1"/>
  <c r="G239" i="1"/>
  <c r="H239" i="1" s="1"/>
  <c r="G2493" i="1"/>
  <c r="H2493" i="1" s="1"/>
  <c r="G2494" i="1"/>
  <c r="H2494" i="1" s="1"/>
  <c r="G2495" i="1"/>
  <c r="H2495" i="1" s="1"/>
  <c r="G2496" i="1"/>
  <c r="H2496" i="1" s="1"/>
  <c r="G2497" i="1"/>
  <c r="H2497" i="1" s="1"/>
  <c r="G2498" i="1"/>
  <c r="H2498" i="1" s="1"/>
  <c r="G2499" i="1"/>
  <c r="H2499" i="1" s="1"/>
  <c r="G2500" i="1"/>
  <c r="H2500" i="1" s="1"/>
  <c r="G241" i="1"/>
  <c r="H241" i="1" s="1"/>
  <c r="G250" i="1"/>
  <c r="H250" i="1" s="1"/>
  <c r="G251" i="1"/>
  <c r="H251" i="1" s="1"/>
  <c r="G2504" i="1"/>
  <c r="H2504" i="1" s="1"/>
  <c r="G2505" i="1"/>
  <c r="H2505" i="1" s="1"/>
  <c r="G2506" i="1"/>
  <c r="H2506" i="1" s="1"/>
  <c r="G2507" i="1"/>
  <c r="H2507" i="1" s="1"/>
  <c r="G2508" i="1"/>
  <c r="H2508" i="1" s="1"/>
  <c r="G1791" i="1"/>
  <c r="H1791" i="1" s="1"/>
  <c r="G2510" i="1"/>
  <c r="H2510" i="1" s="1"/>
  <c r="G252" i="1"/>
  <c r="H252" i="1" s="1"/>
  <c r="G1750" i="1"/>
  <c r="H1750" i="1" s="1"/>
  <c r="G253" i="1"/>
  <c r="H253" i="1" s="1"/>
  <c r="G1775" i="1"/>
  <c r="H1775" i="1" s="1"/>
  <c r="G2515" i="1"/>
  <c r="H2515" i="1" s="1"/>
  <c r="G1796" i="1"/>
  <c r="H1796" i="1" s="1"/>
  <c r="G2517" i="1"/>
  <c r="H2517" i="1" s="1"/>
  <c r="G2518" i="1"/>
  <c r="H2518" i="1" s="1"/>
  <c r="G2519" i="1"/>
  <c r="H2519" i="1" s="1"/>
  <c r="G2520" i="1"/>
  <c r="H2520" i="1" s="1"/>
  <c r="G2521" i="1"/>
  <c r="H2521" i="1" s="1"/>
  <c r="G2522" i="1"/>
  <c r="H2522" i="1" s="1"/>
  <c r="G2523" i="1"/>
  <c r="H2523" i="1" s="1"/>
  <c r="G2524" i="1"/>
  <c r="H2524" i="1" s="1"/>
  <c r="G260" i="1"/>
  <c r="H260" i="1" s="1"/>
  <c r="G2526" i="1"/>
  <c r="H2526" i="1" s="1"/>
  <c r="G1678" i="1"/>
  <c r="H1678" i="1" s="1"/>
  <c r="G1672" i="1"/>
  <c r="H1672" i="1" s="1"/>
  <c r="G262" i="1"/>
  <c r="H262" i="1" s="1"/>
  <c r="G2530" i="1"/>
  <c r="H2530" i="1" s="1"/>
  <c r="G263" i="1"/>
  <c r="H263" i="1" s="1"/>
  <c r="G1821" i="1"/>
  <c r="H1821" i="1" s="1"/>
  <c r="G264" i="1"/>
  <c r="H264" i="1" s="1"/>
  <c r="G1476" i="1"/>
  <c r="H1476" i="1" s="1"/>
  <c r="G271" i="1"/>
  <c r="H271" i="1" s="1"/>
  <c r="G1944" i="1"/>
  <c r="H1944" i="1" s="1"/>
  <c r="G272" i="1"/>
  <c r="H272" i="1" s="1"/>
  <c r="G273" i="1"/>
  <c r="H273" i="1" s="1"/>
  <c r="G1702" i="1"/>
  <c r="H1702" i="1" s="1"/>
  <c r="G1753" i="1"/>
  <c r="H1753" i="1" s="1"/>
  <c r="G2541" i="1"/>
  <c r="H2541" i="1" s="1"/>
  <c r="G274" i="1"/>
  <c r="H274" i="1" s="1"/>
  <c r="G275" i="1"/>
  <c r="H275" i="1" s="1"/>
  <c r="G2544" i="1"/>
  <c r="H2544" i="1" s="1"/>
  <c r="G2545" i="1"/>
  <c r="H2545" i="1" s="1"/>
  <c r="G2546" i="1"/>
  <c r="H2546" i="1" s="1"/>
  <c r="G2547" i="1"/>
  <c r="H2547" i="1" s="1"/>
  <c r="G276" i="1"/>
  <c r="H276" i="1" s="1"/>
  <c r="G277" i="1"/>
  <c r="H277" i="1" s="1"/>
  <c r="G2550" i="1"/>
  <c r="H2550" i="1" s="1"/>
  <c r="G2551" i="1"/>
  <c r="H2551" i="1" s="1"/>
  <c r="G2552" i="1"/>
  <c r="H2552" i="1" s="1"/>
  <c r="G278" i="1"/>
  <c r="H278" i="1" s="1"/>
  <c r="G1947" i="1"/>
  <c r="H1947" i="1" s="1"/>
  <c r="G1506" i="1"/>
  <c r="H1506" i="1" s="1"/>
  <c r="G2556" i="1"/>
  <c r="H2556" i="1" s="1"/>
  <c r="G2557" i="1"/>
  <c r="H2557" i="1" s="1"/>
  <c r="G279" i="1"/>
  <c r="H279" i="1" s="1"/>
  <c r="G280" i="1"/>
  <c r="H280" i="1" s="1"/>
  <c r="G281" i="1"/>
  <c r="H281" i="1" s="1"/>
  <c r="G283" i="1"/>
  <c r="H283" i="1" s="1"/>
  <c r="G2562" i="1"/>
  <c r="H2562" i="1" s="1"/>
  <c r="G2563" i="1"/>
  <c r="H2563" i="1" s="1"/>
  <c r="G2564" i="1"/>
  <c r="H2564" i="1" s="1"/>
  <c r="G1958" i="1"/>
  <c r="H1958" i="1" s="1"/>
  <c r="G1964" i="1"/>
  <c r="H1964" i="1" s="1"/>
  <c r="G2567" i="1"/>
  <c r="H2567" i="1" s="1"/>
  <c r="G284" i="1"/>
  <c r="H284" i="1" s="1"/>
  <c r="G1941" i="1"/>
  <c r="H1941" i="1" s="1"/>
  <c r="G2570" i="1"/>
  <c r="H2570" i="1" s="1"/>
  <c r="G2571" i="1"/>
  <c r="H2571" i="1" s="1"/>
  <c r="G2572" i="1"/>
  <c r="H2572" i="1" s="1"/>
  <c r="G2573" i="1"/>
  <c r="H2573" i="1" s="1"/>
  <c r="G2574" i="1"/>
  <c r="H2574" i="1" s="1"/>
  <c r="G2575" i="1"/>
  <c r="H2575" i="1" s="1"/>
  <c r="G1639" i="1"/>
  <c r="H1639" i="1" s="1"/>
  <c r="G2577" i="1"/>
  <c r="H2577" i="1" s="1"/>
  <c r="G2578" i="1"/>
  <c r="H2578" i="1" s="1"/>
  <c r="G2579" i="1"/>
  <c r="H2579" i="1" s="1"/>
  <c r="G2580" i="1"/>
  <c r="H2580" i="1" s="1"/>
  <c r="G2581" i="1"/>
  <c r="H2581" i="1" s="1"/>
  <c r="G2582" i="1"/>
  <c r="H2582" i="1" s="1"/>
  <c r="G2583" i="1"/>
  <c r="H2583" i="1" s="1"/>
  <c r="G2584" i="1"/>
  <c r="H2584" i="1" s="1"/>
  <c r="G2585" i="1"/>
  <c r="H2585" i="1" s="1"/>
  <c r="G2586" i="1"/>
  <c r="H2586" i="1" s="1"/>
  <c r="G2587" i="1"/>
  <c r="H2587" i="1" s="1"/>
  <c r="G2588" i="1"/>
  <c r="H2588" i="1" s="1"/>
  <c r="G2589" i="1"/>
  <c r="H2589" i="1" s="1"/>
  <c r="G2590" i="1"/>
  <c r="H2590" i="1" s="1"/>
  <c r="G2591" i="1"/>
  <c r="H2591" i="1" s="1"/>
  <c r="G2592" i="1"/>
  <c r="H2592" i="1" s="1"/>
  <c r="G2593" i="1"/>
  <c r="H2593" i="1" s="1"/>
  <c r="G2594" i="1"/>
  <c r="H2594" i="1" s="1"/>
  <c r="G2595" i="1"/>
  <c r="H2595" i="1" s="1"/>
  <c r="G1649" i="1"/>
  <c r="H1649" i="1" s="1"/>
  <c r="G2597" i="1"/>
  <c r="H2597" i="1" s="1"/>
  <c r="G2598" i="1"/>
  <c r="H2598" i="1" s="1"/>
  <c r="G2599" i="1"/>
  <c r="H2599" i="1" s="1"/>
  <c r="G2600" i="1"/>
  <c r="H2600" i="1" s="1"/>
  <c r="G2601" i="1"/>
  <c r="H2601" i="1" s="1"/>
  <c r="G2602" i="1"/>
  <c r="H2602" i="1" s="1"/>
  <c r="G1636" i="1"/>
  <c r="H1636" i="1" s="1"/>
  <c r="G2604" i="1"/>
  <c r="H2604" i="1" s="1"/>
  <c r="G2605" i="1"/>
  <c r="H2605" i="1" s="1"/>
  <c r="G1515" i="1"/>
  <c r="H1515" i="1" s="1"/>
  <c r="G2607" i="1"/>
  <c r="H2607" i="1" s="1"/>
  <c r="G2608" i="1"/>
  <c r="H2608" i="1" s="1"/>
  <c r="G2609" i="1"/>
  <c r="H2609" i="1" s="1"/>
  <c r="G289" i="1"/>
  <c r="H289" i="1" s="1"/>
  <c r="G1776" i="1"/>
  <c r="H1776" i="1" s="1"/>
  <c r="G2612" i="1"/>
  <c r="H2612" i="1" s="1"/>
  <c r="G2613" i="1"/>
  <c r="H2613" i="1" s="1"/>
  <c r="G2614" i="1"/>
  <c r="H2614" i="1" s="1"/>
  <c r="G2615" i="1"/>
  <c r="H2615" i="1" s="1"/>
  <c r="G2616" i="1"/>
  <c r="H2616" i="1" s="1"/>
  <c r="G2617" i="1"/>
  <c r="H2617" i="1" s="1"/>
  <c r="G2618" i="1"/>
  <c r="H2618" i="1" s="1"/>
  <c r="G2619" i="1"/>
  <c r="H2619" i="1" s="1"/>
  <c r="G2620" i="1"/>
  <c r="H2620" i="1" s="1"/>
  <c r="G2621" i="1"/>
  <c r="H2621" i="1" s="1"/>
  <c r="G2622" i="1"/>
  <c r="H2622" i="1" s="1"/>
  <c r="G2623" i="1"/>
  <c r="H2623" i="1" s="1"/>
  <c r="G2624" i="1"/>
  <c r="H2624" i="1" s="1"/>
  <c r="G2625" i="1"/>
  <c r="H2625" i="1" s="1"/>
  <c r="G2626" i="1"/>
  <c r="H2626" i="1" s="1"/>
  <c r="G2627" i="1"/>
  <c r="H2627" i="1" s="1"/>
  <c r="G2628" i="1"/>
  <c r="H2628" i="1" s="1"/>
  <c r="G2629" i="1"/>
  <c r="H2629" i="1" s="1"/>
  <c r="G2630" i="1"/>
  <c r="H2630" i="1" s="1"/>
  <c r="G2631" i="1"/>
  <c r="H2631" i="1" s="1"/>
  <c r="G2632" i="1"/>
  <c r="H2632" i="1" s="1"/>
  <c r="G2633" i="1"/>
  <c r="H2633" i="1" s="1"/>
  <c r="G2634" i="1"/>
  <c r="H2634" i="1" s="1"/>
  <c r="G2635" i="1"/>
  <c r="H2635" i="1" s="1"/>
  <c r="G2636" i="1"/>
  <c r="H2636" i="1" s="1"/>
  <c r="G2637" i="1"/>
  <c r="H2637" i="1" s="1"/>
  <c r="G2638" i="1"/>
  <c r="H2638" i="1" s="1"/>
  <c r="G2639" i="1"/>
  <c r="H2639" i="1" s="1"/>
  <c r="G2640" i="1"/>
  <c r="H2640" i="1" s="1"/>
  <c r="G2641" i="1"/>
  <c r="H2641" i="1" s="1"/>
  <c r="G2642" i="1"/>
  <c r="H2642" i="1" s="1"/>
  <c r="G2643" i="1"/>
  <c r="H2643" i="1" s="1"/>
  <c r="G2644" i="1"/>
  <c r="H2644" i="1" s="1"/>
  <c r="G2645" i="1"/>
  <c r="H2645" i="1" s="1"/>
  <c r="G2646" i="1"/>
  <c r="H2646" i="1" s="1"/>
  <c r="G2647" i="1"/>
  <c r="H2647" i="1" s="1"/>
  <c r="G2648" i="1"/>
  <c r="H2648" i="1" s="1"/>
  <c r="G2649" i="1"/>
  <c r="H2649" i="1" s="1"/>
  <c r="G290" i="1"/>
  <c r="H290" i="1" s="1"/>
  <c r="G293" i="1"/>
  <c r="H293" i="1" s="1"/>
  <c r="G2652" i="1"/>
  <c r="H2652" i="1" s="1"/>
  <c r="G294" i="1"/>
  <c r="H294" i="1" s="1"/>
  <c r="G2654" i="1"/>
  <c r="H2654" i="1" s="1"/>
  <c r="G2655" i="1"/>
  <c r="H2655" i="1" s="1"/>
  <c r="G2656" i="1"/>
  <c r="H2656" i="1" s="1"/>
  <c r="G2657" i="1"/>
  <c r="H2657" i="1" s="1"/>
  <c r="G2658" i="1"/>
  <c r="H2658" i="1" s="1"/>
  <c r="G2659" i="1"/>
  <c r="H2659" i="1" s="1"/>
  <c r="G2660" i="1"/>
  <c r="H2660" i="1" s="1"/>
  <c r="G2661" i="1"/>
  <c r="H2661" i="1" s="1"/>
  <c r="G295" i="1"/>
  <c r="H295" i="1" s="1"/>
  <c r="G296" i="1"/>
  <c r="H296" i="1" s="1"/>
  <c r="G299" i="1"/>
  <c r="H299" i="1" s="1"/>
  <c r="G300" i="1"/>
  <c r="H300" i="1" s="1"/>
  <c r="G2666" i="1"/>
  <c r="H2666" i="1" s="1"/>
  <c r="G2667" i="1"/>
  <c r="H2667" i="1" s="1"/>
  <c r="G2668" i="1"/>
  <c r="H2668" i="1" s="1"/>
  <c r="G2669" i="1"/>
  <c r="H2669" i="1" s="1"/>
  <c r="G2670" i="1"/>
  <c r="H2670" i="1" s="1"/>
  <c r="G2671" i="1"/>
  <c r="H2671" i="1" s="1"/>
  <c r="G1800" i="1"/>
  <c r="H1800" i="1" s="1"/>
  <c r="G2673" i="1"/>
  <c r="H2673" i="1" s="1"/>
  <c r="G1773" i="1"/>
  <c r="H1773" i="1" s="1"/>
  <c r="G1794" i="1"/>
  <c r="H1794" i="1" s="1"/>
  <c r="G1899" i="1"/>
  <c r="H1899" i="1" s="1"/>
  <c r="G2677" i="1"/>
  <c r="H2677" i="1" s="1"/>
  <c r="G2678" i="1"/>
  <c r="H2678" i="1" s="1"/>
  <c r="G2679" i="1"/>
  <c r="H2679" i="1" s="1"/>
  <c r="G2680" i="1"/>
  <c r="H2680" i="1" s="1"/>
  <c r="G2681" i="1"/>
  <c r="H2681" i="1" s="1"/>
  <c r="G301" i="1"/>
  <c r="H301" i="1" s="1"/>
  <c r="G2683" i="1"/>
  <c r="H2683" i="1" s="1"/>
  <c r="G2684" i="1"/>
  <c r="H2684" i="1" s="1"/>
  <c r="G302" i="1"/>
  <c r="H302" i="1" s="1"/>
  <c r="G303" i="1"/>
  <c r="H303" i="1" s="1"/>
  <c r="G2687" i="1"/>
  <c r="H2687" i="1" s="1"/>
  <c r="G306" i="1"/>
  <c r="H306" i="1" s="1"/>
  <c r="G307" i="1"/>
  <c r="H307" i="1" s="1"/>
  <c r="G308" i="1"/>
  <c r="H308" i="1" s="1"/>
  <c r="G309" i="1"/>
  <c r="H309" i="1" s="1"/>
  <c r="G315" i="1"/>
  <c r="H315" i="1" s="1"/>
  <c r="G1687" i="1"/>
  <c r="H1687" i="1" s="1"/>
  <c r="G2694" i="1"/>
  <c r="H2694" i="1" s="1"/>
  <c r="G2695" i="1"/>
  <c r="H2695" i="1" s="1"/>
  <c r="G2696" i="1"/>
  <c r="H2696" i="1" s="1"/>
  <c r="G331" i="1"/>
  <c r="H331" i="1" s="1"/>
  <c r="G338" i="1"/>
  <c r="H338" i="1" s="1"/>
  <c r="G1860" i="1"/>
  <c r="H1860" i="1" s="1"/>
  <c r="G341" i="1"/>
  <c r="H341" i="1" s="1"/>
  <c r="G345" i="1"/>
  <c r="H345" i="1" s="1"/>
  <c r="G1664" i="1"/>
  <c r="H1664" i="1" s="1"/>
  <c r="G2703" i="1"/>
  <c r="H2703" i="1" s="1"/>
  <c r="G346" i="1"/>
  <c r="H346" i="1" s="1"/>
  <c r="G1516" i="1"/>
  <c r="H1516" i="1" s="1"/>
  <c r="G2706" i="1"/>
  <c r="H2706" i="1" s="1"/>
  <c r="G2707" i="1"/>
  <c r="H2707" i="1" s="1"/>
  <c r="G2708" i="1"/>
  <c r="H2708" i="1" s="1"/>
  <c r="G2709" i="1"/>
  <c r="H2709" i="1" s="1"/>
  <c r="G383" i="1"/>
  <c r="H383" i="1" s="1"/>
  <c r="G384" i="1"/>
  <c r="H384" i="1" s="1"/>
  <c r="G386" i="1"/>
  <c r="H386" i="1" s="1"/>
  <c r="G2713" i="1"/>
  <c r="H2713" i="1" s="1"/>
  <c r="G2714" i="1"/>
  <c r="H2714" i="1" s="1"/>
  <c r="G2715" i="1"/>
  <c r="H2715" i="1" s="1"/>
  <c r="G395" i="1"/>
  <c r="H395" i="1" s="1"/>
  <c r="G1600" i="1"/>
  <c r="H1600" i="1" s="1"/>
  <c r="G1648" i="1"/>
  <c r="H1648" i="1" s="1"/>
  <c r="G2719" i="1"/>
  <c r="H2719" i="1" s="1"/>
  <c r="G2720" i="1"/>
  <c r="H2720" i="1" s="1"/>
  <c r="G396" i="1"/>
  <c r="H396" i="1" s="1"/>
  <c r="G1558" i="1"/>
  <c r="H1558" i="1" s="1"/>
  <c r="G1669" i="1"/>
  <c r="H1669" i="1" s="1"/>
  <c r="G397" i="1"/>
  <c r="H397" i="1" s="1"/>
  <c r="G1512" i="1"/>
  <c r="H1512" i="1" s="1"/>
  <c r="G2726" i="1"/>
  <c r="H2726" i="1" s="1"/>
  <c r="G2727" i="1"/>
  <c r="H2727" i="1" s="1"/>
  <c r="G2728" i="1"/>
  <c r="H2728" i="1" s="1"/>
  <c r="G1963" i="1"/>
  <c r="H1963" i="1" s="1"/>
  <c r="G1965" i="1"/>
  <c r="H1965" i="1" s="1"/>
  <c r="G403" i="1"/>
  <c r="H403" i="1" s="1"/>
  <c r="G1945" i="1"/>
  <c r="H1945" i="1" s="1"/>
  <c r="G2733" i="1"/>
  <c r="H2733" i="1" s="1"/>
  <c r="G2734" i="1"/>
  <c r="H2734" i="1" s="1"/>
  <c r="G2735" i="1"/>
  <c r="H2735" i="1" s="1"/>
  <c r="G2736" i="1"/>
  <c r="H2736" i="1" s="1"/>
  <c r="G2737" i="1"/>
  <c r="H2737" i="1" s="1"/>
  <c r="G2738" i="1"/>
  <c r="H2738" i="1" s="1"/>
  <c r="G2739" i="1"/>
  <c r="H2739" i="1" s="1"/>
  <c r="G1640" i="1"/>
  <c r="H1640" i="1" s="1"/>
  <c r="G2741" i="1"/>
  <c r="H2741" i="1" s="1"/>
  <c r="G2742" i="1"/>
  <c r="H2742" i="1" s="1"/>
  <c r="G2743" i="1"/>
  <c r="H2743" i="1" s="1"/>
  <c r="G2744" i="1"/>
  <c r="H2744" i="1" s="1"/>
  <c r="G2745" i="1"/>
  <c r="H2745" i="1" s="1"/>
  <c r="G2746" i="1"/>
  <c r="H2746" i="1" s="1"/>
  <c r="G2747" i="1"/>
  <c r="H2747" i="1" s="1"/>
  <c r="G2748" i="1"/>
  <c r="H2748" i="1" s="1"/>
  <c r="G2749" i="1"/>
  <c r="H2749" i="1" s="1"/>
  <c r="G2750" i="1"/>
  <c r="H2750" i="1" s="1"/>
  <c r="G2751" i="1"/>
  <c r="H2751" i="1" s="1"/>
  <c r="G2752" i="1"/>
  <c r="H2752" i="1" s="1"/>
  <c r="G2753" i="1"/>
  <c r="H2753" i="1" s="1"/>
  <c r="G2754" i="1"/>
  <c r="H2754" i="1" s="1"/>
  <c r="G405" i="1"/>
  <c r="H405" i="1" s="1"/>
  <c r="G2756" i="1"/>
  <c r="H2756" i="1" s="1"/>
  <c r="G2757" i="1"/>
  <c r="H2757" i="1" s="1"/>
  <c r="G2758" i="1"/>
  <c r="H2758" i="1" s="1"/>
  <c r="G2759" i="1"/>
  <c r="H2759" i="1" s="1"/>
  <c r="G406" i="1"/>
  <c r="H406" i="1" s="1"/>
  <c r="G1647" i="1"/>
  <c r="H1647" i="1" s="1"/>
  <c r="G2762" i="1"/>
  <c r="H2762" i="1" s="1"/>
  <c r="G2763" i="1"/>
  <c r="H2763" i="1" s="1"/>
  <c r="G407" i="1"/>
  <c r="H407" i="1" s="1"/>
  <c r="G2765" i="1"/>
  <c r="H2765" i="1" s="1"/>
  <c r="G2766" i="1"/>
  <c r="H2766" i="1" s="1"/>
  <c r="G2767" i="1"/>
  <c r="H2767" i="1" s="1"/>
  <c r="G1765" i="1"/>
  <c r="H1765" i="1" s="1"/>
  <c r="G2769" i="1"/>
  <c r="H2769" i="1" s="1"/>
  <c r="G2770" i="1"/>
  <c r="H2770" i="1" s="1"/>
  <c r="G2771" i="1"/>
  <c r="H2771" i="1" s="1"/>
  <c r="G2772" i="1"/>
  <c r="H2772" i="1" s="1"/>
  <c r="G2773" i="1"/>
  <c r="H2773" i="1" s="1"/>
  <c r="G2774" i="1"/>
  <c r="H2774" i="1" s="1"/>
  <c r="G2775" i="1"/>
  <c r="H2775" i="1" s="1"/>
  <c r="G2776" i="1"/>
  <c r="H2776" i="1" s="1"/>
  <c r="G2777" i="1"/>
  <c r="H2777" i="1" s="1"/>
  <c r="G2778" i="1"/>
  <c r="H2778" i="1" s="1"/>
  <c r="G2779" i="1"/>
  <c r="H2779" i="1" s="1"/>
  <c r="G2780" i="1"/>
  <c r="H2780" i="1" s="1"/>
  <c r="G2781" i="1"/>
  <c r="H2781" i="1" s="1"/>
  <c r="G2782" i="1"/>
  <c r="H2782" i="1" s="1"/>
  <c r="G2783" i="1"/>
  <c r="H2783" i="1" s="1"/>
  <c r="G2784" i="1"/>
  <c r="H2784" i="1" s="1"/>
  <c r="G2785" i="1"/>
  <c r="H2785" i="1" s="1"/>
  <c r="G2786" i="1"/>
  <c r="H2786" i="1" s="1"/>
  <c r="G2787" i="1"/>
  <c r="H2787" i="1" s="1"/>
  <c r="G2788" i="1"/>
  <c r="H2788" i="1" s="1"/>
  <c r="G2789" i="1"/>
  <c r="H2789" i="1" s="1"/>
  <c r="G2790" i="1"/>
  <c r="H2790" i="1" s="1"/>
  <c r="G2791" i="1"/>
  <c r="H2791" i="1" s="1"/>
  <c r="G2792" i="1"/>
  <c r="H2792" i="1" s="1"/>
  <c r="G2793" i="1"/>
  <c r="H2793" i="1" s="1"/>
  <c r="G2794" i="1"/>
  <c r="H2794" i="1" s="1"/>
  <c r="G2795" i="1"/>
  <c r="H2795" i="1" s="1"/>
  <c r="G2796" i="1"/>
  <c r="H2796" i="1" s="1"/>
  <c r="G2797" i="1"/>
  <c r="H2797" i="1" s="1"/>
  <c r="G2798" i="1"/>
  <c r="H2798" i="1" s="1"/>
  <c r="G2799" i="1"/>
  <c r="H2799" i="1" s="1"/>
  <c r="G2800" i="1"/>
  <c r="H2800" i="1" s="1"/>
  <c r="G2801" i="1"/>
  <c r="H2801" i="1" s="1"/>
  <c r="G2802" i="1"/>
  <c r="H2802" i="1" s="1"/>
  <c r="G408" i="1"/>
  <c r="H408" i="1" s="1"/>
  <c r="G410" i="1"/>
  <c r="H410" i="1" s="1"/>
  <c r="G2805" i="1"/>
  <c r="H2805" i="1" s="1"/>
  <c r="G419" i="1"/>
  <c r="H419" i="1" s="1"/>
  <c r="G2807" i="1"/>
  <c r="H2807" i="1" s="1"/>
  <c r="G2808" i="1"/>
  <c r="H2808" i="1" s="1"/>
  <c r="G2809" i="1"/>
  <c r="H2809" i="1" s="1"/>
  <c r="G2810" i="1"/>
  <c r="H2810" i="1" s="1"/>
  <c r="G2811" i="1"/>
  <c r="H2811" i="1" s="1"/>
  <c r="G2812" i="1"/>
  <c r="H2812" i="1" s="1"/>
  <c r="G2813" i="1"/>
  <c r="H2813" i="1" s="1"/>
  <c r="G2814" i="1"/>
  <c r="H2814" i="1" s="1"/>
  <c r="G2815" i="1"/>
  <c r="H2815" i="1" s="1"/>
  <c r="G421" i="1"/>
  <c r="H421" i="1" s="1"/>
  <c r="G422" i="1"/>
  <c r="H422" i="1" s="1"/>
  <c r="G423" i="1"/>
  <c r="H423" i="1" s="1"/>
  <c r="G2819" i="1"/>
  <c r="H2819" i="1" s="1"/>
  <c r="G2820" i="1"/>
  <c r="H2820" i="1" s="1"/>
  <c r="G2821" i="1"/>
  <c r="H2821" i="1" s="1"/>
  <c r="G2822" i="1"/>
  <c r="H2822" i="1" s="1"/>
  <c r="G2823" i="1"/>
  <c r="H2823" i="1" s="1"/>
  <c r="G1897" i="1"/>
  <c r="H1897" i="1" s="1"/>
  <c r="G2825" i="1"/>
  <c r="H2825" i="1" s="1"/>
  <c r="G425" i="1"/>
  <c r="H425" i="1" s="1"/>
  <c r="G1814" i="1"/>
  <c r="H1814" i="1" s="1"/>
  <c r="G1798" i="1"/>
  <c r="H1798" i="1" s="1"/>
  <c r="G1857" i="1"/>
  <c r="H1857" i="1" s="1"/>
  <c r="G2830" i="1"/>
  <c r="H2830" i="1" s="1"/>
  <c r="G2831" i="1"/>
  <c r="H2831" i="1" s="1"/>
  <c r="G2832" i="1"/>
  <c r="H2832" i="1" s="1"/>
  <c r="G2833" i="1"/>
  <c r="H2833" i="1" s="1"/>
  <c r="G2834" i="1"/>
  <c r="H2834" i="1" s="1"/>
  <c r="G2835" i="1"/>
  <c r="H2835" i="1" s="1"/>
  <c r="G426" i="1"/>
  <c r="H426" i="1" s="1"/>
  <c r="G2837" i="1"/>
  <c r="H2837" i="1" s="1"/>
  <c r="G2838" i="1"/>
  <c r="H2838" i="1" s="1"/>
  <c r="G2839" i="1"/>
  <c r="H2839" i="1" s="1"/>
  <c r="G1939" i="1"/>
  <c r="H1939" i="1" s="1"/>
  <c r="G2841" i="1"/>
  <c r="H2841" i="1" s="1"/>
  <c r="G2842" i="1"/>
  <c r="H2842" i="1" s="1"/>
  <c r="G2843" i="1"/>
  <c r="H2843" i="1" s="1"/>
  <c r="G427" i="1"/>
  <c r="H427" i="1" s="1"/>
  <c r="G428" i="1"/>
  <c r="H428" i="1" s="1"/>
  <c r="G1908" i="1"/>
  <c r="H1908" i="1" s="1"/>
  <c r="G1920" i="1"/>
  <c r="H1920" i="1" s="1"/>
  <c r="G2848" i="1"/>
  <c r="H2848" i="1" s="1"/>
  <c r="G429" i="1"/>
  <c r="H429" i="1" s="1"/>
  <c r="G430" i="1"/>
  <c r="H430" i="1" s="1"/>
  <c r="G431" i="1"/>
  <c r="H431" i="1" s="1"/>
  <c r="G432" i="1"/>
  <c r="H432" i="1" s="1"/>
  <c r="G433" i="1"/>
  <c r="H433" i="1" s="1"/>
  <c r="G2854" i="1"/>
  <c r="H2854" i="1" s="1"/>
  <c r="G434" i="1"/>
  <c r="H434" i="1" s="1"/>
  <c r="G1907" i="1"/>
  <c r="H1907" i="1" s="1"/>
  <c r="G2857" i="1"/>
  <c r="H2857" i="1" s="1"/>
  <c r="G2858" i="1"/>
  <c r="H2858" i="1" s="1"/>
  <c r="G2859" i="1"/>
  <c r="H2859" i="1" s="1"/>
  <c r="G2860" i="1"/>
  <c r="H2860" i="1" s="1"/>
  <c r="G1825" i="1"/>
  <c r="H1825" i="1" s="1"/>
  <c r="G436" i="1"/>
  <c r="H436" i="1" s="1"/>
  <c r="G2863" i="1"/>
  <c r="H2863" i="1" s="1"/>
  <c r="G2864" i="1"/>
  <c r="H2864" i="1" s="1"/>
  <c r="G2865" i="1"/>
  <c r="H2865" i="1" s="1"/>
  <c r="G1609" i="1"/>
  <c r="H1609" i="1" s="1"/>
  <c r="G437" i="1"/>
  <c r="H437" i="1" s="1"/>
  <c r="G1668" i="1"/>
  <c r="H1668" i="1" s="1"/>
  <c r="G2869" i="1"/>
  <c r="H2869" i="1" s="1"/>
  <c r="G442" i="1"/>
  <c r="H442" i="1" s="1"/>
  <c r="G1553" i="1"/>
  <c r="H1553" i="1" s="1"/>
  <c r="G443" i="1"/>
  <c r="H443" i="1" s="1"/>
  <c r="G447" i="1"/>
  <c r="H447" i="1" s="1"/>
  <c r="G448" i="1"/>
  <c r="H448" i="1" s="1"/>
  <c r="G2875" i="1"/>
  <c r="H2875" i="1" s="1"/>
  <c r="G2876" i="1"/>
  <c r="H2876" i="1" s="1"/>
  <c r="G2877" i="1"/>
  <c r="H2877" i="1" s="1"/>
  <c r="G1970" i="1"/>
  <c r="H1970" i="1" s="1"/>
  <c r="G1966" i="1"/>
  <c r="H1966" i="1" s="1"/>
  <c r="G449" i="1"/>
  <c r="H449" i="1" s="1"/>
  <c r="G1948" i="1"/>
  <c r="H1948" i="1" s="1"/>
  <c r="G2882" i="1"/>
  <c r="H2882" i="1" s="1"/>
  <c r="G2883" i="1"/>
  <c r="H2883" i="1" s="1"/>
  <c r="G2884" i="1"/>
  <c r="H2884" i="1" s="1"/>
  <c r="G2885" i="1"/>
  <c r="H2885" i="1" s="1"/>
  <c r="G2886" i="1"/>
  <c r="H2886" i="1" s="1"/>
  <c r="G2887" i="1"/>
  <c r="H2887" i="1" s="1"/>
  <c r="G1638" i="1"/>
  <c r="H1638" i="1" s="1"/>
  <c r="G2889" i="1"/>
  <c r="H2889" i="1" s="1"/>
  <c r="G2890" i="1"/>
  <c r="H2890" i="1" s="1"/>
  <c r="G2891" i="1"/>
  <c r="H2891" i="1" s="1"/>
  <c r="G2892" i="1"/>
  <c r="H2892" i="1" s="1"/>
  <c r="G2893" i="1"/>
  <c r="H2893" i="1" s="1"/>
  <c r="G2894" i="1"/>
  <c r="H2894" i="1" s="1"/>
  <c r="G2895" i="1"/>
  <c r="H2895" i="1" s="1"/>
  <c r="G2896" i="1"/>
  <c r="H2896" i="1" s="1"/>
  <c r="G2897" i="1"/>
  <c r="H2897" i="1" s="1"/>
  <c r="G2898" i="1"/>
  <c r="H2898" i="1" s="1"/>
  <c r="G2899" i="1"/>
  <c r="H2899" i="1" s="1"/>
  <c r="G2900" i="1"/>
  <c r="H2900" i="1" s="1"/>
  <c r="G2901" i="1"/>
  <c r="H2901" i="1" s="1"/>
  <c r="G2902" i="1"/>
  <c r="H2902" i="1" s="1"/>
  <c r="G1633" i="1"/>
  <c r="H1633" i="1" s="1"/>
  <c r="G2904" i="1"/>
  <c r="H2904" i="1" s="1"/>
  <c r="G2905" i="1"/>
  <c r="H2905" i="1" s="1"/>
  <c r="G2906" i="1"/>
  <c r="H2906" i="1" s="1"/>
  <c r="G2907" i="1"/>
  <c r="H2907" i="1" s="1"/>
  <c r="G2908" i="1"/>
  <c r="H2908" i="1" s="1"/>
  <c r="G2909" i="1"/>
  <c r="H2909" i="1" s="1"/>
  <c r="G1644" i="1"/>
  <c r="H1644" i="1" s="1"/>
  <c r="G2911" i="1"/>
  <c r="H2911" i="1" s="1"/>
  <c r="G2912" i="1"/>
  <c r="H2912" i="1" s="1"/>
  <c r="G1621" i="1"/>
  <c r="H1621" i="1" s="1"/>
  <c r="G2914" i="1"/>
  <c r="H2914" i="1" s="1"/>
  <c r="G2915" i="1"/>
  <c r="H2915" i="1" s="1"/>
  <c r="G2916" i="1"/>
  <c r="H2916" i="1" s="1"/>
  <c r="G1808" i="1"/>
  <c r="H1808" i="1" s="1"/>
  <c r="G2918" i="1"/>
  <c r="H2918" i="1" s="1"/>
  <c r="G2919" i="1"/>
  <c r="H2919" i="1" s="1"/>
  <c r="G2920" i="1"/>
  <c r="H2920" i="1" s="1"/>
  <c r="G2921" i="1"/>
  <c r="H2921" i="1" s="1"/>
  <c r="G2922" i="1"/>
  <c r="H2922" i="1" s="1"/>
  <c r="G2923" i="1"/>
  <c r="H2923" i="1" s="1"/>
  <c r="G2924" i="1"/>
  <c r="H2924" i="1" s="1"/>
  <c r="G2925" i="1"/>
  <c r="H2925" i="1" s="1"/>
  <c r="G2926" i="1"/>
  <c r="H2926" i="1" s="1"/>
  <c r="G2927" i="1"/>
  <c r="H2927" i="1" s="1"/>
  <c r="G2928" i="1"/>
  <c r="H2928" i="1" s="1"/>
  <c r="G2929" i="1"/>
  <c r="H2929" i="1" s="1"/>
  <c r="G2930" i="1"/>
  <c r="H2930" i="1" s="1"/>
  <c r="G2931" i="1"/>
  <c r="H2931" i="1" s="1"/>
  <c r="G2932" i="1"/>
  <c r="H2932" i="1" s="1"/>
  <c r="G2933" i="1"/>
  <c r="H2933" i="1" s="1"/>
  <c r="G2934" i="1"/>
  <c r="H2934" i="1" s="1"/>
  <c r="G2935" i="1"/>
  <c r="H2935" i="1" s="1"/>
  <c r="G2936" i="1"/>
  <c r="H2936" i="1" s="1"/>
  <c r="G2937" i="1"/>
  <c r="H2937" i="1" s="1"/>
  <c r="G2938" i="1"/>
  <c r="H2938" i="1" s="1"/>
  <c r="G2939" i="1"/>
  <c r="H2939" i="1" s="1"/>
  <c r="G2940" i="1"/>
  <c r="H2940" i="1" s="1"/>
  <c r="G2941" i="1"/>
  <c r="H2941" i="1" s="1"/>
  <c r="G2942" i="1"/>
  <c r="H2942" i="1" s="1"/>
  <c r="G2943" i="1"/>
  <c r="H2943" i="1" s="1"/>
  <c r="G2944" i="1"/>
  <c r="H2944" i="1" s="1"/>
  <c r="G2945" i="1"/>
  <c r="H2945" i="1" s="1"/>
  <c r="G2946" i="1"/>
  <c r="H2946" i="1" s="1"/>
  <c r="G2947" i="1"/>
  <c r="H2947" i="1" s="1"/>
  <c r="G2948" i="1"/>
  <c r="H2948" i="1" s="1"/>
  <c r="G452" i="1"/>
  <c r="H452" i="1" s="1"/>
  <c r="G1671" i="1"/>
  <c r="H1671" i="1" s="1"/>
  <c r="G2951" i="1"/>
  <c r="H2951" i="1" s="1"/>
  <c r="G453" i="1"/>
  <c r="H453" i="1" s="1"/>
  <c r="G2953" i="1"/>
  <c r="H2953" i="1" s="1"/>
  <c r="G2954" i="1"/>
  <c r="H2954" i="1" s="1"/>
  <c r="G2955" i="1"/>
  <c r="H2955" i="1" s="1"/>
  <c r="G2956" i="1"/>
  <c r="H2956" i="1" s="1"/>
  <c r="G2957" i="1"/>
  <c r="H2957" i="1" s="1"/>
  <c r="G2958" i="1"/>
  <c r="H2958" i="1" s="1"/>
  <c r="G454" i="1"/>
  <c r="H454" i="1" s="1"/>
  <c r="G455" i="1"/>
  <c r="H455" i="1" s="1"/>
  <c r="G459" i="1"/>
  <c r="H459" i="1" s="1"/>
  <c r="G460" i="1"/>
  <c r="H460" i="1" s="1"/>
  <c r="G2963" i="1"/>
  <c r="H2963" i="1" s="1"/>
  <c r="G2964" i="1"/>
  <c r="H2964" i="1" s="1"/>
  <c r="G2965" i="1"/>
  <c r="H2965" i="1" s="1"/>
  <c r="G2966" i="1"/>
  <c r="H2966" i="1" s="1"/>
  <c r="G2967" i="1"/>
  <c r="H2967" i="1" s="1"/>
  <c r="G462" i="1"/>
  <c r="H462" i="1" s="1"/>
  <c r="G1809" i="1"/>
  <c r="H1809" i="1" s="1"/>
  <c r="G2970" i="1"/>
  <c r="H2970" i="1" s="1"/>
  <c r="G463" i="1"/>
  <c r="H463" i="1" s="1"/>
  <c r="G1793" i="1"/>
  <c r="H1793" i="1" s="1"/>
  <c r="G470" i="1"/>
  <c r="H470" i="1" s="1"/>
  <c r="G1774" i="1"/>
  <c r="H1774" i="1" s="1"/>
  <c r="G2975" i="1"/>
  <c r="H2975" i="1" s="1"/>
  <c r="G490" i="1"/>
  <c r="H490" i="1" s="1"/>
  <c r="G1715" i="1"/>
  <c r="H1715" i="1" s="1"/>
  <c r="G2978" i="1"/>
  <c r="H2978" i="1" s="1"/>
  <c r="G2979" i="1"/>
  <c r="H2979" i="1" s="1"/>
  <c r="G2980" i="1"/>
  <c r="H2980" i="1" s="1"/>
  <c r="G2981" i="1"/>
  <c r="H2981" i="1" s="1"/>
  <c r="G2982" i="1"/>
  <c r="H2982" i="1" s="1"/>
  <c r="G497" i="1"/>
  <c r="H497" i="1" s="1"/>
  <c r="G2984" i="1"/>
  <c r="H2984" i="1" s="1"/>
  <c r="G2985" i="1"/>
  <c r="H2985" i="1" s="1"/>
  <c r="G2986" i="1"/>
  <c r="H2986" i="1" s="1"/>
  <c r="G500" i="1"/>
  <c r="H500" i="1" s="1"/>
  <c r="G504" i="1"/>
  <c r="H504" i="1" s="1"/>
  <c r="G2989" i="1"/>
  <c r="H2989" i="1" s="1"/>
  <c r="G505" i="1"/>
  <c r="H505" i="1" s="1"/>
  <c r="G2991" i="1"/>
  <c r="H2991" i="1" s="1"/>
  <c r="G544" i="1"/>
  <c r="H544" i="1" s="1"/>
  <c r="G545" i="1"/>
  <c r="H545" i="1" s="1"/>
  <c r="G547" i="1"/>
  <c r="H547" i="1" s="1"/>
  <c r="G2995" i="1"/>
  <c r="H2995" i="1" s="1"/>
  <c r="G556" i="1"/>
  <c r="H556" i="1" s="1"/>
  <c r="G1915" i="1"/>
  <c r="H1915" i="1" s="1"/>
  <c r="G557" i="1"/>
  <c r="H557" i="1" s="1"/>
  <c r="G558" i="1"/>
  <c r="H558" i="1" s="1"/>
  <c r="G1645" i="1"/>
  <c r="H1645" i="1" s="1"/>
  <c r="G1708" i="1"/>
  <c r="H1708" i="1" s="1"/>
  <c r="G3002" i="1"/>
  <c r="H3002" i="1" s="1"/>
  <c r="G559" i="1"/>
  <c r="H559" i="1" s="1"/>
  <c r="G1707" i="1"/>
  <c r="H1707" i="1" s="1"/>
  <c r="G3005" i="1"/>
  <c r="H3005" i="1" s="1"/>
  <c r="G3006" i="1"/>
  <c r="H3006" i="1" s="1"/>
  <c r="G566" i="1"/>
  <c r="H566" i="1" s="1"/>
  <c r="G568" i="1"/>
  <c r="H568" i="1" s="1"/>
  <c r="G3009" i="1"/>
  <c r="H3009" i="1" s="1"/>
  <c r="G569" i="1"/>
  <c r="H569" i="1" s="1"/>
  <c r="G1598" i="1"/>
  <c r="H1598" i="1" s="1"/>
  <c r="G1480" i="1"/>
  <c r="H1480" i="1" s="1"/>
  <c r="G570" i="1"/>
  <c r="H570" i="1" s="1"/>
  <c r="G3014" i="1"/>
  <c r="H3014" i="1" s="1"/>
  <c r="G3015" i="1"/>
  <c r="H3015" i="1" s="1"/>
  <c r="G576" i="1"/>
  <c r="H576" i="1" s="1"/>
  <c r="G579" i="1"/>
  <c r="H579" i="1" s="1"/>
  <c r="G580" i="1"/>
  <c r="H580" i="1" s="1"/>
  <c r="G582" i="1"/>
  <c r="H582" i="1" s="1"/>
  <c r="G1658" i="1"/>
  <c r="H1658" i="1" s="1"/>
  <c r="G3021" i="1"/>
  <c r="H3021" i="1" s="1"/>
  <c r="G3022" i="1"/>
  <c r="H3022" i="1" s="1"/>
  <c r="G583" i="1"/>
  <c r="H583" i="1" s="1"/>
  <c r="G1967" i="1"/>
  <c r="H1967" i="1" s="1"/>
  <c r="G584" i="1"/>
  <c r="H584" i="1" s="1"/>
  <c r="G1950" i="1"/>
  <c r="H1950" i="1" s="1"/>
  <c r="G3027" i="1"/>
  <c r="H3027" i="1" s="1"/>
  <c r="G3028" i="1"/>
  <c r="H3028" i="1" s="1"/>
  <c r="G3029" i="1"/>
  <c r="H3029" i="1" s="1"/>
  <c r="G3030" i="1"/>
  <c r="H3030" i="1" s="1"/>
  <c r="G1651" i="1"/>
  <c r="H1651" i="1" s="1"/>
  <c r="G3032" i="1"/>
  <c r="H3032" i="1" s="1"/>
  <c r="G3033" i="1"/>
  <c r="H3033" i="1" s="1"/>
  <c r="G3034" i="1"/>
  <c r="H3034" i="1" s="1"/>
  <c r="G3035" i="1"/>
  <c r="H3035" i="1" s="1"/>
  <c r="G3036" i="1"/>
  <c r="H3036" i="1" s="1"/>
  <c r="G3037" i="1"/>
  <c r="H3037" i="1" s="1"/>
  <c r="G3038" i="1"/>
  <c r="H3038" i="1" s="1"/>
  <c r="G3039" i="1"/>
  <c r="H3039" i="1" s="1"/>
  <c r="G3040" i="1"/>
  <c r="H3040" i="1" s="1"/>
  <c r="G3041" i="1"/>
  <c r="H3041" i="1" s="1"/>
  <c r="G3042" i="1"/>
  <c r="H3042" i="1" s="1"/>
  <c r="G3043" i="1"/>
  <c r="H3043" i="1" s="1"/>
  <c r="G3044" i="1"/>
  <c r="H3044" i="1" s="1"/>
  <c r="G3045" i="1"/>
  <c r="H3045" i="1" s="1"/>
  <c r="G3046" i="1"/>
  <c r="H3046" i="1" s="1"/>
  <c r="G1946" i="1"/>
  <c r="H1946" i="1" s="1"/>
  <c r="G3048" i="1"/>
  <c r="H3048" i="1" s="1"/>
  <c r="G3049" i="1"/>
  <c r="H3049" i="1" s="1"/>
  <c r="G3050" i="1"/>
  <c r="H3050" i="1" s="1"/>
  <c r="G3051" i="1"/>
  <c r="H3051" i="1" s="1"/>
  <c r="G3052" i="1"/>
  <c r="H3052" i="1" s="1"/>
  <c r="G1646" i="1"/>
  <c r="H1646" i="1" s="1"/>
  <c r="G3054" i="1"/>
  <c r="H3054" i="1" s="1"/>
  <c r="G3055" i="1"/>
  <c r="H3055" i="1" s="1"/>
  <c r="G585" i="1"/>
  <c r="H585" i="1" s="1"/>
  <c r="G3057" i="1"/>
  <c r="H3057" i="1" s="1"/>
  <c r="G3058" i="1"/>
  <c r="H3058" i="1" s="1"/>
  <c r="G3059" i="1"/>
  <c r="H3059" i="1" s="1"/>
  <c r="G1679" i="1"/>
  <c r="H1679" i="1" s="1"/>
  <c r="G3061" i="1"/>
  <c r="H3061" i="1" s="1"/>
  <c r="G3062" i="1"/>
  <c r="H3062" i="1" s="1"/>
  <c r="G3063" i="1"/>
  <c r="H3063" i="1" s="1"/>
  <c r="G3064" i="1"/>
  <c r="H3064" i="1" s="1"/>
  <c r="G3065" i="1"/>
  <c r="H3065" i="1" s="1"/>
  <c r="G3066" i="1"/>
  <c r="H3066" i="1" s="1"/>
  <c r="G3067" i="1"/>
  <c r="H3067" i="1" s="1"/>
  <c r="G3068" i="1"/>
  <c r="H3068" i="1" s="1"/>
  <c r="G3069" i="1"/>
  <c r="H3069" i="1" s="1"/>
  <c r="G3070" i="1"/>
  <c r="H3070" i="1" s="1"/>
  <c r="G3071" i="1"/>
  <c r="H3071" i="1" s="1"/>
  <c r="G3072" i="1"/>
  <c r="H3072" i="1" s="1"/>
  <c r="G3073" i="1"/>
  <c r="H3073" i="1" s="1"/>
  <c r="G3074" i="1"/>
  <c r="H3074" i="1" s="1"/>
  <c r="G3075" i="1"/>
  <c r="H3075" i="1" s="1"/>
  <c r="G3076" i="1"/>
  <c r="H3076" i="1" s="1"/>
  <c r="G3077" i="1"/>
  <c r="H3077" i="1" s="1"/>
  <c r="G3078" i="1"/>
  <c r="H3078" i="1" s="1"/>
  <c r="G3079" i="1"/>
  <c r="H3079" i="1" s="1"/>
  <c r="G3080" i="1"/>
  <c r="H3080" i="1" s="1"/>
  <c r="G3081" i="1"/>
  <c r="H3081" i="1" s="1"/>
  <c r="G3082" i="1"/>
  <c r="H3082" i="1" s="1"/>
  <c r="G3083" i="1"/>
  <c r="H3083" i="1" s="1"/>
  <c r="G3084" i="1"/>
  <c r="H3084" i="1" s="1"/>
  <c r="G3085" i="1"/>
  <c r="H3085" i="1" s="1"/>
  <c r="G3086" i="1"/>
  <c r="H3086" i="1" s="1"/>
  <c r="G3087" i="1"/>
  <c r="H3087" i="1" s="1"/>
  <c r="G3088" i="1"/>
  <c r="H3088" i="1" s="1"/>
  <c r="G3089" i="1"/>
  <c r="H3089" i="1" s="1"/>
  <c r="G3090" i="1"/>
  <c r="H3090" i="1" s="1"/>
  <c r="G3091" i="1"/>
  <c r="H3091" i="1" s="1"/>
  <c r="G586" i="1"/>
  <c r="H586" i="1" s="1"/>
  <c r="G587" i="1"/>
  <c r="H587" i="1" s="1"/>
  <c r="G3094" i="1"/>
  <c r="H3094" i="1" s="1"/>
  <c r="G591" i="1"/>
  <c r="H591" i="1" s="1"/>
  <c r="G3096" i="1"/>
  <c r="H3096" i="1" s="1"/>
  <c r="G3097" i="1"/>
  <c r="H3097" i="1" s="1"/>
  <c r="G3098" i="1"/>
  <c r="H3098" i="1" s="1"/>
  <c r="G3099" i="1"/>
  <c r="H3099" i="1" s="1"/>
  <c r="G3100" i="1"/>
  <c r="H3100" i="1" s="1"/>
  <c r="G3101" i="1"/>
  <c r="H3101" i="1" s="1"/>
  <c r="G592" i="1"/>
  <c r="H592" i="1" s="1"/>
  <c r="G593" i="1"/>
  <c r="H593" i="1" s="1"/>
  <c r="G594" i="1"/>
  <c r="H594" i="1" s="1"/>
  <c r="G595" i="1"/>
  <c r="H595" i="1" s="1"/>
  <c r="G596" i="1"/>
  <c r="H596" i="1" s="1"/>
  <c r="G598" i="1"/>
  <c r="H598" i="1" s="1"/>
  <c r="G3108" i="1"/>
  <c r="H3108" i="1" s="1"/>
  <c r="G3109" i="1"/>
  <c r="H3109" i="1" s="1"/>
  <c r="G3110" i="1"/>
  <c r="H3110" i="1" s="1"/>
  <c r="G3111" i="1"/>
  <c r="H3111" i="1" s="1"/>
  <c r="G3112" i="1"/>
  <c r="H3112" i="1" s="1"/>
  <c r="G1864" i="1"/>
  <c r="H1864" i="1" s="1"/>
  <c r="G1896" i="1"/>
  <c r="H1896" i="1" s="1"/>
  <c r="G3115" i="1"/>
  <c r="H3115" i="1" s="1"/>
  <c r="G1826" i="1"/>
  <c r="H1826" i="1" s="1"/>
  <c r="G1919" i="1"/>
  <c r="H1919" i="1" s="1"/>
  <c r="G1827" i="1"/>
  <c r="H1827" i="1" s="1"/>
  <c r="G1813" i="1"/>
  <c r="H1813" i="1" s="1"/>
  <c r="G3120" i="1"/>
  <c r="H3120" i="1" s="1"/>
  <c r="G1850" i="1"/>
  <c r="H1850" i="1" s="1"/>
  <c r="G1906" i="1"/>
  <c r="H1906" i="1" s="1"/>
  <c r="G3123" i="1"/>
  <c r="H3123" i="1" s="1"/>
  <c r="G3124" i="1"/>
  <c r="H3124" i="1" s="1"/>
  <c r="G3125" i="1"/>
  <c r="H3125" i="1" s="1"/>
  <c r="G3126" i="1"/>
  <c r="H3126" i="1" s="1"/>
  <c r="G3127" i="1"/>
  <c r="H3127" i="1" s="1"/>
  <c r="G3128" i="1"/>
  <c r="H3128" i="1" s="1"/>
  <c r="G3129" i="1"/>
  <c r="H3129" i="1" s="1"/>
  <c r="G599" i="1"/>
  <c r="H599" i="1" s="1"/>
  <c r="G604" i="1"/>
  <c r="H604" i="1" s="1"/>
  <c r="G605" i="1"/>
  <c r="H605" i="1" s="1"/>
  <c r="G1787" i="1"/>
  <c r="H1787" i="1" s="1"/>
  <c r="G3134" i="1"/>
  <c r="H3134" i="1" s="1"/>
  <c r="G1663" i="1"/>
  <c r="H1663" i="1" s="1"/>
  <c r="G1792" i="1"/>
  <c r="H1792" i="1" s="1"/>
  <c r="G606" i="1"/>
  <c r="H606" i="1" s="1"/>
  <c r="G610" i="1"/>
  <c r="H610" i="1" s="1"/>
  <c r="G611" i="1"/>
  <c r="H611" i="1" s="1"/>
  <c r="G1676" i="1"/>
  <c r="H1676" i="1" s="1"/>
  <c r="G3141" i="1"/>
  <c r="H3141" i="1" s="1"/>
  <c r="G612" i="1"/>
  <c r="H612" i="1" s="1"/>
  <c r="G615" i="1"/>
  <c r="H615" i="1" s="1"/>
  <c r="G3144" i="1"/>
  <c r="H3144" i="1" s="1"/>
  <c r="G3145" i="1"/>
  <c r="H3145" i="1" s="1"/>
  <c r="G3146" i="1"/>
  <c r="H3146" i="1" s="1"/>
  <c r="G3147" i="1"/>
  <c r="H3147" i="1" s="1"/>
  <c r="G616" i="1"/>
  <c r="H616" i="1" s="1"/>
  <c r="G617" i="1"/>
  <c r="H617" i="1" s="1"/>
  <c r="G3150" i="1"/>
  <c r="H3150" i="1" s="1"/>
  <c r="G618" i="1"/>
  <c r="H618" i="1" s="1"/>
  <c r="G1916" i="1"/>
  <c r="H1916" i="1" s="1"/>
  <c r="G1597" i="1"/>
  <c r="H1597" i="1" s="1"/>
  <c r="G1474" i="1"/>
  <c r="H1474" i="1" s="1"/>
  <c r="G3155" i="1"/>
  <c r="H3155" i="1" s="1"/>
  <c r="G619" i="1"/>
  <c r="H619" i="1" s="1"/>
  <c r="G623" i="1"/>
  <c r="H623" i="1" s="1"/>
  <c r="G624" i="1"/>
  <c r="H624" i="1" s="1"/>
  <c r="G625" i="1"/>
  <c r="H625" i="1" s="1"/>
  <c r="G1610" i="1"/>
  <c r="H1610" i="1" s="1"/>
  <c r="G2" i="1"/>
  <c r="H2" i="1" s="1"/>
  <c r="E3" i="1"/>
  <c r="F3" i="1" s="1"/>
  <c r="E4" i="1"/>
  <c r="F4" i="1" s="1"/>
  <c r="E1971" i="1"/>
  <c r="F1971" i="1" s="1"/>
  <c r="E738" i="1"/>
  <c r="F738" i="1" s="1"/>
  <c r="E7" i="1"/>
  <c r="F7" i="1" s="1"/>
  <c r="E1972" i="1"/>
  <c r="F1972" i="1" s="1"/>
  <c r="E887" i="1"/>
  <c r="F887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886" i="1"/>
  <c r="F886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1973" i="1"/>
  <c r="F1973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1978" i="1"/>
  <c r="F1978" i="1" s="1"/>
  <c r="E1333" i="1"/>
  <c r="F1333" i="1" s="1"/>
  <c r="E43" i="1"/>
  <c r="F43" i="1" s="1"/>
  <c r="E44" i="1"/>
  <c r="F44" i="1" s="1"/>
  <c r="E1315" i="1"/>
  <c r="F1315" i="1" s="1"/>
  <c r="E46" i="1"/>
  <c r="F46" i="1" s="1"/>
  <c r="E47" i="1"/>
  <c r="F47" i="1" s="1"/>
  <c r="E48" i="1"/>
  <c r="F48" i="1" s="1"/>
  <c r="E1994" i="1"/>
  <c r="F1994" i="1" s="1"/>
  <c r="E764" i="1"/>
  <c r="F764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917" i="1"/>
  <c r="F917" i="1" s="1"/>
  <c r="E626" i="1"/>
  <c r="F626" i="1" s="1"/>
  <c r="E87" i="1"/>
  <c r="F87" i="1" s="1"/>
  <c r="E999" i="1"/>
  <c r="F999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2000" i="1"/>
  <c r="F2000" i="1" s="1"/>
  <c r="E2003" i="1"/>
  <c r="F2003" i="1" s="1"/>
  <c r="E2007" i="1"/>
  <c r="F2007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43" i="1"/>
  <c r="F1043" i="1" s="1"/>
  <c r="E720" i="1"/>
  <c r="F720" i="1" s="1"/>
  <c r="E746" i="1"/>
  <c r="F746" i="1" s="1"/>
  <c r="E740" i="1"/>
  <c r="F740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2039" i="1"/>
  <c r="F2039" i="1" s="1"/>
  <c r="E117" i="1"/>
  <c r="F117" i="1" s="1"/>
  <c r="E2040" i="1"/>
  <c r="F2040" i="1" s="1"/>
  <c r="E2042" i="1"/>
  <c r="F2042" i="1" s="1"/>
  <c r="E2049" i="1"/>
  <c r="F2049" i="1" s="1"/>
  <c r="E2050" i="1"/>
  <c r="F2050" i="1" s="1"/>
  <c r="E739" i="1"/>
  <c r="F739" i="1" s="1"/>
  <c r="E2051" i="1"/>
  <c r="F2051" i="1" s="1"/>
  <c r="E2052" i="1"/>
  <c r="F2052" i="1" s="1"/>
  <c r="E2053" i="1"/>
  <c r="F2053" i="1" s="1"/>
  <c r="E1368" i="1"/>
  <c r="F1368" i="1" s="1"/>
  <c r="E2054" i="1"/>
  <c r="F2054" i="1" s="1"/>
  <c r="E811" i="1"/>
  <c r="F811" i="1" s="1"/>
  <c r="E129" i="1"/>
  <c r="F129" i="1" s="1"/>
  <c r="E2060" i="1"/>
  <c r="F2060" i="1" s="1"/>
  <c r="E2061" i="1"/>
  <c r="F2061" i="1" s="1"/>
  <c r="E132" i="1"/>
  <c r="F132" i="1" s="1"/>
  <c r="E133" i="1"/>
  <c r="F133" i="1" s="1"/>
  <c r="E134" i="1"/>
  <c r="F134" i="1" s="1"/>
  <c r="E135" i="1"/>
  <c r="F135" i="1" s="1"/>
  <c r="E2063" i="1"/>
  <c r="F2063" i="1" s="1"/>
  <c r="E2064" i="1"/>
  <c r="F2064" i="1" s="1"/>
  <c r="E138" i="1"/>
  <c r="F138" i="1" s="1"/>
  <c r="E139" i="1"/>
  <c r="F139" i="1" s="1"/>
  <c r="E140" i="1"/>
  <c r="F140" i="1" s="1"/>
  <c r="E1500" i="1"/>
  <c r="F1500" i="1" s="1"/>
  <c r="E892" i="1"/>
  <c r="F892" i="1" s="1"/>
  <c r="E1354" i="1"/>
  <c r="F1354" i="1" s="1"/>
  <c r="E144" i="1"/>
  <c r="F144" i="1" s="1"/>
  <c r="E145" i="1"/>
  <c r="F145" i="1" s="1"/>
  <c r="E2065" i="1"/>
  <c r="F2065" i="1" s="1"/>
  <c r="E2066" i="1"/>
  <c r="F2066" i="1" s="1"/>
  <c r="E1330" i="1"/>
  <c r="F1330" i="1" s="1"/>
  <c r="E2068" i="1"/>
  <c r="F2068" i="1" s="1"/>
  <c r="E150" i="1"/>
  <c r="F150" i="1" s="1"/>
  <c r="E151" i="1"/>
  <c r="F151" i="1" s="1"/>
  <c r="E152" i="1"/>
  <c r="F152" i="1" s="1"/>
  <c r="E2069" i="1"/>
  <c r="F2069" i="1" s="1"/>
  <c r="E919" i="1"/>
  <c r="F919" i="1" s="1"/>
  <c r="E2077" i="1"/>
  <c r="F2077" i="1" s="1"/>
  <c r="E954" i="1"/>
  <c r="F954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797" i="1"/>
  <c r="F797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337" i="1"/>
  <c r="F1337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2078" i="1"/>
  <c r="F2078" i="1" s="1"/>
  <c r="E2079" i="1"/>
  <c r="F2079" i="1" s="1"/>
  <c r="E193" i="1"/>
  <c r="F193" i="1" s="1"/>
  <c r="E194" i="1"/>
  <c r="F194" i="1" s="1"/>
  <c r="E2080" i="1"/>
  <c r="F2080" i="1" s="1"/>
  <c r="E196" i="1"/>
  <c r="F196" i="1" s="1"/>
  <c r="E197" i="1"/>
  <c r="F197" i="1" s="1"/>
  <c r="E198" i="1"/>
  <c r="F198" i="1" s="1"/>
  <c r="E947" i="1"/>
  <c r="F947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920" i="1"/>
  <c r="F920" i="1" s="1"/>
  <c r="E2082" i="1"/>
  <c r="F2082" i="1" s="1"/>
  <c r="E240" i="1"/>
  <c r="F240" i="1" s="1"/>
  <c r="E2083" i="1"/>
  <c r="F2083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084" i="1"/>
  <c r="F2084" i="1" s="1"/>
  <c r="E2085" i="1"/>
  <c r="F2085" i="1" s="1"/>
  <c r="E2086" i="1"/>
  <c r="F2086" i="1" s="1"/>
  <c r="E2087" i="1"/>
  <c r="F2087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1324" i="1"/>
  <c r="F1324" i="1" s="1"/>
  <c r="E261" i="1"/>
  <c r="F261" i="1" s="1"/>
  <c r="E755" i="1"/>
  <c r="F755" i="1" s="1"/>
  <c r="E734" i="1"/>
  <c r="F734" i="1" s="1"/>
  <c r="E775" i="1"/>
  <c r="F775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089" i="1"/>
  <c r="F2089" i="1" s="1"/>
  <c r="E902" i="1"/>
  <c r="F902" i="1" s="1"/>
  <c r="E2090" i="1"/>
  <c r="F2090" i="1" s="1"/>
  <c r="E2095" i="1"/>
  <c r="F2095" i="1" s="1"/>
  <c r="E863" i="1"/>
  <c r="F863" i="1" s="1"/>
  <c r="E2096" i="1"/>
  <c r="F2096" i="1" s="1"/>
  <c r="E1180" i="1"/>
  <c r="F1180" i="1" s="1"/>
  <c r="E2098" i="1"/>
  <c r="F2098" i="1" s="1"/>
  <c r="E2099" i="1"/>
  <c r="F2099" i="1" s="1"/>
  <c r="E2100" i="1"/>
  <c r="F2100" i="1" s="1"/>
  <c r="E893" i="1"/>
  <c r="F893" i="1" s="1"/>
  <c r="E282" i="1"/>
  <c r="F282" i="1" s="1"/>
  <c r="E2101" i="1"/>
  <c r="F2101" i="1" s="1"/>
  <c r="E1141" i="1"/>
  <c r="F1141" i="1" s="1"/>
  <c r="E285" i="1"/>
  <c r="F285" i="1" s="1"/>
  <c r="E286" i="1"/>
  <c r="F286" i="1" s="1"/>
  <c r="E287" i="1"/>
  <c r="F287" i="1" s="1"/>
  <c r="E288" i="1"/>
  <c r="F288" i="1" s="1"/>
  <c r="E2103" i="1"/>
  <c r="F2103" i="1" s="1"/>
  <c r="E2104" i="1"/>
  <c r="F2104" i="1" s="1"/>
  <c r="E291" i="1"/>
  <c r="F291" i="1" s="1"/>
  <c r="E292" i="1"/>
  <c r="F292" i="1" s="1"/>
  <c r="E2105" i="1"/>
  <c r="F2105" i="1" s="1"/>
  <c r="E1189" i="1"/>
  <c r="F1189" i="1" s="1"/>
  <c r="E2106" i="1"/>
  <c r="F2106" i="1" s="1"/>
  <c r="E2107" i="1"/>
  <c r="F2107" i="1" s="1"/>
  <c r="E297" i="1"/>
  <c r="F297" i="1" s="1"/>
  <c r="E298" i="1"/>
  <c r="F298" i="1" s="1"/>
  <c r="E2111" i="1"/>
  <c r="F2111" i="1" s="1"/>
  <c r="E2112" i="1"/>
  <c r="F2112" i="1" s="1"/>
  <c r="E2114" i="1"/>
  <c r="F2114" i="1" s="1"/>
  <c r="E2115" i="1"/>
  <c r="F2115" i="1" s="1"/>
  <c r="E1502" i="1"/>
  <c r="F1502" i="1" s="1"/>
  <c r="E304" i="1"/>
  <c r="F304" i="1" s="1"/>
  <c r="E305" i="1"/>
  <c r="F305" i="1" s="1"/>
  <c r="E2125" i="1"/>
  <c r="F2125" i="1" s="1"/>
  <c r="E898" i="1"/>
  <c r="F898" i="1" s="1"/>
  <c r="E1206" i="1"/>
  <c r="F1206" i="1" s="1"/>
  <c r="E1139" i="1"/>
  <c r="F1139" i="1" s="1"/>
  <c r="E310" i="1"/>
  <c r="F310" i="1" s="1"/>
  <c r="E311" i="1"/>
  <c r="F311" i="1" s="1"/>
  <c r="E312" i="1"/>
  <c r="F312" i="1" s="1"/>
  <c r="E313" i="1"/>
  <c r="F313" i="1" s="1"/>
  <c r="E314" i="1"/>
  <c r="F314" i="1" s="1"/>
  <c r="E881" i="1"/>
  <c r="F881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1313" i="1"/>
  <c r="F1313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1326" i="1"/>
  <c r="F1326" i="1" s="1"/>
  <c r="E339" i="1"/>
  <c r="F339" i="1" s="1"/>
  <c r="E340" i="1"/>
  <c r="F340" i="1" s="1"/>
  <c r="E1327" i="1"/>
  <c r="F1327" i="1" s="1"/>
  <c r="E342" i="1"/>
  <c r="F342" i="1" s="1"/>
  <c r="E343" i="1"/>
  <c r="F343" i="1" s="1"/>
  <c r="E344" i="1"/>
  <c r="F344" i="1" s="1"/>
  <c r="E2140" i="1"/>
  <c r="F2140" i="1" s="1"/>
  <c r="E722" i="1"/>
  <c r="F722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997" i="1"/>
  <c r="F997" i="1" s="1"/>
  <c r="E2147" i="1"/>
  <c r="F2147" i="1" s="1"/>
  <c r="E385" i="1"/>
  <c r="F385" i="1" s="1"/>
  <c r="E2148" i="1"/>
  <c r="F2148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2151" i="1"/>
  <c r="F2151" i="1" s="1"/>
  <c r="E2155" i="1"/>
  <c r="F2155" i="1" s="1"/>
  <c r="E2156" i="1"/>
  <c r="F2156" i="1" s="1"/>
  <c r="E398" i="1"/>
  <c r="F398" i="1" s="1"/>
  <c r="E399" i="1"/>
  <c r="F399" i="1" s="1"/>
  <c r="E400" i="1"/>
  <c r="F400" i="1" s="1"/>
  <c r="E401" i="1"/>
  <c r="F401" i="1" s="1"/>
  <c r="E402" i="1"/>
  <c r="F402" i="1" s="1"/>
  <c r="E782" i="1"/>
  <c r="F782" i="1" s="1"/>
  <c r="E404" i="1"/>
  <c r="F404" i="1" s="1"/>
  <c r="E2191" i="1"/>
  <c r="F2191" i="1" s="1"/>
  <c r="E747" i="1"/>
  <c r="F747" i="1" s="1"/>
  <c r="E2192" i="1"/>
  <c r="F2192" i="1" s="1"/>
  <c r="E743" i="1"/>
  <c r="F743" i="1" s="1"/>
  <c r="E409" i="1"/>
  <c r="F409" i="1" s="1"/>
  <c r="E854" i="1"/>
  <c r="F854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2194" i="1"/>
  <c r="F2194" i="1" s="1"/>
  <c r="E420" i="1"/>
  <c r="F420" i="1" s="1"/>
  <c r="E1485" i="1"/>
  <c r="F1485" i="1" s="1"/>
  <c r="E1045" i="1"/>
  <c r="F1045" i="1" s="1"/>
  <c r="E2203" i="1"/>
  <c r="F2203" i="1" s="1"/>
  <c r="E424" i="1"/>
  <c r="F424" i="1" s="1"/>
  <c r="E2204" i="1"/>
  <c r="F2204" i="1" s="1"/>
  <c r="E906" i="1"/>
  <c r="F906" i="1" s="1"/>
  <c r="E2205" i="1"/>
  <c r="F2205" i="1" s="1"/>
  <c r="E1439" i="1"/>
  <c r="F1439" i="1" s="1"/>
  <c r="E2212" i="1"/>
  <c r="F2212" i="1" s="1"/>
  <c r="E1306" i="1"/>
  <c r="F1306" i="1" s="1"/>
  <c r="E2213" i="1"/>
  <c r="F2213" i="1" s="1"/>
  <c r="E2214" i="1"/>
  <c r="F2214" i="1" s="1"/>
  <c r="E1159" i="1"/>
  <c r="F1159" i="1" s="1"/>
  <c r="E1016" i="1"/>
  <c r="F1016" i="1" s="1"/>
  <c r="E435" i="1"/>
  <c r="F435" i="1" s="1"/>
  <c r="E2215" i="1"/>
  <c r="F2215" i="1" s="1"/>
  <c r="E2222" i="1"/>
  <c r="F2222" i="1" s="1"/>
  <c r="E438" i="1"/>
  <c r="F438" i="1" s="1"/>
  <c r="E439" i="1"/>
  <c r="F439" i="1" s="1"/>
  <c r="E440" i="1"/>
  <c r="F440" i="1" s="1"/>
  <c r="E441" i="1"/>
  <c r="F441" i="1" s="1"/>
  <c r="E2224" i="1"/>
  <c r="F2224" i="1" s="1"/>
  <c r="E2225" i="1"/>
  <c r="F2225" i="1" s="1"/>
  <c r="E444" i="1"/>
  <c r="F444" i="1" s="1"/>
  <c r="E445" i="1"/>
  <c r="F445" i="1" s="1"/>
  <c r="E446" i="1"/>
  <c r="F446" i="1" s="1"/>
  <c r="E2226" i="1"/>
  <c r="F2226" i="1" s="1"/>
  <c r="E1305" i="1"/>
  <c r="F1305" i="1" s="1"/>
  <c r="E1505" i="1"/>
  <c r="F1505" i="1" s="1"/>
  <c r="E450" i="1"/>
  <c r="F450" i="1" s="1"/>
  <c r="E451" i="1"/>
  <c r="F451" i="1" s="1"/>
  <c r="E2227" i="1"/>
  <c r="F2227" i="1" s="1"/>
  <c r="E2228" i="1"/>
  <c r="F2228" i="1" s="1"/>
  <c r="E2229" i="1"/>
  <c r="F2229" i="1" s="1"/>
  <c r="E2230" i="1"/>
  <c r="F2230" i="1" s="1"/>
  <c r="E456" i="1"/>
  <c r="F456" i="1" s="1"/>
  <c r="E457" i="1"/>
  <c r="F457" i="1" s="1"/>
  <c r="E458" i="1"/>
  <c r="F458" i="1" s="1"/>
  <c r="E1046" i="1"/>
  <c r="F1046" i="1" s="1"/>
  <c r="E1010" i="1"/>
  <c r="F1010" i="1" s="1"/>
  <c r="E461" i="1"/>
  <c r="F461" i="1" s="1"/>
  <c r="E2231" i="1"/>
  <c r="F2231" i="1" s="1"/>
  <c r="E1058" i="1"/>
  <c r="F1058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882" i="1"/>
  <c r="F882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1194" i="1"/>
  <c r="F1194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1030" i="1"/>
  <c r="F1030" i="1" s="1"/>
  <c r="E498" i="1"/>
  <c r="F498" i="1" s="1"/>
  <c r="E499" i="1"/>
  <c r="F499" i="1" s="1"/>
  <c r="E1483" i="1"/>
  <c r="F1483" i="1" s="1"/>
  <c r="E501" i="1"/>
  <c r="F501" i="1" s="1"/>
  <c r="E502" i="1"/>
  <c r="F502" i="1" s="1"/>
  <c r="E503" i="1"/>
  <c r="F503" i="1" s="1"/>
  <c r="E2232" i="1"/>
  <c r="F2232" i="1" s="1"/>
  <c r="E721" i="1"/>
  <c r="F721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2233" i="1"/>
  <c r="F2233" i="1" s="1"/>
  <c r="E2234" i="1"/>
  <c r="F2234" i="1" s="1"/>
  <c r="E546" i="1"/>
  <c r="F546" i="1" s="1"/>
  <c r="E2236" i="1"/>
  <c r="F2236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2237" i="1"/>
  <c r="F2237" i="1" s="1"/>
  <c r="E2242" i="1"/>
  <c r="F2242" i="1" s="1"/>
  <c r="E2243" i="1"/>
  <c r="F2243" i="1" s="1"/>
  <c r="E2247" i="1"/>
  <c r="F2247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1007" i="1"/>
  <c r="F1007" i="1" s="1"/>
  <c r="E567" i="1"/>
  <c r="F567" i="1" s="1"/>
  <c r="E723" i="1"/>
  <c r="F723" i="1" s="1"/>
  <c r="E730" i="1"/>
  <c r="F730" i="1" s="1"/>
  <c r="E1050" i="1"/>
  <c r="F1050" i="1" s="1"/>
  <c r="E571" i="1"/>
  <c r="F571" i="1" s="1"/>
  <c r="E572" i="1"/>
  <c r="F572" i="1" s="1"/>
  <c r="E573" i="1"/>
  <c r="F573" i="1" s="1"/>
  <c r="E574" i="1"/>
  <c r="F574" i="1" s="1"/>
  <c r="E575" i="1"/>
  <c r="F575" i="1" s="1"/>
  <c r="E2248" i="1"/>
  <c r="F2248" i="1" s="1"/>
  <c r="E577" i="1"/>
  <c r="F577" i="1" s="1"/>
  <c r="E578" i="1"/>
  <c r="F578" i="1" s="1"/>
  <c r="E2249" i="1"/>
  <c r="F2249" i="1" s="1"/>
  <c r="E2252" i="1"/>
  <c r="F2252" i="1" s="1"/>
  <c r="E581" i="1"/>
  <c r="F581" i="1" s="1"/>
  <c r="E2253" i="1"/>
  <c r="F2253" i="1" s="1"/>
  <c r="E2254" i="1"/>
  <c r="F2254" i="1" s="1"/>
  <c r="E2255" i="1"/>
  <c r="F2255" i="1" s="1"/>
  <c r="E2259" i="1"/>
  <c r="F2259" i="1" s="1"/>
  <c r="E2260" i="1"/>
  <c r="F2260" i="1" s="1"/>
  <c r="E868" i="1"/>
  <c r="F868" i="1" s="1"/>
  <c r="E588" i="1"/>
  <c r="F588" i="1" s="1"/>
  <c r="E589" i="1"/>
  <c r="F589" i="1" s="1"/>
  <c r="E590" i="1"/>
  <c r="F590" i="1" s="1"/>
  <c r="E2261" i="1"/>
  <c r="F2261" i="1" s="1"/>
  <c r="E2262" i="1"/>
  <c r="F2262" i="1" s="1"/>
  <c r="E1032" i="1"/>
  <c r="F1032" i="1" s="1"/>
  <c r="E2272" i="1"/>
  <c r="F2272" i="1" s="1"/>
  <c r="E2290" i="1"/>
  <c r="F2290" i="1" s="1"/>
  <c r="E1550" i="1"/>
  <c r="F1550" i="1" s="1"/>
  <c r="E597" i="1"/>
  <c r="F597" i="1" s="1"/>
  <c r="E2297" i="1"/>
  <c r="F2297" i="1" s="1"/>
  <c r="E1508" i="1"/>
  <c r="F1508" i="1" s="1"/>
  <c r="E600" i="1"/>
  <c r="F600" i="1" s="1"/>
  <c r="E601" i="1"/>
  <c r="F601" i="1" s="1"/>
  <c r="E602" i="1"/>
  <c r="F602" i="1" s="1"/>
  <c r="E603" i="1"/>
  <c r="F603" i="1" s="1"/>
  <c r="E2298" i="1"/>
  <c r="F2298" i="1" s="1"/>
  <c r="E2301" i="1"/>
  <c r="F2301" i="1" s="1"/>
  <c r="E2305" i="1"/>
  <c r="F2305" i="1" s="1"/>
  <c r="E607" i="1"/>
  <c r="F607" i="1" s="1"/>
  <c r="E608" i="1"/>
  <c r="F608" i="1" s="1"/>
  <c r="E609" i="1"/>
  <c r="F609" i="1" s="1"/>
  <c r="E2344" i="1"/>
  <c r="F2344" i="1" s="1"/>
  <c r="E1450" i="1"/>
  <c r="F1450" i="1" s="1"/>
  <c r="E1178" i="1"/>
  <c r="F1178" i="1" s="1"/>
  <c r="E613" i="1"/>
  <c r="F613" i="1" s="1"/>
  <c r="E614" i="1"/>
  <c r="F614" i="1" s="1"/>
  <c r="E2345" i="1"/>
  <c r="F2345" i="1" s="1"/>
  <c r="E1348" i="1"/>
  <c r="F1348" i="1" s="1"/>
  <c r="E1181" i="1"/>
  <c r="F1181" i="1" s="1"/>
  <c r="E2347" i="1"/>
  <c r="F2347" i="1" s="1"/>
  <c r="E1459" i="1"/>
  <c r="F1459" i="1" s="1"/>
  <c r="E620" i="1"/>
  <c r="F620" i="1" s="1"/>
  <c r="E621" i="1"/>
  <c r="F621" i="1" s="1"/>
  <c r="E622" i="1"/>
  <c r="F622" i="1" s="1"/>
  <c r="E1031" i="1"/>
  <c r="F1031" i="1" s="1"/>
  <c r="E894" i="1"/>
  <c r="F894" i="1" s="1"/>
  <c r="E2356" i="1"/>
  <c r="F2356" i="1" s="1"/>
  <c r="E804" i="1"/>
  <c r="F804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1138" i="1"/>
  <c r="F1138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2357" i="1"/>
  <c r="F2357" i="1" s="1"/>
  <c r="E650" i="1"/>
  <c r="F650" i="1" s="1"/>
  <c r="E651" i="1"/>
  <c r="F651" i="1" s="1"/>
  <c r="E652" i="1"/>
  <c r="F652" i="1" s="1"/>
  <c r="E653" i="1"/>
  <c r="F653" i="1" s="1"/>
  <c r="E2358" i="1"/>
  <c r="F2358" i="1" s="1"/>
  <c r="E1047" i="1"/>
  <c r="F1047" i="1" s="1"/>
  <c r="E656" i="1"/>
  <c r="F656" i="1" s="1"/>
  <c r="E657" i="1"/>
  <c r="F657" i="1" s="1"/>
  <c r="E2359" i="1"/>
  <c r="F2359" i="1" s="1"/>
  <c r="E659" i="1"/>
  <c r="F659" i="1" s="1"/>
  <c r="E660" i="1"/>
  <c r="F660" i="1" s="1"/>
  <c r="E661" i="1"/>
  <c r="F661" i="1" s="1"/>
  <c r="E741" i="1"/>
  <c r="F741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2366" i="1"/>
  <c r="F2366" i="1" s="1"/>
  <c r="E2368" i="1"/>
  <c r="F2368" i="1" s="1"/>
  <c r="E699" i="1"/>
  <c r="F699" i="1" s="1"/>
  <c r="E2369" i="1"/>
  <c r="F2369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2370" i="1"/>
  <c r="F2370" i="1" s="1"/>
  <c r="E2377" i="1"/>
  <c r="F2377" i="1" s="1"/>
  <c r="E2378" i="1"/>
  <c r="F2378" i="1" s="1"/>
  <c r="E713" i="1"/>
  <c r="F713" i="1" s="1"/>
  <c r="E714" i="1"/>
  <c r="F714" i="1" s="1"/>
  <c r="E715" i="1"/>
  <c r="F715" i="1" s="1"/>
  <c r="E716" i="1"/>
  <c r="F716" i="1" s="1"/>
  <c r="E717" i="1"/>
  <c r="F717" i="1" s="1"/>
  <c r="E1353" i="1"/>
  <c r="F1353" i="1" s="1"/>
  <c r="E719" i="1"/>
  <c r="F719" i="1" s="1"/>
  <c r="E2379" i="1"/>
  <c r="F2379" i="1" s="1"/>
  <c r="E1029" i="1"/>
  <c r="F1029" i="1" s="1"/>
  <c r="E1027" i="1"/>
  <c r="F1027" i="1" s="1"/>
  <c r="E907" i="1"/>
  <c r="F907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2380" i="1"/>
  <c r="F2380" i="1" s="1"/>
  <c r="E731" i="1"/>
  <c r="F731" i="1" s="1"/>
  <c r="E732" i="1"/>
  <c r="F732" i="1" s="1"/>
  <c r="E733" i="1"/>
  <c r="F733" i="1" s="1"/>
  <c r="E1292" i="1"/>
  <c r="F1292" i="1" s="1"/>
  <c r="E735" i="1"/>
  <c r="F735" i="1" s="1"/>
  <c r="E736" i="1"/>
  <c r="F736" i="1" s="1"/>
  <c r="E737" i="1"/>
  <c r="F737" i="1" s="1"/>
  <c r="E2381" i="1"/>
  <c r="F2381" i="1" s="1"/>
  <c r="E2382" i="1"/>
  <c r="F2382" i="1" s="1"/>
  <c r="E1033" i="1"/>
  <c r="F1033" i="1" s="1"/>
  <c r="E1190" i="1"/>
  <c r="F1190" i="1" s="1"/>
  <c r="E742" i="1"/>
  <c r="F742" i="1" s="1"/>
  <c r="E2383" i="1"/>
  <c r="F2383" i="1" s="1"/>
  <c r="E2384" i="1"/>
  <c r="F2384" i="1" s="1"/>
  <c r="E2385" i="1"/>
  <c r="F2385" i="1" s="1"/>
  <c r="E2386" i="1"/>
  <c r="F2386" i="1" s="1"/>
  <c r="E2387" i="1"/>
  <c r="F2387" i="1" s="1"/>
  <c r="E748" i="1"/>
  <c r="F748" i="1" s="1"/>
  <c r="E2389" i="1"/>
  <c r="F2389" i="1" s="1"/>
  <c r="E1183" i="1"/>
  <c r="F1183" i="1" s="1"/>
  <c r="E751" i="1"/>
  <c r="F751" i="1" s="1"/>
  <c r="E752" i="1"/>
  <c r="F752" i="1" s="1"/>
  <c r="E753" i="1"/>
  <c r="F753" i="1" s="1"/>
  <c r="E754" i="1"/>
  <c r="F754" i="1" s="1"/>
  <c r="E914" i="1"/>
  <c r="F914" i="1" s="1"/>
  <c r="E2390" i="1"/>
  <c r="F2390" i="1" s="1"/>
  <c r="E757" i="1"/>
  <c r="F757" i="1" s="1"/>
  <c r="E758" i="1"/>
  <c r="F758" i="1" s="1"/>
  <c r="E759" i="1"/>
  <c r="F759" i="1" s="1"/>
  <c r="E1436" i="1"/>
  <c r="F1436" i="1" s="1"/>
  <c r="E2395" i="1"/>
  <c r="F2395" i="1" s="1"/>
  <c r="E1053" i="1"/>
  <c r="F1053" i="1" s="1"/>
  <c r="E763" i="1"/>
  <c r="F763" i="1" s="1"/>
  <c r="E2396" i="1"/>
  <c r="F2396" i="1" s="1"/>
  <c r="E1360" i="1"/>
  <c r="F1360" i="1" s="1"/>
  <c r="E2399" i="1"/>
  <c r="F2399" i="1" s="1"/>
  <c r="E2400" i="1"/>
  <c r="F2400" i="1" s="1"/>
  <c r="E2401" i="1"/>
  <c r="F2401" i="1" s="1"/>
  <c r="E769" i="1"/>
  <c r="F769" i="1" s="1"/>
  <c r="E770" i="1"/>
  <c r="F770" i="1" s="1"/>
  <c r="E771" i="1"/>
  <c r="F771" i="1" s="1"/>
  <c r="E1174" i="1"/>
  <c r="F1174" i="1" s="1"/>
  <c r="E1012" i="1"/>
  <c r="F1012" i="1" s="1"/>
  <c r="E2402" i="1"/>
  <c r="F2402" i="1" s="1"/>
  <c r="E871" i="1"/>
  <c r="F871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877" i="1"/>
  <c r="F877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1015" i="1"/>
  <c r="F1015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1150" i="1"/>
  <c r="F1150" i="1" s="1"/>
  <c r="E805" i="1"/>
  <c r="F805" i="1" s="1"/>
  <c r="E806" i="1"/>
  <c r="F806" i="1" s="1"/>
  <c r="E1355" i="1"/>
  <c r="F1355" i="1" s="1"/>
  <c r="E808" i="1"/>
  <c r="F808" i="1" s="1"/>
  <c r="E809" i="1"/>
  <c r="F809" i="1" s="1"/>
  <c r="E810" i="1"/>
  <c r="F810" i="1" s="1"/>
  <c r="E710" i="1"/>
  <c r="F710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2405" i="1"/>
  <c r="F2405" i="1" s="1"/>
  <c r="E1037" i="1"/>
  <c r="F1037" i="1" s="1"/>
  <c r="E845" i="1"/>
  <c r="F845" i="1" s="1"/>
  <c r="E2406" i="1"/>
  <c r="F240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2407" i="1"/>
  <c r="F2407" i="1" s="1"/>
  <c r="E2408" i="1"/>
  <c r="F2408" i="1" s="1"/>
  <c r="E2409" i="1"/>
  <c r="F2409" i="1" s="1"/>
  <c r="E2412" i="1"/>
  <c r="F2412" i="1" s="1"/>
  <c r="E857" i="1"/>
  <c r="F857" i="1" s="1"/>
  <c r="E858" i="1"/>
  <c r="F858" i="1" s="1"/>
  <c r="E859" i="1"/>
  <c r="F859" i="1" s="1"/>
  <c r="E860" i="1"/>
  <c r="F860" i="1" s="1"/>
  <c r="E861" i="1"/>
  <c r="F861" i="1" s="1"/>
  <c r="E2413" i="1"/>
  <c r="F2413" i="1" s="1"/>
  <c r="E1177" i="1"/>
  <c r="F1177" i="1" s="1"/>
  <c r="E864" i="1"/>
  <c r="F864" i="1" s="1"/>
  <c r="E2414" i="1"/>
  <c r="F2414" i="1" s="1"/>
  <c r="E1011" i="1"/>
  <c r="F1011" i="1" s="1"/>
  <c r="E2415" i="1"/>
  <c r="F2415" i="1" s="1"/>
  <c r="E895" i="1"/>
  <c r="F895" i="1" s="1"/>
  <c r="E869" i="1"/>
  <c r="F869" i="1" s="1"/>
  <c r="E2421" i="1"/>
  <c r="F2421" i="1" s="1"/>
  <c r="E950" i="1"/>
  <c r="F950" i="1" s="1"/>
  <c r="E872" i="1"/>
  <c r="F872" i="1" s="1"/>
  <c r="E873" i="1"/>
  <c r="F873" i="1" s="1"/>
  <c r="E874" i="1"/>
  <c r="F874" i="1" s="1"/>
  <c r="E875" i="1"/>
  <c r="F875" i="1" s="1"/>
  <c r="E876" i="1"/>
  <c r="F876" i="1" s="1"/>
  <c r="E2437" i="1"/>
  <c r="F2437" i="1" s="1"/>
  <c r="E878" i="1"/>
  <c r="F878" i="1" s="1"/>
  <c r="E879" i="1"/>
  <c r="F879" i="1" s="1"/>
  <c r="E880" i="1"/>
  <c r="F880" i="1" s="1"/>
  <c r="E2444" i="1"/>
  <c r="F2444" i="1" s="1"/>
  <c r="E2447" i="1"/>
  <c r="F2447" i="1" s="1"/>
  <c r="E883" i="1"/>
  <c r="F883" i="1" s="1"/>
  <c r="E2451" i="1"/>
  <c r="F2451" i="1" s="1"/>
  <c r="E885" i="1"/>
  <c r="F885" i="1" s="1"/>
  <c r="E2452" i="1"/>
  <c r="F2452" i="1" s="1"/>
  <c r="E2489" i="1"/>
  <c r="F2489" i="1" s="1"/>
  <c r="E2490" i="1"/>
  <c r="F2490" i="1" s="1"/>
  <c r="E889" i="1"/>
  <c r="F889" i="1" s="1"/>
  <c r="E2492" i="1"/>
  <c r="F2492" i="1" s="1"/>
  <c r="E766" i="1"/>
  <c r="F766" i="1" s="1"/>
  <c r="E2501" i="1"/>
  <c r="F2501" i="1" s="1"/>
  <c r="E2502" i="1"/>
  <c r="F2502" i="1" s="1"/>
  <c r="E744" i="1"/>
  <c r="F744" i="1" s="1"/>
  <c r="E1095" i="1"/>
  <c r="F1095" i="1" s="1"/>
  <c r="E896" i="1"/>
  <c r="F896" i="1" s="1"/>
  <c r="E2503" i="1"/>
  <c r="F2503" i="1" s="1"/>
  <c r="E905" i="1"/>
  <c r="F905" i="1" s="1"/>
  <c r="E899" i="1"/>
  <c r="F899" i="1" s="1"/>
  <c r="E900" i="1"/>
  <c r="F900" i="1" s="1"/>
  <c r="E2509" i="1"/>
  <c r="F2509" i="1" s="1"/>
  <c r="E2511" i="1"/>
  <c r="F2511" i="1" s="1"/>
  <c r="E903" i="1"/>
  <c r="F903" i="1" s="1"/>
  <c r="E2512" i="1"/>
  <c r="F2512" i="1" s="1"/>
  <c r="E1437" i="1"/>
  <c r="F1437" i="1" s="1"/>
  <c r="E1495" i="1"/>
  <c r="F1495" i="1" s="1"/>
  <c r="E2513" i="1"/>
  <c r="F2513" i="1" s="1"/>
  <c r="E908" i="1"/>
  <c r="F908" i="1" s="1"/>
  <c r="E909" i="1"/>
  <c r="F909" i="1" s="1"/>
  <c r="E2514" i="1"/>
  <c r="F2514" i="1" s="1"/>
  <c r="E2516" i="1"/>
  <c r="F2516" i="1" s="1"/>
  <c r="E2525" i="1"/>
  <c r="F2525" i="1" s="1"/>
  <c r="E2527" i="1"/>
  <c r="F2527" i="1" s="1"/>
  <c r="E1399" i="1"/>
  <c r="F1399" i="1" s="1"/>
  <c r="E915" i="1"/>
  <c r="F915" i="1" s="1"/>
  <c r="E916" i="1"/>
  <c r="F916" i="1" s="1"/>
  <c r="E2528" i="1"/>
  <c r="F2528" i="1" s="1"/>
  <c r="E987" i="1"/>
  <c r="F987" i="1" s="1"/>
  <c r="E2529" i="1"/>
  <c r="F2529" i="1" s="1"/>
  <c r="E807" i="1"/>
  <c r="F807" i="1" s="1"/>
  <c r="E921" i="1"/>
  <c r="F921" i="1" s="1"/>
  <c r="E922" i="1"/>
  <c r="F922" i="1" s="1"/>
  <c r="E923" i="1"/>
  <c r="F923" i="1" s="1"/>
  <c r="E924" i="1"/>
  <c r="F924" i="1" s="1"/>
  <c r="E910" i="1"/>
  <c r="F910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1475" i="1"/>
  <c r="F1475" i="1" s="1"/>
  <c r="E942" i="1"/>
  <c r="F942" i="1" s="1"/>
  <c r="E943" i="1"/>
  <c r="F943" i="1" s="1"/>
  <c r="E944" i="1"/>
  <c r="F944" i="1" s="1"/>
  <c r="E945" i="1"/>
  <c r="F945" i="1" s="1"/>
  <c r="E946" i="1"/>
  <c r="F946" i="1" s="1"/>
  <c r="E1048" i="1"/>
  <c r="F1048" i="1" s="1"/>
  <c r="E948" i="1"/>
  <c r="F948" i="1" s="1"/>
  <c r="E949" i="1"/>
  <c r="F949" i="1" s="1"/>
  <c r="E2531" i="1"/>
  <c r="F2531" i="1" s="1"/>
  <c r="E951" i="1"/>
  <c r="F951" i="1" s="1"/>
  <c r="E952" i="1"/>
  <c r="F952" i="1" s="1"/>
  <c r="E953" i="1"/>
  <c r="F953" i="1" s="1"/>
  <c r="E844" i="1"/>
  <c r="F84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2532" i="1"/>
  <c r="F2532" i="1" s="1"/>
  <c r="E2533" i="1"/>
  <c r="F2533" i="1" s="1"/>
  <c r="E988" i="1"/>
  <c r="F988" i="1" s="1"/>
  <c r="E2534" i="1"/>
  <c r="F2534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2535" i="1"/>
  <c r="F2535" i="1" s="1"/>
  <c r="E2536" i="1"/>
  <c r="F2536" i="1" s="1"/>
  <c r="E2537" i="1"/>
  <c r="F2537" i="1" s="1"/>
  <c r="E2538" i="1"/>
  <c r="F2538" i="1" s="1"/>
  <c r="E2539" i="1"/>
  <c r="F2539" i="1" s="1"/>
  <c r="E2540" i="1"/>
  <c r="F2540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352" i="1"/>
  <c r="F1352" i="1" s="1"/>
  <c r="E1175" i="1"/>
  <c r="F1175" i="1" s="1"/>
  <c r="E1009" i="1"/>
  <c r="F1009" i="1" s="1"/>
  <c r="E1332" i="1"/>
  <c r="F1332" i="1" s="1"/>
  <c r="E904" i="1"/>
  <c r="F904" i="1" s="1"/>
  <c r="E1343" i="1"/>
  <c r="F1343" i="1" s="1"/>
  <c r="E890" i="1"/>
  <c r="F890" i="1" s="1"/>
  <c r="E1014" i="1"/>
  <c r="F1014" i="1" s="1"/>
  <c r="E1346" i="1"/>
  <c r="F1346" i="1" s="1"/>
  <c r="E772" i="1"/>
  <c r="F772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2542" i="1"/>
  <c r="F2542" i="1" s="1"/>
  <c r="E2543" i="1"/>
  <c r="F2543" i="1" s="1"/>
  <c r="E2548" i="1"/>
  <c r="F2548" i="1" s="1"/>
  <c r="E888" i="1"/>
  <c r="F888" i="1" s="1"/>
  <c r="E1028" i="1"/>
  <c r="F1028" i="1" s="1"/>
  <c r="E912" i="1"/>
  <c r="F912" i="1" s="1"/>
  <c r="E1152" i="1"/>
  <c r="F1152" i="1" s="1"/>
  <c r="E2549" i="1"/>
  <c r="F2549" i="1" s="1"/>
  <c r="E2553" i="1"/>
  <c r="F2553" i="1" s="1"/>
  <c r="E2554" i="1"/>
  <c r="F2554" i="1" s="1"/>
  <c r="E760" i="1"/>
  <c r="F760" i="1" s="1"/>
  <c r="E1035" i="1"/>
  <c r="F1035" i="1" s="1"/>
  <c r="E2555" i="1"/>
  <c r="F2555" i="1" s="1"/>
  <c r="E2558" i="1"/>
  <c r="F2558" i="1" s="1"/>
  <c r="E1038" i="1"/>
  <c r="F1038" i="1" s="1"/>
  <c r="E1039" i="1"/>
  <c r="F1039" i="1" s="1"/>
  <c r="E1040" i="1"/>
  <c r="F1040" i="1" s="1"/>
  <c r="E1041" i="1"/>
  <c r="F1041" i="1" s="1"/>
  <c r="E2559" i="1"/>
  <c r="F2559" i="1" s="1"/>
  <c r="E2560" i="1"/>
  <c r="F2560" i="1" s="1"/>
  <c r="E1044" i="1"/>
  <c r="F1044" i="1" s="1"/>
  <c r="E2561" i="1"/>
  <c r="F2561" i="1" s="1"/>
  <c r="E856" i="1"/>
  <c r="F856" i="1" s="1"/>
  <c r="E1008" i="1"/>
  <c r="F1008" i="1" s="1"/>
  <c r="E1490" i="1"/>
  <c r="F1490" i="1" s="1"/>
  <c r="E1049" i="1"/>
  <c r="F1049" i="1" s="1"/>
  <c r="E2565" i="1"/>
  <c r="F2565" i="1" s="1"/>
  <c r="E2566" i="1"/>
  <c r="F2566" i="1" s="1"/>
  <c r="E2568" i="1"/>
  <c r="F2568" i="1" s="1"/>
  <c r="E2569" i="1"/>
  <c r="F2569" i="1" s="1"/>
  <c r="E1219" i="1"/>
  <c r="F1219" i="1" s="1"/>
  <c r="E1055" i="1"/>
  <c r="F1055" i="1" s="1"/>
  <c r="E1056" i="1"/>
  <c r="F1056" i="1" s="1"/>
  <c r="E1057" i="1"/>
  <c r="F1057" i="1" s="1"/>
  <c r="E2576" i="1"/>
  <c r="F2576" i="1" s="1"/>
  <c r="E634" i="1"/>
  <c r="F634" i="1" s="1"/>
  <c r="E1060" i="1"/>
  <c r="F1060" i="1" s="1"/>
  <c r="E2596" i="1"/>
  <c r="F2596" i="1" s="1"/>
  <c r="E866" i="1"/>
  <c r="F866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179" i="1"/>
  <c r="F1179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2603" i="1"/>
  <c r="F2603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2606" i="1"/>
  <c r="F2606" i="1" s="1"/>
  <c r="E1463" i="1"/>
  <c r="F1463" i="1" s="1"/>
  <c r="E1096" i="1"/>
  <c r="F1096" i="1" s="1"/>
  <c r="E1097" i="1"/>
  <c r="F1097" i="1" s="1"/>
  <c r="E1347" i="1"/>
  <c r="F1347" i="1" s="1"/>
  <c r="E1099" i="1"/>
  <c r="F1099" i="1" s="1"/>
  <c r="E1100" i="1"/>
  <c r="F1100" i="1" s="1"/>
  <c r="E1101" i="1"/>
  <c r="F1101" i="1" s="1"/>
  <c r="E2610" i="1"/>
  <c r="F2610" i="1" s="1"/>
  <c r="E867" i="1"/>
  <c r="F867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036" i="1"/>
  <c r="F1036" i="1" s="1"/>
  <c r="E649" i="1"/>
  <c r="F649" i="1" s="1"/>
  <c r="E1140" i="1"/>
  <c r="F1140" i="1" s="1"/>
  <c r="E1062" i="1"/>
  <c r="F1062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2611" i="1"/>
  <c r="F2611" i="1" s="1"/>
  <c r="E2650" i="1"/>
  <c r="F2650" i="1" s="1"/>
  <c r="E2651" i="1"/>
  <c r="F2651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73" i="1"/>
  <c r="F1173" i="1" s="1"/>
  <c r="E756" i="1"/>
  <c r="F756" i="1" s="1"/>
  <c r="E853" i="1"/>
  <c r="F853" i="1" s="1"/>
  <c r="E774" i="1"/>
  <c r="F774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2653" i="1"/>
  <c r="F2653" i="1" s="1"/>
  <c r="E1170" i="1"/>
  <c r="F1170" i="1" s="1"/>
  <c r="E2662" i="1"/>
  <c r="F2662" i="1" s="1"/>
  <c r="E2663" i="1"/>
  <c r="F2663" i="1" s="1"/>
  <c r="E2664" i="1"/>
  <c r="F2664" i="1" s="1"/>
  <c r="E2665" i="1"/>
  <c r="F2665" i="1" s="1"/>
  <c r="E768" i="1"/>
  <c r="F768" i="1" s="1"/>
  <c r="E2672" i="1"/>
  <c r="F2672" i="1" s="1"/>
  <c r="E2674" i="1"/>
  <c r="F2674" i="1" s="1"/>
  <c r="E2675" i="1"/>
  <c r="F2675" i="1" s="1"/>
  <c r="E1456" i="1"/>
  <c r="F1456" i="1" s="1"/>
  <c r="E2676" i="1"/>
  <c r="F2676" i="1" s="1"/>
  <c r="E941" i="1"/>
  <c r="F941" i="1" s="1"/>
  <c r="E1182" i="1"/>
  <c r="F1182" i="1" s="1"/>
  <c r="E2682" i="1"/>
  <c r="F2682" i="1" s="1"/>
  <c r="E2685" i="1"/>
  <c r="F2685" i="1" s="1"/>
  <c r="E1185" i="1"/>
  <c r="F1185" i="1" s="1"/>
  <c r="E1186" i="1"/>
  <c r="F1186" i="1" s="1"/>
  <c r="E1187" i="1"/>
  <c r="F1187" i="1" s="1"/>
  <c r="E1188" i="1"/>
  <c r="F1188" i="1" s="1"/>
  <c r="E2686" i="1"/>
  <c r="F2686" i="1" s="1"/>
  <c r="E2688" i="1"/>
  <c r="F2688" i="1" s="1"/>
  <c r="E1191" i="1"/>
  <c r="F1191" i="1" s="1"/>
  <c r="E1192" i="1"/>
  <c r="F1192" i="1" s="1"/>
  <c r="E1193" i="1"/>
  <c r="F1193" i="1" s="1"/>
  <c r="E1924" i="1"/>
  <c r="F1924" i="1" s="1"/>
  <c r="E911" i="1"/>
  <c r="F911" i="1" s="1"/>
  <c r="E1482" i="1"/>
  <c r="F1482" i="1" s="1"/>
  <c r="E1197" i="1"/>
  <c r="F1197" i="1" s="1"/>
  <c r="E1198" i="1"/>
  <c r="F1198" i="1" s="1"/>
  <c r="E2689" i="1"/>
  <c r="F2689" i="1" s="1"/>
  <c r="E2690" i="1"/>
  <c r="F2690" i="1" s="1"/>
  <c r="E1384" i="1"/>
  <c r="F1384" i="1" s="1"/>
  <c r="E2691" i="1"/>
  <c r="F2691" i="1" s="1"/>
  <c r="E1203" i="1"/>
  <c r="F1203" i="1" s="1"/>
  <c r="E1204" i="1"/>
  <c r="F1204" i="1" s="1"/>
  <c r="E1205" i="1"/>
  <c r="F1205" i="1" s="1"/>
  <c r="E2692" i="1"/>
  <c r="F2692" i="1" s="1"/>
  <c r="E662" i="1"/>
  <c r="F662" i="1" s="1"/>
  <c r="E2693" i="1"/>
  <c r="F2693" i="1" s="1"/>
  <c r="E901" i="1"/>
  <c r="F901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052" i="1"/>
  <c r="F1052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458" i="1"/>
  <c r="F1458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2697" i="1"/>
  <c r="F2697" i="1" s="1"/>
  <c r="E2698" i="1"/>
  <c r="F2698" i="1" s="1"/>
  <c r="E1246" i="1"/>
  <c r="F1246" i="1" s="1"/>
  <c r="E1247" i="1"/>
  <c r="F1247" i="1" s="1"/>
  <c r="E2699" i="1"/>
  <c r="F2699" i="1" s="1"/>
  <c r="E1249" i="1"/>
  <c r="F1249" i="1" s="1"/>
  <c r="E1250" i="1"/>
  <c r="F1250" i="1" s="1"/>
  <c r="E1251" i="1"/>
  <c r="F1251" i="1" s="1"/>
  <c r="E1209" i="1"/>
  <c r="F1209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391" i="1"/>
  <c r="F1391" i="1" s="1"/>
  <c r="E2700" i="1"/>
  <c r="F2700" i="1" s="1"/>
  <c r="E1293" i="1"/>
  <c r="F1293" i="1" s="1"/>
  <c r="E2701" i="1"/>
  <c r="F2701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2702" i="1"/>
  <c r="F2702" i="1" s="1"/>
  <c r="E2704" i="1"/>
  <c r="F2704" i="1" s="1"/>
  <c r="E2705" i="1"/>
  <c r="F2705" i="1" s="1"/>
  <c r="E2710" i="1"/>
  <c r="F2710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36" i="1"/>
  <c r="F1336" i="1" s="1"/>
  <c r="E1314" i="1"/>
  <c r="F1314" i="1" s="1"/>
  <c r="E862" i="1"/>
  <c r="F862" i="1" s="1"/>
  <c r="E767" i="1"/>
  <c r="F767" i="1" s="1"/>
  <c r="E884" i="1"/>
  <c r="F884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2711" i="1"/>
  <c r="F2711" i="1" s="1"/>
  <c r="E1160" i="1"/>
  <c r="F1160" i="1" s="1"/>
  <c r="E2712" i="1"/>
  <c r="F2712" i="1" s="1"/>
  <c r="E2716" i="1"/>
  <c r="F2716" i="1" s="1"/>
  <c r="E925" i="1"/>
  <c r="F925" i="1" s="1"/>
  <c r="E2717" i="1"/>
  <c r="F2717" i="1" s="1"/>
  <c r="E1201" i="1"/>
  <c r="F1201" i="1" s="1"/>
  <c r="E2718" i="1"/>
  <c r="F2718" i="1" s="1"/>
  <c r="E2721" i="1"/>
  <c r="F2721" i="1" s="1"/>
  <c r="E2722" i="1"/>
  <c r="F2722" i="1" s="1"/>
  <c r="E1072" i="1"/>
  <c r="F1072" i="1" s="1"/>
  <c r="E1335" i="1"/>
  <c r="F1335" i="1" s="1"/>
  <c r="E2723" i="1"/>
  <c r="F2723" i="1" s="1"/>
  <c r="E1087" i="1"/>
  <c r="F1087" i="1" s="1"/>
  <c r="E1338" i="1"/>
  <c r="F1338" i="1" s="1"/>
  <c r="E1339" i="1"/>
  <c r="F1339" i="1" s="1"/>
  <c r="E1340" i="1"/>
  <c r="F1340" i="1" s="1"/>
  <c r="E1341" i="1"/>
  <c r="F1341" i="1" s="1"/>
  <c r="E2724" i="1"/>
  <c r="F2724" i="1" s="1"/>
  <c r="E2725" i="1"/>
  <c r="F2725" i="1" s="1"/>
  <c r="E1344" i="1"/>
  <c r="F1344" i="1" s="1"/>
  <c r="E1345" i="1"/>
  <c r="F1345" i="1" s="1"/>
  <c r="E2729" i="1"/>
  <c r="F2729" i="1" s="1"/>
  <c r="E1184" i="1"/>
  <c r="F1184" i="1" s="1"/>
  <c r="E2730" i="1"/>
  <c r="F2730" i="1" s="1"/>
  <c r="E2731" i="1"/>
  <c r="F2731" i="1" s="1"/>
  <c r="E1350" i="1"/>
  <c r="F1350" i="1" s="1"/>
  <c r="E1351" i="1"/>
  <c r="F1351" i="1" s="1"/>
  <c r="E2732" i="1"/>
  <c r="F2732" i="1" s="1"/>
  <c r="E2740" i="1"/>
  <c r="F2740" i="1" s="1"/>
  <c r="E2755" i="1"/>
  <c r="F2755" i="1" s="1"/>
  <c r="E2760" i="1"/>
  <c r="F2760" i="1" s="1"/>
  <c r="E1954" i="1"/>
  <c r="F1954" i="1" s="1"/>
  <c r="E1357" i="1"/>
  <c r="F1357" i="1" s="1"/>
  <c r="E1358" i="1"/>
  <c r="F1358" i="1" s="1"/>
  <c r="E2761" i="1"/>
  <c r="F2761" i="1" s="1"/>
  <c r="E655" i="1"/>
  <c r="F655" i="1" s="1"/>
  <c r="E1200" i="1"/>
  <c r="F1200" i="1" s="1"/>
  <c r="E1102" i="1"/>
  <c r="F110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172" i="1"/>
  <c r="F1172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61" i="1"/>
  <c r="F1361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449" i="1"/>
  <c r="F1449" i="1" s="1"/>
  <c r="E1392" i="1"/>
  <c r="F1392" i="1" s="1"/>
  <c r="E1393" i="1"/>
  <c r="F1393" i="1" s="1"/>
  <c r="E1478" i="1"/>
  <c r="F1478" i="1" s="1"/>
  <c r="E1395" i="1"/>
  <c r="F1395" i="1" s="1"/>
  <c r="E1396" i="1"/>
  <c r="F1396" i="1" s="1"/>
  <c r="E1397" i="1"/>
  <c r="F1397" i="1" s="1"/>
  <c r="E2764" i="1"/>
  <c r="F2764" i="1" s="1"/>
  <c r="E762" i="1"/>
  <c r="F762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362" i="1"/>
  <c r="F1362" i="1" s="1"/>
  <c r="E2768" i="1"/>
  <c r="F2768" i="1" s="1"/>
  <c r="E1438" i="1"/>
  <c r="F1438" i="1" s="1"/>
  <c r="E2803" i="1"/>
  <c r="F2803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2804" i="1"/>
  <c r="F2804" i="1" s="1"/>
  <c r="E2806" i="1"/>
  <c r="F2806" i="1" s="1"/>
  <c r="E2816" i="1"/>
  <c r="F2816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897" i="1"/>
  <c r="F897" i="1" s="1"/>
  <c r="E1457" i="1"/>
  <c r="F1457" i="1" s="1"/>
  <c r="E2817" i="1"/>
  <c r="F2817" i="1" s="1"/>
  <c r="E870" i="1"/>
  <c r="F870" i="1" s="1"/>
  <c r="E2818" i="1"/>
  <c r="F2818" i="1" s="1"/>
  <c r="E843" i="1"/>
  <c r="F843" i="1" s="1"/>
  <c r="E1462" i="1"/>
  <c r="F1462" i="1" s="1"/>
  <c r="E913" i="1"/>
  <c r="F91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2824" i="1"/>
  <c r="F2824" i="1" s="1"/>
  <c r="E1473" i="1"/>
  <c r="F1473" i="1" s="1"/>
  <c r="E1496" i="1"/>
  <c r="F1496" i="1" s="1"/>
  <c r="E1244" i="1"/>
  <c r="F1244" i="1" s="1"/>
  <c r="E2826" i="1"/>
  <c r="F2826" i="1" s="1"/>
  <c r="E1477" i="1"/>
  <c r="F1477" i="1" s="1"/>
  <c r="E2827" i="1"/>
  <c r="F2827" i="1" s="1"/>
  <c r="E1013" i="1"/>
  <c r="F1013" i="1" s="1"/>
  <c r="E2828" i="1"/>
  <c r="F2828" i="1" s="1"/>
  <c r="E1622" i="1"/>
  <c r="F1622" i="1" s="1"/>
  <c r="E2829" i="1"/>
  <c r="F2829" i="1" s="1"/>
  <c r="E1252" i="1"/>
  <c r="F1252" i="1" s="1"/>
  <c r="E2836" i="1"/>
  <c r="F2836" i="1" s="1"/>
  <c r="E2840" i="1"/>
  <c r="F2840" i="1" s="1"/>
  <c r="E1291" i="1"/>
  <c r="F1291" i="1" s="1"/>
  <c r="E1151" i="1"/>
  <c r="F1151" i="1" s="1"/>
  <c r="E1488" i="1"/>
  <c r="F1488" i="1" s="1"/>
  <c r="E2844" i="1"/>
  <c r="F2844" i="1" s="1"/>
  <c r="E2845" i="1"/>
  <c r="F2845" i="1" s="1"/>
  <c r="E1491" i="1"/>
  <c r="F1491" i="1" s="1"/>
  <c r="E1492" i="1"/>
  <c r="F1492" i="1" s="1"/>
  <c r="E1493" i="1"/>
  <c r="F1493" i="1" s="1"/>
  <c r="E1494" i="1"/>
  <c r="F1494" i="1" s="1"/>
  <c r="E2846" i="1"/>
  <c r="F2846" i="1" s="1"/>
  <c r="E2847" i="1"/>
  <c r="F2847" i="1" s="1"/>
  <c r="E1497" i="1"/>
  <c r="F1497" i="1" s="1"/>
  <c r="E1498" i="1"/>
  <c r="F1498" i="1" s="1"/>
  <c r="E1499" i="1"/>
  <c r="F1499" i="1" s="1"/>
  <c r="E2849" i="1"/>
  <c r="F2849" i="1" s="1"/>
  <c r="E1196" i="1"/>
  <c r="F1196" i="1" s="1"/>
  <c r="E1923" i="1"/>
  <c r="F1923" i="1" s="1"/>
  <c r="E1503" i="1"/>
  <c r="F1503" i="1" s="1"/>
  <c r="E1504" i="1"/>
  <c r="F1504" i="1" s="1"/>
  <c r="E2850" i="1"/>
  <c r="F2850" i="1" s="1"/>
  <c r="E2851" i="1"/>
  <c r="F2851" i="1" s="1"/>
  <c r="E2852" i="1"/>
  <c r="F2852" i="1" s="1"/>
  <c r="E2853" i="1"/>
  <c r="F2853" i="1" s="1"/>
  <c r="E1509" i="1"/>
  <c r="F1509" i="1" s="1"/>
  <c r="E1510" i="1"/>
  <c r="F1510" i="1" s="1"/>
  <c r="E1511" i="1"/>
  <c r="F1511" i="1" s="1"/>
  <c r="E718" i="1"/>
  <c r="F718" i="1" s="1"/>
  <c r="E698" i="1"/>
  <c r="F698" i="1" s="1"/>
  <c r="E1514" i="1"/>
  <c r="F1514" i="1" s="1"/>
  <c r="E2855" i="1"/>
  <c r="F2855" i="1" s="1"/>
  <c r="E1042" i="1"/>
  <c r="F1042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169" i="1"/>
  <c r="F1169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342" i="1"/>
  <c r="F1342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304" i="1"/>
  <c r="F1304" i="1" s="1"/>
  <c r="E1551" i="1"/>
  <c r="F1551" i="1" s="1"/>
  <c r="E1552" i="1"/>
  <c r="F1552" i="1" s="1"/>
  <c r="E1611" i="1"/>
  <c r="F1611" i="1" s="1"/>
  <c r="E1554" i="1"/>
  <c r="F1554" i="1" s="1"/>
  <c r="E1555" i="1"/>
  <c r="F1555" i="1" s="1"/>
  <c r="E1556" i="1"/>
  <c r="F1556" i="1" s="1"/>
  <c r="E2856" i="1"/>
  <c r="F2856" i="1" s="1"/>
  <c r="E761" i="1"/>
  <c r="F761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2861" i="1"/>
  <c r="F2861" i="1" s="1"/>
  <c r="E2862" i="1"/>
  <c r="F2862" i="1" s="1"/>
  <c r="E1599" i="1"/>
  <c r="F1599" i="1" s="1"/>
  <c r="E2866" i="1"/>
  <c r="F2866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2867" i="1"/>
  <c r="F2867" i="1" s="1"/>
  <c r="E2868" i="1"/>
  <c r="F2868" i="1" s="1"/>
  <c r="E2870" i="1"/>
  <c r="F2870" i="1" s="1"/>
  <c r="E2871" i="1"/>
  <c r="F2871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054" i="1"/>
  <c r="F1054" i="1" s="1"/>
  <c r="E1620" i="1"/>
  <c r="F1620" i="1" s="1"/>
  <c r="E773" i="1"/>
  <c r="F773" i="1" s="1"/>
  <c r="E765" i="1"/>
  <c r="F765" i="1" s="1"/>
  <c r="E1171" i="1"/>
  <c r="F1171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2872" i="1"/>
  <c r="F2872" i="1" s="1"/>
  <c r="E1630" i="1"/>
  <c r="F1630" i="1" s="1"/>
  <c r="E1631" i="1"/>
  <c r="F1631" i="1" s="1"/>
  <c r="E2873" i="1"/>
  <c r="F2873" i="1" s="1"/>
  <c r="E2874" i="1"/>
  <c r="F2874" i="1" s="1"/>
  <c r="E1634" i="1"/>
  <c r="F1634" i="1" s="1"/>
  <c r="E2878" i="1"/>
  <c r="F2878" i="1" s="1"/>
  <c r="E2879" i="1"/>
  <c r="F2879" i="1" s="1"/>
  <c r="E2880" i="1"/>
  <c r="F2880" i="1" s="1"/>
  <c r="E2881" i="1"/>
  <c r="F2881" i="1" s="1"/>
  <c r="E2888" i="1"/>
  <c r="F2888" i="1" s="1"/>
  <c r="E1024" i="1"/>
  <c r="F1024" i="1" s="1"/>
  <c r="E1641" i="1"/>
  <c r="F1641" i="1" s="1"/>
  <c r="E1642" i="1"/>
  <c r="F1642" i="1" s="1"/>
  <c r="E1643" i="1"/>
  <c r="F1643" i="1" s="1"/>
  <c r="E2903" i="1"/>
  <c r="F2903" i="1" s="1"/>
  <c r="E2910" i="1"/>
  <c r="F2910" i="1" s="1"/>
  <c r="E1094" i="1"/>
  <c r="F1094" i="1" s="1"/>
  <c r="E2913" i="1"/>
  <c r="F2913" i="1" s="1"/>
  <c r="E2917" i="1"/>
  <c r="F2917" i="1" s="1"/>
  <c r="E1619" i="1"/>
  <c r="F1619" i="1" s="1"/>
  <c r="E1650" i="1"/>
  <c r="F1650" i="1" s="1"/>
  <c r="E2949" i="1"/>
  <c r="F2949" i="1" s="1"/>
  <c r="E1918" i="1"/>
  <c r="F1918" i="1" s="1"/>
  <c r="E1653" i="1"/>
  <c r="F1653" i="1" s="1"/>
  <c r="E1654" i="1"/>
  <c r="F1654" i="1" s="1"/>
  <c r="E1655" i="1"/>
  <c r="F1655" i="1" s="1"/>
  <c r="E1656" i="1"/>
  <c r="F1656" i="1" s="1"/>
  <c r="E2950" i="1"/>
  <c r="F2950" i="1" s="1"/>
  <c r="E2952" i="1"/>
  <c r="F2952" i="1" s="1"/>
  <c r="E2959" i="1"/>
  <c r="F2959" i="1" s="1"/>
  <c r="E1660" i="1"/>
  <c r="F1660" i="1" s="1"/>
  <c r="E1661" i="1"/>
  <c r="F1661" i="1" s="1"/>
  <c r="E1662" i="1"/>
  <c r="F1662" i="1" s="1"/>
  <c r="E2960" i="1"/>
  <c r="F2960" i="1" s="1"/>
  <c r="E1487" i="1"/>
  <c r="F1487" i="1" s="1"/>
  <c r="E1331" i="1"/>
  <c r="F1331" i="1" s="1"/>
  <c r="E1666" i="1"/>
  <c r="F1666" i="1" s="1"/>
  <c r="E1667" i="1"/>
  <c r="F1667" i="1" s="1"/>
  <c r="E2961" i="1"/>
  <c r="F2961" i="1" s="1"/>
  <c r="E1479" i="1"/>
  <c r="F1479" i="1" s="1"/>
  <c r="E1325" i="1"/>
  <c r="F1325" i="1" s="1"/>
  <c r="E2962" i="1"/>
  <c r="F2962" i="1" s="1"/>
  <c r="E1507" i="1"/>
  <c r="F1507" i="1" s="1"/>
  <c r="E1673" i="1"/>
  <c r="F1673" i="1" s="1"/>
  <c r="E1674" i="1"/>
  <c r="F1674" i="1" s="1"/>
  <c r="E1675" i="1"/>
  <c r="F1675" i="1" s="1"/>
  <c r="E700" i="1"/>
  <c r="F700" i="1" s="1"/>
  <c r="E654" i="1"/>
  <c r="F654" i="1" s="1"/>
  <c r="E2968" i="1"/>
  <c r="F2968" i="1" s="1"/>
  <c r="E750" i="1"/>
  <c r="F750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328" i="1"/>
  <c r="F1328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2969" i="1"/>
  <c r="F2969" i="1" s="1"/>
  <c r="E1703" i="1"/>
  <c r="F1703" i="1" s="1"/>
  <c r="E1704" i="1"/>
  <c r="F1704" i="1" s="1"/>
  <c r="E1705" i="1"/>
  <c r="F1705" i="1" s="1"/>
  <c r="E1706" i="1"/>
  <c r="F1706" i="1" s="1"/>
  <c r="E2971" i="1"/>
  <c r="F2971" i="1" s="1"/>
  <c r="E1316" i="1"/>
  <c r="F1316" i="1" s="1"/>
  <c r="E1709" i="1"/>
  <c r="F1709" i="1" s="1"/>
  <c r="E1710" i="1"/>
  <c r="F1710" i="1" s="1"/>
  <c r="E2972" i="1"/>
  <c r="F2972" i="1" s="1"/>
  <c r="E1712" i="1"/>
  <c r="F1712" i="1" s="1"/>
  <c r="E1713" i="1"/>
  <c r="F1713" i="1" s="1"/>
  <c r="E1714" i="1"/>
  <c r="F1714" i="1" s="1"/>
  <c r="E846" i="1"/>
  <c r="F846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2973" i="1"/>
  <c r="F2973" i="1" s="1"/>
  <c r="E2974" i="1"/>
  <c r="F2974" i="1" s="1"/>
  <c r="E1752" i="1"/>
  <c r="F1752" i="1" s="1"/>
  <c r="E2976" i="1"/>
  <c r="F2976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2977" i="1"/>
  <c r="F2977" i="1" s="1"/>
  <c r="E2983" i="1"/>
  <c r="F2983" i="1" s="1"/>
  <c r="E2987" i="1"/>
  <c r="F2987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398" i="1"/>
  <c r="F1398" i="1" s="1"/>
  <c r="E1772" i="1"/>
  <c r="F1772" i="1" s="1"/>
  <c r="E2988" i="1"/>
  <c r="F2988" i="1" s="1"/>
  <c r="E1098" i="1"/>
  <c r="F1098" i="1" s="1"/>
  <c r="E1103" i="1"/>
  <c r="F1103" i="1" s="1"/>
  <c r="E1000" i="1"/>
  <c r="F1000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2990" i="1"/>
  <c r="F2990" i="1" s="1"/>
  <c r="E1784" i="1"/>
  <c r="F1784" i="1" s="1"/>
  <c r="E1785" i="1"/>
  <c r="F1785" i="1" s="1"/>
  <c r="E1786" i="1"/>
  <c r="F1786" i="1" s="1"/>
  <c r="E1237" i="1"/>
  <c r="F1237" i="1" s="1"/>
  <c r="E1788" i="1"/>
  <c r="F1788" i="1" s="1"/>
  <c r="E1789" i="1"/>
  <c r="F1789" i="1" s="1"/>
  <c r="E1790" i="1"/>
  <c r="F1790" i="1" s="1"/>
  <c r="E2992" i="1"/>
  <c r="F2992" i="1" s="1"/>
  <c r="E2993" i="1"/>
  <c r="F2993" i="1" s="1"/>
  <c r="E1061" i="1"/>
  <c r="F1061" i="1" s="1"/>
  <c r="E1207" i="1"/>
  <c r="F1207" i="1" s="1"/>
  <c r="E1795" i="1"/>
  <c r="F1795" i="1" s="1"/>
  <c r="E2994" i="1"/>
  <c r="F2994" i="1" s="1"/>
  <c r="E2996" i="1"/>
  <c r="F2996" i="1" s="1"/>
  <c r="E2997" i="1"/>
  <c r="F2997" i="1" s="1"/>
  <c r="E2998" i="1"/>
  <c r="F2998" i="1" s="1"/>
  <c r="E2999" i="1"/>
  <c r="F2999" i="1" s="1"/>
  <c r="E1801" i="1"/>
  <c r="F1801" i="1" s="1"/>
  <c r="E3000" i="1"/>
  <c r="F3000" i="1" s="1"/>
  <c r="E1245" i="1"/>
  <c r="F1245" i="1" s="1"/>
  <c r="E1804" i="1"/>
  <c r="F1804" i="1" s="1"/>
  <c r="E1805" i="1"/>
  <c r="F1805" i="1" s="1"/>
  <c r="E1806" i="1"/>
  <c r="F1806" i="1" s="1"/>
  <c r="E1807" i="1"/>
  <c r="F1807" i="1" s="1"/>
  <c r="E1026" i="1"/>
  <c r="F1026" i="1" s="1"/>
  <c r="E3001" i="1"/>
  <c r="F3001" i="1" s="1"/>
  <c r="E1810" i="1"/>
  <c r="F1810" i="1" s="1"/>
  <c r="E1811" i="1"/>
  <c r="F1811" i="1" s="1"/>
  <c r="E1812" i="1"/>
  <c r="F1812" i="1" s="1"/>
  <c r="E1481" i="1"/>
  <c r="F1481" i="1" s="1"/>
  <c r="E3003" i="1"/>
  <c r="F3003" i="1" s="1"/>
  <c r="E1303" i="1"/>
  <c r="F1303" i="1" s="1"/>
  <c r="E1816" i="1"/>
  <c r="F1816" i="1" s="1"/>
  <c r="E3004" i="1"/>
  <c r="F3004" i="1" s="1"/>
  <c r="E1486" i="1"/>
  <c r="F1486" i="1" s="1"/>
  <c r="E3007" i="1"/>
  <c r="F3007" i="1" s="1"/>
  <c r="E3008" i="1"/>
  <c r="F3008" i="1" s="1"/>
  <c r="E3010" i="1"/>
  <c r="F3010" i="1" s="1"/>
  <c r="E1822" i="1"/>
  <c r="F1822" i="1" s="1"/>
  <c r="E1823" i="1"/>
  <c r="F1823" i="1" s="1"/>
  <c r="E1824" i="1"/>
  <c r="F1824" i="1" s="1"/>
  <c r="E711" i="1"/>
  <c r="F711" i="1" s="1"/>
  <c r="E697" i="1"/>
  <c r="F697" i="1" s="1"/>
  <c r="E3011" i="1"/>
  <c r="F3011" i="1" s="1"/>
  <c r="E749" i="1"/>
  <c r="F749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161" i="1"/>
  <c r="F1161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294" i="1"/>
  <c r="F1294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329" i="1"/>
  <c r="F1329" i="1" s="1"/>
  <c r="E1858" i="1"/>
  <c r="F1858" i="1" s="1"/>
  <c r="E1859" i="1"/>
  <c r="F1859" i="1" s="1"/>
  <c r="E1472" i="1"/>
  <c r="F1472" i="1" s="1"/>
  <c r="E1861" i="1"/>
  <c r="F1861" i="1" s="1"/>
  <c r="E1862" i="1"/>
  <c r="F1862" i="1" s="1"/>
  <c r="E1863" i="1"/>
  <c r="F1863" i="1" s="1"/>
  <c r="E745" i="1"/>
  <c r="F745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3012" i="1"/>
  <c r="F3012" i="1" s="1"/>
  <c r="E1202" i="1"/>
  <c r="F1202" i="1" s="1"/>
  <c r="E1898" i="1"/>
  <c r="F1898" i="1" s="1"/>
  <c r="E3013" i="1"/>
  <c r="F3013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3016" i="1"/>
  <c r="F3016" i="1" s="1"/>
  <c r="E3017" i="1"/>
  <c r="F3017" i="1" s="1"/>
  <c r="E3018" i="1"/>
  <c r="F3018" i="1" s="1"/>
  <c r="E3019" i="1"/>
  <c r="F301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3020" i="1"/>
  <c r="F3020" i="1" s="1"/>
  <c r="E1248" i="1"/>
  <c r="F1248" i="1" s="1"/>
  <c r="E1917" i="1"/>
  <c r="F1917" i="1" s="1"/>
  <c r="E3023" i="1"/>
  <c r="F3023" i="1" s="1"/>
  <c r="E1059" i="1"/>
  <c r="F1059" i="1" s="1"/>
  <c r="E3024" i="1"/>
  <c r="F3024" i="1" s="1"/>
  <c r="E1025" i="1"/>
  <c r="F1025" i="1" s="1"/>
  <c r="E1922" i="1"/>
  <c r="F1922" i="1" s="1"/>
  <c r="E3025" i="1"/>
  <c r="F3025" i="1" s="1"/>
  <c r="E1051" i="1"/>
  <c r="F1051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3026" i="1"/>
  <c r="F3026" i="1" s="1"/>
  <c r="E1931" i="1"/>
  <c r="F1931" i="1" s="1"/>
  <c r="E1932" i="1"/>
  <c r="F1932" i="1" s="1"/>
  <c r="E1933" i="1"/>
  <c r="F1933" i="1" s="1"/>
  <c r="E3031" i="1"/>
  <c r="F3031" i="1" s="1"/>
  <c r="E3047" i="1"/>
  <c r="F3047" i="1" s="1"/>
  <c r="E1936" i="1"/>
  <c r="F1936" i="1" s="1"/>
  <c r="E3053" i="1"/>
  <c r="F3053" i="1" s="1"/>
  <c r="E1938" i="1"/>
  <c r="F1938" i="1" s="1"/>
  <c r="E3056" i="1"/>
  <c r="F3056" i="1" s="1"/>
  <c r="E3060" i="1"/>
  <c r="F3060" i="1" s="1"/>
  <c r="E3092" i="1"/>
  <c r="F3092" i="1" s="1"/>
  <c r="E1942" i="1"/>
  <c r="F1942" i="1" s="1"/>
  <c r="E3093" i="1"/>
  <c r="F3093" i="1" s="1"/>
  <c r="E855" i="1"/>
  <c r="F855" i="1" s="1"/>
  <c r="E3095" i="1"/>
  <c r="F3095" i="1" s="1"/>
  <c r="E3102" i="1"/>
  <c r="F3102" i="1" s="1"/>
  <c r="E989" i="1"/>
  <c r="F989" i="1" s="1"/>
  <c r="E1208" i="1"/>
  <c r="F1208" i="1" s="1"/>
  <c r="E1949" i="1"/>
  <c r="F1949" i="1" s="1"/>
  <c r="E3103" i="1"/>
  <c r="F3103" i="1" s="1"/>
  <c r="E1034" i="1"/>
  <c r="F1034" i="1" s="1"/>
  <c r="E1952" i="1"/>
  <c r="F1952" i="1" s="1"/>
  <c r="E1953" i="1"/>
  <c r="F1953" i="1" s="1"/>
  <c r="E3104" i="1"/>
  <c r="F3104" i="1" s="1"/>
  <c r="E3105" i="1"/>
  <c r="F3105" i="1" s="1"/>
  <c r="E1956" i="1"/>
  <c r="F1956" i="1" s="1"/>
  <c r="E3106" i="1"/>
  <c r="F3106" i="1" s="1"/>
  <c r="E1484" i="1"/>
  <c r="F1484" i="1" s="1"/>
  <c r="E1951" i="1"/>
  <c r="F1951" i="1" s="1"/>
  <c r="E3107" i="1"/>
  <c r="F3107" i="1" s="1"/>
  <c r="E1961" i="1"/>
  <c r="F1961" i="1" s="1"/>
  <c r="E1962" i="1"/>
  <c r="F1962" i="1" s="1"/>
  <c r="E3113" i="1"/>
  <c r="F3113" i="1" s="1"/>
  <c r="E3114" i="1"/>
  <c r="F3114" i="1" s="1"/>
  <c r="E3116" i="1"/>
  <c r="F3116" i="1" s="1"/>
  <c r="E3117" i="1"/>
  <c r="F3117" i="1" s="1"/>
  <c r="E1460" i="1"/>
  <c r="F1460" i="1" s="1"/>
  <c r="E1968" i="1"/>
  <c r="F1968" i="1" s="1"/>
  <c r="E1969" i="1"/>
  <c r="F1969" i="1" s="1"/>
  <c r="E3118" i="1"/>
  <c r="F3118" i="1" s="1"/>
  <c r="E658" i="1"/>
  <c r="F658" i="1" s="1"/>
  <c r="E3119" i="1"/>
  <c r="F3119" i="1" s="1"/>
  <c r="E712" i="1"/>
  <c r="F712" i="1" s="1"/>
  <c r="E1974" i="1"/>
  <c r="F1974" i="1" s="1"/>
  <c r="E1975" i="1"/>
  <c r="F1975" i="1" s="1"/>
  <c r="E1976" i="1"/>
  <c r="F1976" i="1" s="1"/>
  <c r="E1977" i="1"/>
  <c r="F1977" i="1" s="1"/>
  <c r="E1176" i="1"/>
  <c r="F1176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461" i="1"/>
  <c r="F1461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1317" i="1"/>
  <c r="F1317" i="1" s="1"/>
  <c r="E2001" i="1"/>
  <c r="F2001" i="1" s="1"/>
  <c r="E2002" i="1"/>
  <c r="F2002" i="1" s="1"/>
  <c r="E3121" i="1"/>
  <c r="F3121" i="1" s="1"/>
  <c r="E2004" i="1"/>
  <c r="F2004" i="1" s="1"/>
  <c r="E2005" i="1"/>
  <c r="F2005" i="1" s="1"/>
  <c r="E2006" i="1"/>
  <c r="F2006" i="1" s="1"/>
  <c r="E996" i="1"/>
  <c r="F996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3122" i="1"/>
  <c r="F3122" i="1" s="1"/>
  <c r="E3130" i="1"/>
  <c r="F3130" i="1" s="1"/>
  <c r="E2041" i="1"/>
  <c r="F2041" i="1" s="1"/>
  <c r="E3131" i="1"/>
  <c r="F3131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3132" i="1"/>
  <c r="F3132" i="1" s="1"/>
  <c r="E3133" i="1"/>
  <c r="F3133" i="1" s="1"/>
  <c r="E3135" i="1"/>
  <c r="F3135" i="1" s="1"/>
  <c r="E3136" i="1"/>
  <c r="F3136" i="1" s="1"/>
  <c r="E3137" i="1"/>
  <c r="F3137" i="1" s="1"/>
  <c r="E3138" i="1"/>
  <c r="F3138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1394" i="1"/>
  <c r="F1394" i="1" s="1"/>
  <c r="E1195" i="1"/>
  <c r="F1195" i="1" s="1"/>
  <c r="E2062" i="1"/>
  <c r="F2062" i="1" s="1"/>
  <c r="E1349" i="1"/>
  <c r="F1349" i="1" s="1"/>
  <c r="E986" i="1"/>
  <c r="F986" i="1" s="1"/>
  <c r="E1356" i="1"/>
  <c r="F1356" i="1" s="1"/>
  <c r="E998" i="1"/>
  <c r="F998" i="1" s="1"/>
  <c r="E2067" i="1"/>
  <c r="F2067" i="1" s="1"/>
  <c r="E1359" i="1"/>
  <c r="F1359" i="1" s="1"/>
  <c r="E865" i="1"/>
  <c r="F865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3139" i="1"/>
  <c r="F3139" i="1" s="1"/>
  <c r="E3140" i="1"/>
  <c r="F3140" i="1" s="1"/>
  <c r="E3142" i="1"/>
  <c r="F3142" i="1" s="1"/>
  <c r="E1001" i="1"/>
  <c r="F1001" i="1" s="1"/>
  <c r="E2081" i="1"/>
  <c r="F2081" i="1" s="1"/>
  <c r="E1162" i="1"/>
  <c r="F1162" i="1" s="1"/>
  <c r="E1199" i="1"/>
  <c r="F1199" i="1" s="1"/>
  <c r="E3143" i="1"/>
  <c r="F3143" i="1" s="1"/>
  <c r="E3148" i="1"/>
  <c r="F3148" i="1" s="1"/>
  <c r="E3149" i="1"/>
  <c r="F3149" i="1" s="1"/>
  <c r="E918" i="1"/>
  <c r="F918" i="1" s="1"/>
  <c r="E2088" i="1"/>
  <c r="F2088" i="1" s="1"/>
  <c r="E3151" i="1"/>
  <c r="F3151" i="1" s="1"/>
  <c r="E3152" i="1"/>
  <c r="F3152" i="1" s="1"/>
  <c r="E2091" i="1"/>
  <c r="F2091" i="1" s="1"/>
  <c r="E2092" i="1"/>
  <c r="F2092" i="1" s="1"/>
  <c r="E2093" i="1"/>
  <c r="F2093" i="1" s="1"/>
  <c r="E2094" i="1"/>
  <c r="F2094" i="1" s="1"/>
  <c r="E3153" i="1"/>
  <c r="F3153" i="1" s="1"/>
  <c r="E3154" i="1"/>
  <c r="F3154" i="1" s="1"/>
  <c r="E2097" i="1"/>
  <c r="F2097" i="1" s="1"/>
  <c r="E3156" i="1"/>
  <c r="F3156" i="1" s="1"/>
  <c r="E891" i="1"/>
  <c r="F891" i="1" s="1"/>
  <c r="E1334" i="1"/>
  <c r="F1334" i="1" s="1"/>
  <c r="E1955" i="1"/>
  <c r="F1955" i="1" s="1"/>
  <c r="E2102" i="1"/>
  <c r="F2102" i="1" s="1"/>
  <c r="E3157" i="1"/>
  <c r="F3157" i="1" s="1"/>
  <c r="E3158" i="1"/>
  <c r="F3158" i="1" s="1"/>
  <c r="E3159" i="1"/>
  <c r="F3159" i="1" s="1"/>
  <c r="E3160" i="1"/>
  <c r="F3160" i="1" s="1"/>
  <c r="E1448" i="1"/>
  <c r="F1448" i="1" s="1"/>
  <c r="E2108" i="1"/>
  <c r="F2108" i="1" s="1"/>
  <c r="E2109" i="1"/>
  <c r="F2109" i="1" s="1"/>
  <c r="E2110" i="1"/>
  <c r="F2110" i="1" s="1"/>
  <c r="E5" i="1"/>
  <c r="F5" i="1" s="1"/>
  <c r="E1957" i="1"/>
  <c r="F1957" i="1" s="1"/>
  <c r="E2113" i="1"/>
  <c r="F2113" i="1" s="1"/>
  <c r="E6" i="1"/>
  <c r="F6" i="1" s="1"/>
  <c r="E1940" i="1"/>
  <c r="F1940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1623" i="1"/>
  <c r="F1623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8" i="1"/>
  <c r="F8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9" i="1"/>
  <c r="F9" i="1" s="1"/>
  <c r="E1612" i="1"/>
  <c r="F1612" i="1" s="1"/>
  <c r="E2149" i="1"/>
  <c r="F2149" i="1" s="1"/>
  <c r="E2150" i="1"/>
  <c r="F2150" i="1" s="1"/>
  <c r="E1677" i="1"/>
  <c r="F1677" i="1" s="1"/>
  <c r="E2152" i="1"/>
  <c r="F2152" i="1" s="1"/>
  <c r="E2153" i="1"/>
  <c r="F2153" i="1" s="1"/>
  <c r="E2154" i="1"/>
  <c r="F2154" i="1" s="1"/>
  <c r="E19" i="1"/>
  <c r="F19" i="1" s="1"/>
  <c r="E1828" i="1"/>
  <c r="F1828" i="1" s="1"/>
  <c r="E2157" i="1"/>
  <c r="F2157" i="1" s="1"/>
  <c r="E2158" i="1"/>
  <c r="F2158" i="1" s="1"/>
  <c r="E2159" i="1"/>
  <c r="F2159" i="1" s="1"/>
  <c r="E2160" i="1"/>
  <c r="F2160" i="1" s="1"/>
  <c r="E2161" i="1"/>
  <c r="F2161" i="1" s="1"/>
  <c r="E2162" i="1"/>
  <c r="F2162" i="1" s="1"/>
  <c r="E2163" i="1"/>
  <c r="F2163" i="1" s="1"/>
  <c r="E2164" i="1"/>
  <c r="F2164" i="1" s="1"/>
  <c r="E2165" i="1"/>
  <c r="F2165" i="1" s="1"/>
  <c r="E2166" i="1"/>
  <c r="F2166" i="1" s="1"/>
  <c r="E2167" i="1"/>
  <c r="F2167" i="1" s="1"/>
  <c r="E2168" i="1"/>
  <c r="F2168" i="1" s="1"/>
  <c r="E2169" i="1"/>
  <c r="F2169" i="1" s="1"/>
  <c r="E2170" i="1"/>
  <c r="F2170" i="1" s="1"/>
  <c r="E2171" i="1"/>
  <c r="F2171" i="1" s="1"/>
  <c r="E2172" i="1"/>
  <c r="F2172" i="1" s="1"/>
  <c r="E2173" i="1"/>
  <c r="F2173" i="1" s="1"/>
  <c r="E2174" i="1"/>
  <c r="F2174" i="1" s="1"/>
  <c r="E2175" i="1"/>
  <c r="F2175" i="1" s="1"/>
  <c r="E2176" i="1"/>
  <c r="F2176" i="1" s="1"/>
  <c r="E2177" i="1"/>
  <c r="F2177" i="1" s="1"/>
  <c r="E2178" i="1"/>
  <c r="F2178" i="1" s="1"/>
  <c r="E2179" i="1"/>
  <c r="F2179" i="1" s="1"/>
  <c r="E2180" i="1"/>
  <c r="F2180" i="1" s="1"/>
  <c r="E2181" i="1"/>
  <c r="F2181" i="1" s="1"/>
  <c r="E2182" i="1"/>
  <c r="F2182" i="1" s="1"/>
  <c r="E2183" i="1"/>
  <c r="F2183" i="1" s="1"/>
  <c r="E2184" i="1"/>
  <c r="F2184" i="1" s="1"/>
  <c r="E2185" i="1"/>
  <c r="F2185" i="1" s="1"/>
  <c r="E2186" i="1"/>
  <c r="F2186" i="1" s="1"/>
  <c r="E2187" i="1"/>
  <c r="F2187" i="1" s="1"/>
  <c r="E2188" i="1"/>
  <c r="F2188" i="1" s="1"/>
  <c r="E2189" i="1"/>
  <c r="F2189" i="1" s="1"/>
  <c r="E2190" i="1"/>
  <c r="F2190" i="1" s="1"/>
  <c r="E1763" i="1"/>
  <c r="F1763" i="1" s="1"/>
  <c r="E1751" i="1"/>
  <c r="F1751" i="1" s="1"/>
  <c r="E2193" i="1"/>
  <c r="F2193" i="1" s="1"/>
  <c r="E1771" i="1"/>
  <c r="F1771" i="1" s="1"/>
  <c r="E2195" i="1"/>
  <c r="F2195" i="1" s="1"/>
  <c r="E2196" i="1"/>
  <c r="F2196" i="1" s="1"/>
  <c r="E2197" i="1"/>
  <c r="F2197" i="1" s="1"/>
  <c r="E2198" i="1"/>
  <c r="F2198" i="1" s="1"/>
  <c r="E2199" i="1"/>
  <c r="F2199" i="1" s="1"/>
  <c r="E2200" i="1"/>
  <c r="F2200" i="1" s="1"/>
  <c r="E2201" i="1"/>
  <c r="F2201" i="1" s="1"/>
  <c r="E2202" i="1"/>
  <c r="F2202" i="1" s="1"/>
  <c r="E34" i="1"/>
  <c r="F34" i="1" s="1"/>
  <c r="E41" i="1"/>
  <c r="F41" i="1" s="1"/>
  <c r="E42" i="1"/>
  <c r="F42" i="1" s="1"/>
  <c r="E2206" i="1"/>
  <c r="F2206" i="1" s="1"/>
  <c r="E2207" i="1"/>
  <c r="F2207" i="1" s="1"/>
  <c r="E2208" i="1"/>
  <c r="F2208" i="1" s="1"/>
  <c r="E2209" i="1"/>
  <c r="F2209" i="1" s="1"/>
  <c r="E2210" i="1"/>
  <c r="F2210" i="1" s="1"/>
  <c r="E2211" i="1"/>
  <c r="F2211" i="1" s="1"/>
  <c r="E1820" i="1"/>
  <c r="F1820" i="1" s="1"/>
  <c r="E1802" i="1"/>
  <c r="F1802" i="1" s="1"/>
  <c r="E1797" i="1"/>
  <c r="F1797" i="1" s="1"/>
  <c r="E1815" i="1"/>
  <c r="F1815" i="1" s="1"/>
  <c r="E2216" i="1"/>
  <c r="F2216" i="1" s="1"/>
  <c r="E2217" i="1"/>
  <c r="F2217" i="1" s="1"/>
  <c r="E2218" i="1"/>
  <c r="F2218" i="1" s="1"/>
  <c r="E2219" i="1"/>
  <c r="F2219" i="1" s="1"/>
  <c r="E2220" i="1"/>
  <c r="F2220" i="1" s="1"/>
  <c r="E2221" i="1"/>
  <c r="F2221" i="1" s="1"/>
  <c r="E45" i="1"/>
  <c r="F45" i="1" s="1"/>
  <c r="E2223" i="1"/>
  <c r="F2223" i="1" s="1"/>
  <c r="E49" i="1"/>
  <c r="F49" i="1" s="1"/>
  <c r="E50" i="1"/>
  <c r="F50" i="1" s="1"/>
  <c r="E85" i="1"/>
  <c r="F85" i="1" s="1"/>
  <c r="E86" i="1"/>
  <c r="F86" i="1" s="1"/>
  <c r="E1818" i="1"/>
  <c r="F1818" i="1" s="1"/>
  <c r="E88" i="1"/>
  <c r="F88" i="1" s="1"/>
  <c r="E97" i="1"/>
  <c r="F97" i="1" s="1"/>
  <c r="E98" i="1"/>
  <c r="F98" i="1" s="1"/>
  <c r="E1764" i="1"/>
  <c r="F1764" i="1" s="1"/>
  <c r="E99" i="1"/>
  <c r="F99" i="1" s="1"/>
  <c r="E1711" i="1"/>
  <c r="F1711" i="1" s="1"/>
  <c r="E2235" i="1"/>
  <c r="F2235" i="1" s="1"/>
  <c r="E106" i="1"/>
  <c r="F106" i="1" s="1"/>
  <c r="E107" i="1"/>
  <c r="F107" i="1" s="1"/>
  <c r="E2238" i="1"/>
  <c r="F2238" i="1" s="1"/>
  <c r="E2239" i="1"/>
  <c r="F2239" i="1" s="1"/>
  <c r="E2240" i="1"/>
  <c r="F2240" i="1" s="1"/>
  <c r="E2241" i="1"/>
  <c r="F2241" i="1" s="1"/>
  <c r="E108" i="1"/>
  <c r="F108" i="1" s="1"/>
  <c r="E109" i="1"/>
  <c r="F109" i="1" s="1"/>
  <c r="E2244" i="1"/>
  <c r="F2244" i="1" s="1"/>
  <c r="E2245" i="1"/>
  <c r="F2245" i="1" s="1"/>
  <c r="E2246" i="1"/>
  <c r="F2246" i="1" s="1"/>
  <c r="E1501" i="1"/>
  <c r="F1501" i="1" s="1"/>
  <c r="E1921" i="1"/>
  <c r="F1921" i="1" s="1"/>
  <c r="E1557" i="1"/>
  <c r="F1557" i="1" s="1"/>
  <c r="E2250" i="1"/>
  <c r="F2250" i="1" s="1"/>
  <c r="E2251" i="1"/>
  <c r="F2251" i="1" s="1"/>
  <c r="E116" i="1"/>
  <c r="F116" i="1" s="1"/>
  <c r="E118" i="1"/>
  <c r="F118" i="1" s="1"/>
  <c r="E1670" i="1"/>
  <c r="F1670" i="1" s="1"/>
  <c r="E119" i="1"/>
  <c r="F119" i="1" s="1"/>
  <c r="E2256" i="1"/>
  <c r="F2256" i="1" s="1"/>
  <c r="E2257" i="1"/>
  <c r="F2257" i="1" s="1"/>
  <c r="E2258" i="1"/>
  <c r="F2258" i="1" s="1"/>
  <c r="E120" i="1"/>
  <c r="F120" i="1" s="1"/>
  <c r="E1960" i="1"/>
  <c r="F1960" i="1" s="1"/>
  <c r="E121" i="1"/>
  <c r="F121" i="1" s="1"/>
  <c r="E1943" i="1"/>
  <c r="F1943" i="1" s="1"/>
  <c r="E2263" i="1"/>
  <c r="F2263" i="1" s="1"/>
  <c r="E2264" i="1"/>
  <c r="F2264" i="1" s="1"/>
  <c r="E2265" i="1"/>
  <c r="F2265" i="1" s="1"/>
  <c r="E2266" i="1"/>
  <c r="F2266" i="1" s="1"/>
  <c r="E2267" i="1"/>
  <c r="F2267" i="1" s="1"/>
  <c r="E2268" i="1"/>
  <c r="F2268" i="1" s="1"/>
  <c r="E2269" i="1"/>
  <c r="F2269" i="1" s="1"/>
  <c r="E2270" i="1"/>
  <c r="F2270" i="1" s="1"/>
  <c r="E2271" i="1"/>
  <c r="F2271" i="1" s="1"/>
  <c r="E1632" i="1"/>
  <c r="F1632" i="1" s="1"/>
  <c r="E2273" i="1"/>
  <c r="F2273" i="1" s="1"/>
  <c r="E2274" i="1"/>
  <c r="F2274" i="1" s="1"/>
  <c r="E2275" i="1"/>
  <c r="F2275" i="1" s="1"/>
  <c r="E2276" i="1"/>
  <c r="F2276" i="1" s="1"/>
  <c r="E2277" i="1"/>
  <c r="F2277" i="1" s="1"/>
  <c r="E2278" i="1"/>
  <c r="F2278" i="1" s="1"/>
  <c r="E2279" i="1"/>
  <c r="F2279" i="1" s="1"/>
  <c r="E2280" i="1"/>
  <c r="F2280" i="1" s="1"/>
  <c r="E2281" i="1"/>
  <c r="F2281" i="1" s="1"/>
  <c r="E2282" i="1"/>
  <c r="F2282" i="1" s="1"/>
  <c r="E2283" i="1"/>
  <c r="F2283" i="1" s="1"/>
  <c r="E2284" i="1"/>
  <c r="F2284" i="1" s="1"/>
  <c r="E2285" i="1"/>
  <c r="F2285" i="1" s="1"/>
  <c r="E2286" i="1"/>
  <c r="F2286" i="1" s="1"/>
  <c r="E2287" i="1"/>
  <c r="F2287" i="1" s="1"/>
  <c r="E2288" i="1"/>
  <c r="F2288" i="1" s="1"/>
  <c r="E2289" i="1"/>
  <c r="F2289" i="1" s="1"/>
  <c r="E1652" i="1"/>
  <c r="F1652" i="1" s="1"/>
  <c r="E2291" i="1"/>
  <c r="F2291" i="1" s="1"/>
  <c r="E2292" i="1"/>
  <c r="F2292" i="1" s="1"/>
  <c r="E2293" i="1"/>
  <c r="F2293" i="1" s="1"/>
  <c r="E2294" i="1"/>
  <c r="F2294" i="1" s="1"/>
  <c r="E2295" i="1"/>
  <c r="F2295" i="1" s="1"/>
  <c r="E2296" i="1"/>
  <c r="F2296" i="1" s="1"/>
  <c r="E122" i="1"/>
  <c r="F122" i="1" s="1"/>
  <c r="E123" i="1"/>
  <c r="F123" i="1" s="1"/>
  <c r="E2299" i="1"/>
  <c r="F2299" i="1" s="1"/>
  <c r="E2300" i="1"/>
  <c r="F2300" i="1" s="1"/>
  <c r="E124" i="1"/>
  <c r="F124" i="1" s="1"/>
  <c r="E2302" i="1"/>
  <c r="F2302" i="1" s="1"/>
  <c r="E2303" i="1"/>
  <c r="F2303" i="1" s="1"/>
  <c r="E2304" i="1"/>
  <c r="F2304" i="1" s="1"/>
  <c r="E1629" i="1"/>
  <c r="F1629" i="1" s="1"/>
  <c r="E2306" i="1"/>
  <c r="F2306" i="1" s="1"/>
  <c r="E2307" i="1"/>
  <c r="F2307" i="1" s="1"/>
  <c r="E2308" i="1"/>
  <c r="F2308" i="1" s="1"/>
  <c r="E2309" i="1"/>
  <c r="F2309" i="1" s="1"/>
  <c r="E2310" i="1"/>
  <c r="F2310" i="1" s="1"/>
  <c r="E2311" i="1"/>
  <c r="F2311" i="1" s="1"/>
  <c r="E2312" i="1"/>
  <c r="F2312" i="1" s="1"/>
  <c r="E2313" i="1"/>
  <c r="F2313" i="1" s="1"/>
  <c r="E2314" i="1"/>
  <c r="F2314" i="1" s="1"/>
  <c r="E2315" i="1"/>
  <c r="F2315" i="1" s="1"/>
  <c r="E2316" i="1"/>
  <c r="F2316" i="1" s="1"/>
  <c r="E2317" i="1"/>
  <c r="F2317" i="1" s="1"/>
  <c r="E2318" i="1"/>
  <c r="F2318" i="1" s="1"/>
  <c r="E2319" i="1"/>
  <c r="F2319" i="1" s="1"/>
  <c r="E2320" i="1"/>
  <c r="F2320" i="1" s="1"/>
  <c r="E2321" i="1"/>
  <c r="F2321" i="1" s="1"/>
  <c r="E2322" i="1"/>
  <c r="F2322" i="1" s="1"/>
  <c r="E2323" i="1"/>
  <c r="F2323" i="1" s="1"/>
  <c r="E2324" i="1"/>
  <c r="F2324" i="1" s="1"/>
  <c r="E2325" i="1"/>
  <c r="F2325" i="1" s="1"/>
  <c r="E2326" i="1"/>
  <c r="F2326" i="1" s="1"/>
  <c r="E2327" i="1"/>
  <c r="F2327" i="1" s="1"/>
  <c r="E2328" i="1"/>
  <c r="F2328" i="1" s="1"/>
  <c r="E2329" i="1"/>
  <c r="F2329" i="1" s="1"/>
  <c r="E2330" i="1"/>
  <c r="F2330" i="1" s="1"/>
  <c r="E2331" i="1"/>
  <c r="F2331" i="1" s="1"/>
  <c r="E2332" i="1"/>
  <c r="F2332" i="1" s="1"/>
  <c r="E2333" i="1"/>
  <c r="F2333" i="1" s="1"/>
  <c r="E2334" i="1"/>
  <c r="F2334" i="1" s="1"/>
  <c r="E2335" i="1"/>
  <c r="F2335" i="1" s="1"/>
  <c r="E2336" i="1"/>
  <c r="F2336" i="1" s="1"/>
  <c r="E2337" i="1"/>
  <c r="F2337" i="1" s="1"/>
  <c r="E2338" i="1"/>
  <c r="F2338" i="1" s="1"/>
  <c r="E2339" i="1"/>
  <c r="F2339" i="1" s="1"/>
  <c r="E2340" i="1"/>
  <c r="F2340" i="1" s="1"/>
  <c r="E2341" i="1"/>
  <c r="F2341" i="1" s="1"/>
  <c r="E2342" i="1"/>
  <c r="F2342" i="1" s="1"/>
  <c r="E2343" i="1"/>
  <c r="F2343" i="1" s="1"/>
  <c r="E1513" i="1"/>
  <c r="F1513" i="1" s="1"/>
  <c r="E125" i="1"/>
  <c r="F125" i="1" s="1"/>
  <c r="E2346" i="1"/>
  <c r="F2346" i="1" s="1"/>
  <c r="E126" i="1"/>
  <c r="F126" i="1" s="1"/>
  <c r="E2348" i="1"/>
  <c r="F2348" i="1" s="1"/>
  <c r="E2349" i="1"/>
  <c r="F2349" i="1" s="1"/>
  <c r="E2350" i="1"/>
  <c r="F2350" i="1" s="1"/>
  <c r="E2351" i="1"/>
  <c r="F2351" i="1" s="1"/>
  <c r="E2352" i="1"/>
  <c r="F2352" i="1" s="1"/>
  <c r="E2353" i="1"/>
  <c r="F2353" i="1" s="1"/>
  <c r="E2354" i="1"/>
  <c r="F2354" i="1" s="1"/>
  <c r="E2355" i="1"/>
  <c r="F2355" i="1" s="1"/>
  <c r="E127" i="1"/>
  <c r="F127" i="1" s="1"/>
  <c r="E128" i="1"/>
  <c r="F128" i="1" s="1"/>
  <c r="E130" i="1"/>
  <c r="F130" i="1" s="1"/>
  <c r="E131" i="1"/>
  <c r="F131" i="1" s="1"/>
  <c r="E2360" i="1"/>
  <c r="F2360" i="1" s="1"/>
  <c r="E2361" i="1"/>
  <c r="F2361" i="1" s="1"/>
  <c r="E2362" i="1"/>
  <c r="F2362" i="1" s="1"/>
  <c r="E2363" i="1"/>
  <c r="F2363" i="1" s="1"/>
  <c r="E2364" i="1"/>
  <c r="F2364" i="1" s="1"/>
  <c r="E2365" i="1"/>
  <c r="F2365" i="1" s="1"/>
  <c r="E1817" i="1"/>
  <c r="F1817" i="1" s="1"/>
  <c r="E2367" i="1"/>
  <c r="F2367" i="1" s="1"/>
  <c r="E1819" i="1"/>
  <c r="F1819" i="1" s="1"/>
  <c r="E1803" i="1"/>
  <c r="F1803" i="1" s="1"/>
  <c r="E1835" i="1"/>
  <c r="F1835" i="1" s="1"/>
  <c r="E2371" i="1"/>
  <c r="F2371" i="1" s="1"/>
  <c r="E2372" i="1"/>
  <c r="F2372" i="1" s="1"/>
  <c r="E2373" i="1"/>
  <c r="F2373" i="1" s="1"/>
  <c r="E2374" i="1"/>
  <c r="F2374" i="1" s="1"/>
  <c r="E2375" i="1"/>
  <c r="F2375" i="1" s="1"/>
  <c r="E2376" i="1"/>
  <c r="F2376" i="1" s="1"/>
  <c r="E136" i="1"/>
  <c r="F136" i="1" s="1"/>
  <c r="E1659" i="1"/>
  <c r="F1659" i="1" s="1"/>
  <c r="E137" i="1"/>
  <c r="F137" i="1" s="1"/>
  <c r="E141" i="1"/>
  <c r="F141" i="1" s="1"/>
  <c r="E1799" i="1"/>
  <c r="F1799" i="1" s="1"/>
  <c r="E142" i="1"/>
  <c r="F142" i="1" s="1"/>
  <c r="E1909" i="1"/>
  <c r="F1909" i="1" s="1"/>
  <c r="E143" i="1"/>
  <c r="F143" i="1" s="1"/>
  <c r="E146" i="1"/>
  <c r="F146" i="1" s="1"/>
  <c r="E147" i="1"/>
  <c r="F147" i="1" s="1"/>
  <c r="E1665" i="1"/>
  <c r="F1665" i="1" s="1"/>
  <c r="E2388" i="1"/>
  <c r="F2388" i="1" s="1"/>
  <c r="E148" i="1"/>
  <c r="F148" i="1" s="1"/>
  <c r="E1937" i="1"/>
  <c r="F1937" i="1" s="1"/>
  <c r="E2391" i="1"/>
  <c r="F2391" i="1" s="1"/>
  <c r="E2392" i="1"/>
  <c r="F2392" i="1" s="1"/>
  <c r="E2393" i="1"/>
  <c r="F2393" i="1" s="1"/>
  <c r="E2394" i="1"/>
  <c r="F2394" i="1" s="1"/>
  <c r="E149" i="1"/>
  <c r="F149" i="1" s="1"/>
  <c r="E153" i="1"/>
  <c r="F153" i="1" s="1"/>
  <c r="E2397" i="1"/>
  <c r="F2397" i="1" s="1"/>
  <c r="E2398" i="1"/>
  <c r="F2398" i="1" s="1"/>
  <c r="E154" i="1"/>
  <c r="F154" i="1" s="1"/>
  <c r="E1934" i="1"/>
  <c r="F1934" i="1" s="1"/>
  <c r="E155" i="1"/>
  <c r="F155" i="1" s="1"/>
  <c r="E156" i="1"/>
  <c r="F156" i="1" s="1"/>
  <c r="E2403" i="1"/>
  <c r="F2403" i="1" s="1"/>
  <c r="E2404" i="1"/>
  <c r="F2404" i="1" s="1"/>
  <c r="E166" i="1"/>
  <c r="F166" i="1" s="1"/>
  <c r="E184" i="1"/>
  <c r="F184" i="1" s="1"/>
  <c r="E191" i="1"/>
  <c r="F191" i="1" s="1"/>
  <c r="E192" i="1"/>
  <c r="F192" i="1" s="1"/>
  <c r="E1489" i="1"/>
  <c r="F1489" i="1" s="1"/>
  <c r="E2410" i="1"/>
  <c r="F2410" i="1" s="1"/>
  <c r="E2411" i="1"/>
  <c r="F2411" i="1" s="1"/>
  <c r="E195" i="1"/>
  <c r="F195" i="1" s="1"/>
  <c r="E1959" i="1"/>
  <c r="F1959" i="1" s="1"/>
  <c r="E1935" i="1"/>
  <c r="F1935" i="1" s="1"/>
  <c r="E1930" i="1"/>
  <c r="F1930" i="1" s="1"/>
  <c r="E2416" i="1"/>
  <c r="F2416" i="1" s="1"/>
  <c r="E2417" i="1"/>
  <c r="F2417" i="1" s="1"/>
  <c r="E2418" i="1"/>
  <c r="F2418" i="1" s="1"/>
  <c r="E2419" i="1"/>
  <c r="F2419" i="1" s="1"/>
  <c r="E2420" i="1"/>
  <c r="F2420" i="1" s="1"/>
  <c r="E1637" i="1"/>
  <c r="F1637" i="1" s="1"/>
  <c r="E2422" i="1"/>
  <c r="F2422" i="1" s="1"/>
  <c r="E2423" i="1"/>
  <c r="F2423" i="1" s="1"/>
  <c r="E2424" i="1"/>
  <c r="F2424" i="1" s="1"/>
  <c r="E2425" i="1"/>
  <c r="F2425" i="1" s="1"/>
  <c r="E2426" i="1"/>
  <c r="F2426" i="1" s="1"/>
  <c r="E2427" i="1"/>
  <c r="F2427" i="1" s="1"/>
  <c r="E2428" i="1"/>
  <c r="F2428" i="1" s="1"/>
  <c r="E2429" i="1"/>
  <c r="F2429" i="1" s="1"/>
  <c r="E2430" i="1"/>
  <c r="F2430" i="1" s="1"/>
  <c r="E2431" i="1"/>
  <c r="F2431" i="1" s="1"/>
  <c r="E2432" i="1"/>
  <c r="F2432" i="1" s="1"/>
  <c r="E2433" i="1"/>
  <c r="F2433" i="1" s="1"/>
  <c r="E2434" i="1"/>
  <c r="F2434" i="1" s="1"/>
  <c r="E2435" i="1"/>
  <c r="F2435" i="1" s="1"/>
  <c r="E2436" i="1"/>
  <c r="F2436" i="1" s="1"/>
  <c r="E1657" i="1"/>
  <c r="F1657" i="1" s="1"/>
  <c r="E2438" i="1"/>
  <c r="F2438" i="1" s="1"/>
  <c r="E2439" i="1"/>
  <c r="F2439" i="1" s="1"/>
  <c r="E2440" i="1"/>
  <c r="F2440" i="1" s="1"/>
  <c r="E2441" i="1"/>
  <c r="F2441" i="1" s="1"/>
  <c r="E2442" i="1"/>
  <c r="F2442" i="1" s="1"/>
  <c r="E2443" i="1"/>
  <c r="F2443" i="1" s="1"/>
  <c r="E1635" i="1"/>
  <c r="F1635" i="1" s="1"/>
  <c r="E2445" i="1"/>
  <c r="F2445" i="1" s="1"/>
  <c r="E2446" i="1"/>
  <c r="F2446" i="1" s="1"/>
  <c r="E1523" i="1"/>
  <c r="F1523" i="1" s="1"/>
  <c r="E2448" i="1"/>
  <c r="F2448" i="1" s="1"/>
  <c r="E2449" i="1"/>
  <c r="F2449" i="1" s="1"/>
  <c r="E2450" i="1"/>
  <c r="F2450" i="1" s="1"/>
  <c r="E199" i="1"/>
  <c r="F199" i="1" s="1"/>
  <c r="E1783" i="1"/>
  <c r="F1783" i="1" s="1"/>
  <c r="E2453" i="1"/>
  <c r="F2453" i="1" s="1"/>
  <c r="E2454" i="1"/>
  <c r="F2454" i="1" s="1"/>
  <c r="E2455" i="1"/>
  <c r="F2455" i="1" s="1"/>
  <c r="E2456" i="1"/>
  <c r="F2456" i="1" s="1"/>
  <c r="E2457" i="1"/>
  <c r="F2457" i="1" s="1"/>
  <c r="E2458" i="1"/>
  <c r="F2458" i="1" s="1"/>
  <c r="E2459" i="1"/>
  <c r="F2459" i="1" s="1"/>
  <c r="E2460" i="1"/>
  <c r="F2460" i="1" s="1"/>
  <c r="E2461" i="1"/>
  <c r="F2461" i="1" s="1"/>
  <c r="E2462" i="1"/>
  <c r="F2462" i="1" s="1"/>
  <c r="E2463" i="1"/>
  <c r="F2463" i="1" s="1"/>
  <c r="E2464" i="1"/>
  <c r="F2464" i="1" s="1"/>
  <c r="E2465" i="1"/>
  <c r="F2465" i="1" s="1"/>
  <c r="E2466" i="1"/>
  <c r="F2466" i="1" s="1"/>
  <c r="E2467" i="1"/>
  <c r="F2467" i="1" s="1"/>
  <c r="E2468" i="1"/>
  <c r="F2468" i="1" s="1"/>
  <c r="E2469" i="1"/>
  <c r="F2469" i="1" s="1"/>
  <c r="E2470" i="1"/>
  <c r="F2470" i="1" s="1"/>
  <c r="E2471" i="1"/>
  <c r="F2471" i="1" s="1"/>
  <c r="E2472" i="1"/>
  <c r="F2472" i="1" s="1"/>
  <c r="E2473" i="1"/>
  <c r="F2473" i="1" s="1"/>
  <c r="E2474" i="1"/>
  <c r="F2474" i="1" s="1"/>
  <c r="E2475" i="1"/>
  <c r="F2475" i="1" s="1"/>
  <c r="E2476" i="1"/>
  <c r="F2476" i="1" s="1"/>
  <c r="E2477" i="1"/>
  <c r="F2477" i="1" s="1"/>
  <c r="E2478" i="1"/>
  <c r="F2478" i="1" s="1"/>
  <c r="E2479" i="1"/>
  <c r="F2479" i="1" s="1"/>
  <c r="E2480" i="1"/>
  <c r="F2480" i="1" s="1"/>
  <c r="E2481" i="1"/>
  <c r="F2481" i="1" s="1"/>
  <c r="E2482" i="1"/>
  <c r="F2482" i="1" s="1"/>
  <c r="E2483" i="1"/>
  <c r="F2483" i="1" s="1"/>
  <c r="E2484" i="1"/>
  <c r="F2484" i="1" s="1"/>
  <c r="E2485" i="1"/>
  <c r="F2485" i="1" s="1"/>
  <c r="E2486" i="1"/>
  <c r="F2486" i="1" s="1"/>
  <c r="E2487" i="1"/>
  <c r="F2487" i="1" s="1"/>
  <c r="E2488" i="1"/>
  <c r="F2488" i="1" s="1"/>
  <c r="E1543" i="1"/>
  <c r="F1543" i="1" s="1"/>
  <c r="E238" i="1"/>
  <c r="F238" i="1" s="1"/>
  <c r="E2491" i="1"/>
  <c r="F2491" i="1" s="1"/>
  <c r="E239" i="1"/>
  <c r="F239" i="1" s="1"/>
  <c r="E2493" i="1"/>
  <c r="F2493" i="1" s="1"/>
  <c r="E2494" i="1"/>
  <c r="F2494" i="1" s="1"/>
  <c r="E2495" i="1"/>
  <c r="F2495" i="1" s="1"/>
  <c r="E2496" i="1"/>
  <c r="F2496" i="1" s="1"/>
  <c r="E2497" i="1"/>
  <c r="F2497" i="1" s="1"/>
  <c r="E2498" i="1"/>
  <c r="F2498" i="1" s="1"/>
  <c r="E2499" i="1"/>
  <c r="F2499" i="1" s="1"/>
  <c r="E2500" i="1"/>
  <c r="F2500" i="1" s="1"/>
  <c r="E241" i="1"/>
  <c r="F241" i="1" s="1"/>
  <c r="E250" i="1"/>
  <c r="F250" i="1" s="1"/>
  <c r="E251" i="1"/>
  <c r="F251" i="1" s="1"/>
  <c r="E2504" i="1"/>
  <c r="F2504" i="1" s="1"/>
  <c r="E2505" i="1"/>
  <c r="F2505" i="1" s="1"/>
  <c r="E2506" i="1"/>
  <c r="F2506" i="1" s="1"/>
  <c r="E2507" i="1"/>
  <c r="F2507" i="1" s="1"/>
  <c r="E2508" i="1"/>
  <c r="F2508" i="1" s="1"/>
  <c r="E1791" i="1"/>
  <c r="F1791" i="1" s="1"/>
  <c r="E2510" i="1"/>
  <c r="F2510" i="1" s="1"/>
  <c r="E252" i="1"/>
  <c r="F252" i="1" s="1"/>
  <c r="E1750" i="1"/>
  <c r="F1750" i="1" s="1"/>
  <c r="E253" i="1"/>
  <c r="F253" i="1" s="1"/>
  <c r="E1775" i="1"/>
  <c r="F1775" i="1" s="1"/>
  <c r="E2515" i="1"/>
  <c r="F2515" i="1" s="1"/>
  <c r="E1796" i="1"/>
  <c r="F1796" i="1" s="1"/>
  <c r="E2517" i="1"/>
  <c r="F2517" i="1" s="1"/>
  <c r="E2518" i="1"/>
  <c r="F2518" i="1" s="1"/>
  <c r="E2519" i="1"/>
  <c r="F2519" i="1" s="1"/>
  <c r="E2520" i="1"/>
  <c r="F2520" i="1" s="1"/>
  <c r="E2521" i="1"/>
  <c r="F2521" i="1" s="1"/>
  <c r="E2522" i="1"/>
  <c r="F2522" i="1" s="1"/>
  <c r="E2523" i="1"/>
  <c r="F2523" i="1" s="1"/>
  <c r="E2524" i="1"/>
  <c r="F2524" i="1" s="1"/>
  <c r="E260" i="1"/>
  <c r="F260" i="1" s="1"/>
  <c r="E2526" i="1"/>
  <c r="F2526" i="1" s="1"/>
  <c r="E1678" i="1"/>
  <c r="F1678" i="1" s="1"/>
  <c r="E1672" i="1"/>
  <c r="F1672" i="1" s="1"/>
  <c r="E262" i="1"/>
  <c r="F262" i="1" s="1"/>
  <c r="E2530" i="1"/>
  <c r="F2530" i="1" s="1"/>
  <c r="E263" i="1"/>
  <c r="F263" i="1" s="1"/>
  <c r="E1821" i="1"/>
  <c r="F1821" i="1" s="1"/>
  <c r="E264" i="1"/>
  <c r="F264" i="1" s="1"/>
  <c r="E1476" i="1"/>
  <c r="F1476" i="1" s="1"/>
  <c r="E271" i="1"/>
  <c r="F271" i="1" s="1"/>
  <c r="E1944" i="1"/>
  <c r="F1944" i="1" s="1"/>
  <c r="E272" i="1"/>
  <c r="F272" i="1" s="1"/>
  <c r="E273" i="1"/>
  <c r="F273" i="1" s="1"/>
  <c r="E1702" i="1"/>
  <c r="F1702" i="1" s="1"/>
  <c r="E1753" i="1"/>
  <c r="F1753" i="1" s="1"/>
  <c r="E2541" i="1"/>
  <c r="F2541" i="1" s="1"/>
  <c r="E274" i="1"/>
  <c r="F274" i="1" s="1"/>
  <c r="E275" i="1"/>
  <c r="F275" i="1" s="1"/>
  <c r="E2544" i="1"/>
  <c r="F2544" i="1" s="1"/>
  <c r="E2545" i="1"/>
  <c r="F2545" i="1" s="1"/>
  <c r="E2546" i="1"/>
  <c r="F2546" i="1" s="1"/>
  <c r="E2547" i="1"/>
  <c r="F2547" i="1" s="1"/>
  <c r="E276" i="1"/>
  <c r="F276" i="1" s="1"/>
  <c r="E277" i="1"/>
  <c r="F277" i="1" s="1"/>
  <c r="E2550" i="1"/>
  <c r="F2550" i="1" s="1"/>
  <c r="E2551" i="1"/>
  <c r="F2551" i="1" s="1"/>
  <c r="E2552" i="1"/>
  <c r="F2552" i="1" s="1"/>
  <c r="E278" i="1"/>
  <c r="F278" i="1" s="1"/>
  <c r="E1947" i="1"/>
  <c r="F1947" i="1" s="1"/>
  <c r="E1506" i="1"/>
  <c r="F1506" i="1" s="1"/>
  <c r="E2556" i="1"/>
  <c r="F2556" i="1" s="1"/>
  <c r="E2557" i="1"/>
  <c r="F2557" i="1" s="1"/>
  <c r="E279" i="1"/>
  <c r="F279" i="1" s="1"/>
  <c r="E280" i="1"/>
  <c r="F280" i="1" s="1"/>
  <c r="E281" i="1"/>
  <c r="F281" i="1" s="1"/>
  <c r="E283" i="1"/>
  <c r="F283" i="1" s="1"/>
  <c r="E2562" i="1"/>
  <c r="F2562" i="1" s="1"/>
  <c r="E2563" i="1"/>
  <c r="F2563" i="1" s="1"/>
  <c r="E2564" i="1"/>
  <c r="F2564" i="1" s="1"/>
  <c r="E1958" i="1"/>
  <c r="F1958" i="1" s="1"/>
  <c r="E1964" i="1"/>
  <c r="F1964" i="1" s="1"/>
  <c r="E2567" i="1"/>
  <c r="F2567" i="1" s="1"/>
  <c r="E284" i="1"/>
  <c r="F284" i="1" s="1"/>
  <c r="E1941" i="1"/>
  <c r="F1941" i="1" s="1"/>
  <c r="E2570" i="1"/>
  <c r="F2570" i="1" s="1"/>
  <c r="E2571" i="1"/>
  <c r="F2571" i="1" s="1"/>
  <c r="E2572" i="1"/>
  <c r="F2572" i="1" s="1"/>
  <c r="E2573" i="1"/>
  <c r="F2573" i="1" s="1"/>
  <c r="E2574" i="1"/>
  <c r="F2574" i="1" s="1"/>
  <c r="E2575" i="1"/>
  <c r="F2575" i="1" s="1"/>
  <c r="E1639" i="1"/>
  <c r="F1639" i="1" s="1"/>
  <c r="E2577" i="1"/>
  <c r="F2577" i="1" s="1"/>
  <c r="E2578" i="1"/>
  <c r="F2578" i="1" s="1"/>
  <c r="E2579" i="1"/>
  <c r="F2579" i="1" s="1"/>
  <c r="E2580" i="1"/>
  <c r="F2580" i="1" s="1"/>
  <c r="E2581" i="1"/>
  <c r="F2581" i="1" s="1"/>
  <c r="E2582" i="1"/>
  <c r="F2582" i="1" s="1"/>
  <c r="E2583" i="1"/>
  <c r="F2583" i="1" s="1"/>
  <c r="E2584" i="1"/>
  <c r="F2584" i="1" s="1"/>
  <c r="E2585" i="1"/>
  <c r="F2585" i="1" s="1"/>
  <c r="E2586" i="1"/>
  <c r="F2586" i="1" s="1"/>
  <c r="E2587" i="1"/>
  <c r="F2587" i="1" s="1"/>
  <c r="E2588" i="1"/>
  <c r="F2588" i="1" s="1"/>
  <c r="E2589" i="1"/>
  <c r="F2589" i="1" s="1"/>
  <c r="E2590" i="1"/>
  <c r="F2590" i="1" s="1"/>
  <c r="E2591" i="1"/>
  <c r="F2591" i="1" s="1"/>
  <c r="E2592" i="1"/>
  <c r="F2592" i="1" s="1"/>
  <c r="E2593" i="1"/>
  <c r="F2593" i="1" s="1"/>
  <c r="E2594" i="1"/>
  <c r="F2594" i="1" s="1"/>
  <c r="E2595" i="1"/>
  <c r="F2595" i="1" s="1"/>
  <c r="E1649" i="1"/>
  <c r="F1649" i="1" s="1"/>
  <c r="E2597" i="1"/>
  <c r="F2597" i="1" s="1"/>
  <c r="E2598" i="1"/>
  <c r="F2598" i="1" s="1"/>
  <c r="E2599" i="1"/>
  <c r="F2599" i="1" s="1"/>
  <c r="E2600" i="1"/>
  <c r="F2600" i="1" s="1"/>
  <c r="E2601" i="1"/>
  <c r="F2601" i="1" s="1"/>
  <c r="E2602" i="1"/>
  <c r="F2602" i="1" s="1"/>
  <c r="E1636" i="1"/>
  <c r="F1636" i="1" s="1"/>
  <c r="E2604" i="1"/>
  <c r="F2604" i="1" s="1"/>
  <c r="E2605" i="1"/>
  <c r="F2605" i="1" s="1"/>
  <c r="E1515" i="1"/>
  <c r="F1515" i="1" s="1"/>
  <c r="E2607" i="1"/>
  <c r="F2607" i="1" s="1"/>
  <c r="E2608" i="1"/>
  <c r="F2608" i="1" s="1"/>
  <c r="E2609" i="1"/>
  <c r="F2609" i="1" s="1"/>
  <c r="E289" i="1"/>
  <c r="F289" i="1" s="1"/>
  <c r="E1776" i="1"/>
  <c r="F1776" i="1" s="1"/>
  <c r="E2612" i="1"/>
  <c r="F2612" i="1" s="1"/>
  <c r="E2613" i="1"/>
  <c r="F2613" i="1" s="1"/>
  <c r="E2614" i="1"/>
  <c r="F2614" i="1" s="1"/>
  <c r="E2615" i="1"/>
  <c r="F2615" i="1" s="1"/>
  <c r="E2616" i="1"/>
  <c r="F2616" i="1" s="1"/>
  <c r="E2617" i="1"/>
  <c r="F2617" i="1" s="1"/>
  <c r="E2618" i="1"/>
  <c r="F2618" i="1" s="1"/>
  <c r="E2619" i="1"/>
  <c r="F2619" i="1" s="1"/>
  <c r="E2620" i="1"/>
  <c r="F2620" i="1" s="1"/>
  <c r="E2621" i="1"/>
  <c r="F2621" i="1" s="1"/>
  <c r="E2622" i="1"/>
  <c r="F2622" i="1" s="1"/>
  <c r="E2623" i="1"/>
  <c r="F2623" i="1" s="1"/>
  <c r="E2624" i="1"/>
  <c r="F2624" i="1" s="1"/>
  <c r="E2625" i="1"/>
  <c r="F2625" i="1" s="1"/>
  <c r="E2626" i="1"/>
  <c r="F2626" i="1" s="1"/>
  <c r="E2627" i="1"/>
  <c r="F2627" i="1" s="1"/>
  <c r="E2628" i="1"/>
  <c r="F2628" i="1" s="1"/>
  <c r="E2629" i="1"/>
  <c r="F2629" i="1" s="1"/>
  <c r="E2630" i="1"/>
  <c r="F2630" i="1" s="1"/>
  <c r="E2631" i="1"/>
  <c r="F2631" i="1" s="1"/>
  <c r="E2632" i="1"/>
  <c r="F2632" i="1" s="1"/>
  <c r="E2633" i="1"/>
  <c r="F2633" i="1" s="1"/>
  <c r="E2634" i="1"/>
  <c r="F2634" i="1" s="1"/>
  <c r="E2635" i="1"/>
  <c r="F2635" i="1" s="1"/>
  <c r="E2636" i="1"/>
  <c r="F2636" i="1" s="1"/>
  <c r="E2637" i="1"/>
  <c r="F2637" i="1" s="1"/>
  <c r="E2638" i="1"/>
  <c r="F2638" i="1" s="1"/>
  <c r="E2639" i="1"/>
  <c r="F2639" i="1" s="1"/>
  <c r="E2640" i="1"/>
  <c r="F2640" i="1" s="1"/>
  <c r="E2641" i="1"/>
  <c r="F2641" i="1" s="1"/>
  <c r="E2642" i="1"/>
  <c r="F2642" i="1" s="1"/>
  <c r="E2643" i="1"/>
  <c r="F2643" i="1" s="1"/>
  <c r="E2644" i="1"/>
  <c r="F2644" i="1" s="1"/>
  <c r="E2645" i="1"/>
  <c r="F2645" i="1" s="1"/>
  <c r="E2646" i="1"/>
  <c r="F2646" i="1" s="1"/>
  <c r="E2647" i="1"/>
  <c r="F2647" i="1" s="1"/>
  <c r="E2648" i="1"/>
  <c r="F2648" i="1" s="1"/>
  <c r="E2649" i="1"/>
  <c r="F2649" i="1" s="1"/>
  <c r="E290" i="1"/>
  <c r="F290" i="1" s="1"/>
  <c r="E293" i="1"/>
  <c r="F293" i="1" s="1"/>
  <c r="E2652" i="1"/>
  <c r="F2652" i="1" s="1"/>
  <c r="E294" i="1"/>
  <c r="F294" i="1" s="1"/>
  <c r="E2654" i="1"/>
  <c r="F2654" i="1" s="1"/>
  <c r="E2655" i="1"/>
  <c r="F2655" i="1" s="1"/>
  <c r="E2656" i="1"/>
  <c r="F2656" i="1" s="1"/>
  <c r="E2657" i="1"/>
  <c r="F2657" i="1" s="1"/>
  <c r="E2658" i="1"/>
  <c r="F2658" i="1" s="1"/>
  <c r="E2659" i="1"/>
  <c r="F2659" i="1" s="1"/>
  <c r="E2660" i="1"/>
  <c r="F2660" i="1" s="1"/>
  <c r="E2661" i="1"/>
  <c r="F2661" i="1" s="1"/>
  <c r="E295" i="1"/>
  <c r="F295" i="1" s="1"/>
  <c r="E296" i="1"/>
  <c r="F296" i="1" s="1"/>
  <c r="E299" i="1"/>
  <c r="F299" i="1" s="1"/>
  <c r="E300" i="1"/>
  <c r="F300" i="1" s="1"/>
  <c r="E2666" i="1"/>
  <c r="F2666" i="1" s="1"/>
  <c r="E2667" i="1"/>
  <c r="F2667" i="1" s="1"/>
  <c r="E2668" i="1"/>
  <c r="F2668" i="1" s="1"/>
  <c r="E2669" i="1"/>
  <c r="F2669" i="1" s="1"/>
  <c r="E2670" i="1"/>
  <c r="F2670" i="1" s="1"/>
  <c r="E2671" i="1"/>
  <c r="F2671" i="1" s="1"/>
  <c r="E1800" i="1"/>
  <c r="F1800" i="1" s="1"/>
  <c r="E2673" i="1"/>
  <c r="F2673" i="1" s="1"/>
  <c r="E1773" i="1"/>
  <c r="F1773" i="1" s="1"/>
  <c r="E1794" i="1"/>
  <c r="F1794" i="1" s="1"/>
  <c r="E1899" i="1"/>
  <c r="F1899" i="1" s="1"/>
  <c r="E2677" i="1"/>
  <c r="F2677" i="1" s="1"/>
  <c r="E2678" i="1"/>
  <c r="F2678" i="1" s="1"/>
  <c r="E2679" i="1"/>
  <c r="F2679" i="1" s="1"/>
  <c r="E2680" i="1"/>
  <c r="F2680" i="1" s="1"/>
  <c r="E2681" i="1"/>
  <c r="F2681" i="1" s="1"/>
  <c r="E301" i="1"/>
  <c r="F301" i="1" s="1"/>
  <c r="E2683" i="1"/>
  <c r="F2683" i="1" s="1"/>
  <c r="E2684" i="1"/>
  <c r="F2684" i="1" s="1"/>
  <c r="E302" i="1"/>
  <c r="F302" i="1" s="1"/>
  <c r="E303" i="1"/>
  <c r="F303" i="1" s="1"/>
  <c r="E2687" i="1"/>
  <c r="F2687" i="1" s="1"/>
  <c r="E306" i="1"/>
  <c r="F306" i="1" s="1"/>
  <c r="E307" i="1"/>
  <c r="F307" i="1" s="1"/>
  <c r="E308" i="1"/>
  <c r="F308" i="1" s="1"/>
  <c r="E309" i="1"/>
  <c r="F309" i="1" s="1"/>
  <c r="E315" i="1"/>
  <c r="F315" i="1" s="1"/>
  <c r="E1687" i="1"/>
  <c r="F1687" i="1" s="1"/>
  <c r="E2694" i="1"/>
  <c r="F2694" i="1" s="1"/>
  <c r="E2695" i="1"/>
  <c r="F2695" i="1" s="1"/>
  <c r="E2696" i="1"/>
  <c r="F2696" i="1" s="1"/>
  <c r="E331" i="1"/>
  <c r="F331" i="1" s="1"/>
  <c r="E338" i="1"/>
  <c r="F338" i="1" s="1"/>
  <c r="E1860" i="1"/>
  <c r="F1860" i="1" s="1"/>
  <c r="E341" i="1"/>
  <c r="F341" i="1" s="1"/>
  <c r="E345" i="1"/>
  <c r="F345" i="1" s="1"/>
  <c r="E1664" i="1"/>
  <c r="F1664" i="1" s="1"/>
  <c r="E2703" i="1"/>
  <c r="F2703" i="1" s="1"/>
  <c r="E346" i="1"/>
  <c r="F346" i="1" s="1"/>
  <c r="E1516" i="1"/>
  <c r="F1516" i="1" s="1"/>
  <c r="E2706" i="1"/>
  <c r="F2706" i="1" s="1"/>
  <c r="E2707" i="1"/>
  <c r="F2707" i="1" s="1"/>
  <c r="E2708" i="1"/>
  <c r="F2708" i="1" s="1"/>
  <c r="E2709" i="1"/>
  <c r="F2709" i="1" s="1"/>
  <c r="E383" i="1"/>
  <c r="F383" i="1" s="1"/>
  <c r="E384" i="1"/>
  <c r="F384" i="1" s="1"/>
  <c r="E386" i="1"/>
  <c r="F386" i="1" s="1"/>
  <c r="E2713" i="1"/>
  <c r="F2713" i="1" s="1"/>
  <c r="E2714" i="1"/>
  <c r="F2714" i="1" s="1"/>
  <c r="E2715" i="1"/>
  <c r="F2715" i="1" s="1"/>
  <c r="E395" i="1"/>
  <c r="F395" i="1" s="1"/>
  <c r="E1600" i="1"/>
  <c r="F1600" i="1" s="1"/>
  <c r="E1648" i="1"/>
  <c r="F1648" i="1" s="1"/>
  <c r="E2719" i="1"/>
  <c r="F2719" i="1" s="1"/>
  <c r="E2720" i="1"/>
  <c r="F2720" i="1" s="1"/>
  <c r="E396" i="1"/>
  <c r="F396" i="1" s="1"/>
  <c r="E1558" i="1"/>
  <c r="F1558" i="1" s="1"/>
  <c r="E1669" i="1"/>
  <c r="F1669" i="1" s="1"/>
  <c r="E397" i="1"/>
  <c r="F397" i="1" s="1"/>
  <c r="E1512" i="1"/>
  <c r="F1512" i="1" s="1"/>
  <c r="E2726" i="1"/>
  <c r="F2726" i="1" s="1"/>
  <c r="E2727" i="1"/>
  <c r="F2727" i="1" s="1"/>
  <c r="E2728" i="1"/>
  <c r="F2728" i="1" s="1"/>
  <c r="E1963" i="1"/>
  <c r="F1963" i="1" s="1"/>
  <c r="E1965" i="1"/>
  <c r="F1965" i="1" s="1"/>
  <c r="E403" i="1"/>
  <c r="F403" i="1" s="1"/>
  <c r="E1945" i="1"/>
  <c r="F1945" i="1" s="1"/>
  <c r="E2733" i="1"/>
  <c r="F2733" i="1" s="1"/>
  <c r="E2734" i="1"/>
  <c r="F2734" i="1" s="1"/>
  <c r="E2735" i="1"/>
  <c r="F2735" i="1" s="1"/>
  <c r="E2736" i="1"/>
  <c r="F2736" i="1" s="1"/>
  <c r="E2737" i="1"/>
  <c r="F2737" i="1" s="1"/>
  <c r="E2738" i="1"/>
  <c r="F2738" i="1" s="1"/>
  <c r="E2739" i="1"/>
  <c r="F2739" i="1" s="1"/>
  <c r="E1640" i="1"/>
  <c r="F1640" i="1" s="1"/>
  <c r="E2741" i="1"/>
  <c r="F2741" i="1" s="1"/>
  <c r="E2742" i="1"/>
  <c r="F2742" i="1" s="1"/>
  <c r="E2743" i="1"/>
  <c r="F2743" i="1" s="1"/>
  <c r="E2744" i="1"/>
  <c r="F2744" i="1" s="1"/>
  <c r="E2745" i="1"/>
  <c r="F2745" i="1" s="1"/>
  <c r="E2746" i="1"/>
  <c r="F2746" i="1" s="1"/>
  <c r="E2747" i="1"/>
  <c r="F2747" i="1" s="1"/>
  <c r="E2748" i="1"/>
  <c r="F2748" i="1" s="1"/>
  <c r="E2749" i="1"/>
  <c r="F2749" i="1" s="1"/>
  <c r="E2750" i="1"/>
  <c r="F2750" i="1" s="1"/>
  <c r="E2751" i="1"/>
  <c r="F2751" i="1" s="1"/>
  <c r="E2752" i="1"/>
  <c r="F2752" i="1" s="1"/>
  <c r="E2753" i="1"/>
  <c r="F2753" i="1" s="1"/>
  <c r="E2754" i="1"/>
  <c r="F2754" i="1" s="1"/>
  <c r="E405" i="1"/>
  <c r="F405" i="1" s="1"/>
  <c r="E2756" i="1"/>
  <c r="F2756" i="1" s="1"/>
  <c r="E2757" i="1"/>
  <c r="F2757" i="1" s="1"/>
  <c r="E2758" i="1"/>
  <c r="F2758" i="1" s="1"/>
  <c r="E2759" i="1"/>
  <c r="F2759" i="1" s="1"/>
  <c r="E406" i="1"/>
  <c r="F406" i="1" s="1"/>
  <c r="E1647" i="1"/>
  <c r="F1647" i="1" s="1"/>
  <c r="E2762" i="1"/>
  <c r="F2762" i="1" s="1"/>
  <c r="E2763" i="1"/>
  <c r="F2763" i="1" s="1"/>
  <c r="E407" i="1"/>
  <c r="F407" i="1" s="1"/>
  <c r="E2765" i="1"/>
  <c r="F2765" i="1" s="1"/>
  <c r="E2766" i="1"/>
  <c r="F2766" i="1" s="1"/>
  <c r="E2767" i="1"/>
  <c r="F2767" i="1" s="1"/>
  <c r="E1765" i="1"/>
  <c r="F1765" i="1" s="1"/>
  <c r="E2769" i="1"/>
  <c r="F2769" i="1" s="1"/>
  <c r="E2770" i="1"/>
  <c r="F2770" i="1" s="1"/>
  <c r="E2771" i="1"/>
  <c r="F2771" i="1" s="1"/>
  <c r="E2772" i="1"/>
  <c r="F2772" i="1" s="1"/>
  <c r="E2773" i="1"/>
  <c r="F2773" i="1" s="1"/>
  <c r="E2774" i="1"/>
  <c r="F2774" i="1" s="1"/>
  <c r="E2775" i="1"/>
  <c r="F2775" i="1" s="1"/>
  <c r="E2776" i="1"/>
  <c r="F2776" i="1" s="1"/>
  <c r="E2777" i="1"/>
  <c r="F2777" i="1" s="1"/>
  <c r="E2778" i="1"/>
  <c r="F2778" i="1" s="1"/>
  <c r="E2779" i="1"/>
  <c r="F2779" i="1" s="1"/>
  <c r="E2780" i="1"/>
  <c r="F2780" i="1" s="1"/>
  <c r="E2781" i="1"/>
  <c r="F2781" i="1" s="1"/>
  <c r="E2782" i="1"/>
  <c r="F2782" i="1" s="1"/>
  <c r="E2783" i="1"/>
  <c r="F2783" i="1" s="1"/>
  <c r="E2784" i="1"/>
  <c r="F2784" i="1" s="1"/>
  <c r="E2785" i="1"/>
  <c r="F2785" i="1" s="1"/>
  <c r="E2786" i="1"/>
  <c r="F2786" i="1" s="1"/>
  <c r="E2787" i="1"/>
  <c r="F2787" i="1" s="1"/>
  <c r="E2788" i="1"/>
  <c r="F2788" i="1" s="1"/>
  <c r="E2789" i="1"/>
  <c r="F2789" i="1" s="1"/>
  <c r="E2790" i="1"/>
  <c r="F2790" i="1" s="1"/>
  <c r="E2791" i="1"/>
  <c r="F2791" i="1" s="1"/>
  <c r="E2792" i="1"/>
  <c r="F2792" i="1" s="1"/>
  <c r="E2793" i="1"/>
  <c r="F2793" i="1" s="1"/>
  <c r="E2794" i="1"/>
  <c r="F2794" i="1" s="1"/>
  <c r="E2795" i="1"/>
  <c r="F2795" i="1" s="1"/>
  <c r="E2796" i="1"/>
  <c r="F2796" i="1" s="1"/>
  <c r="E2797" i="1"/>
  <c r="F2797" i="1" s="1"/>
  <c r="E2798" i="1"/>
  <c r="F2798" i="1" s="1"/>
  <c r="E2799" i="1"/>
  <c r="F2799" i="1" s="1"/>
  <c r="E2800" i="1"/>
  <c r="F2800" i="1" s="1"/>
  <c r="E2801" i="1"/>
  <c r="F2801" i="1" s="1"/>
  <c r="E2802" i="1"/>
  <c r="F2802" i="1" s="1"/>
  <c r="E408" i="1"/>
  <c r="F408" i="1" s="1"/>
  <c r="E410" i="1"/>
  <c r="F410" i="1" s="1"/>
  <c r="E2805" i="1"/>
  <c r="F2805" i="1" s="1"/>
  <c r="E419" i="1"/>
  <c r="F419" i="1" s="1"/>
  <c r="E2807" i="1"/>
  <c r="F2807" i="1" s="1"/>
  <c r="E2808" i="1"/>
  <c r="F2808" i="1" s="1"/>
  <c r="E2809" i="1"/>
  <c r="F2809" i="1" s="1"/>
  <c r="E2810" i="1"/>
  <c r="F2810" i="1" s="1"/>
  <c r="E2811" i="1"/>
  <c r="F2811" i="1" s="1"/>
  <c r="E2812" i="1"/>
  <c r="F2812" i="1" s="1"/>
  <c r="E2813" i="1"/>
  <c r="F2813" i="1" s="1"/>
  <c r="E2814" i="1"/>
  <c r="F2814" i="1" s="1"/>
  <c r="E2815" i="1"/>
  <c r="F2815" i="1" s="1"/>
  <c r="E421" i="1"/>
  <c r="F421" i="1" s="1"/>
  <c r="E422" i="1"/>
  <c r="F422" i="1" s="1"/>
  <c r="E423" i="1"/>
  <c r="F423" i="1" s="1"/>
  <c r="E2819" i="1"/>
  <c r="F2819" i="1" s="1"/>
  <c r="E2820" i="1"/>
  <c r="F2820" i="1" s="1"/>
  <c r="E2821" i="1"/>
  <c r="F2821" i="1" s="1"/>
  <c r="E2822" i="1"/>
  <c r="F2822" i="1" s="1"/>
  <c r="E2823" i="1"/>
  <c r="F2823" i="1" s="1"/>
  <c r="E1897" i="1"/>
  <c r="F1897" i="1" s="1"/>
  <c r="E2825" i="1"/>
  <c r="F2825" i="1" s="1"/>
  <c r="E425" i="1"/>
  <c r="F425" i="1" s="1"/>
  <c r="E1814" i="1"/>
  <c r="F1814" i="1" s="1"/>
  <c r="E1798" i="1"/>
  <c r="F1798" i="1" s="1"/>
  <c r="E1857" i="1"/>
  <c r="F1857" i="1" s="1"/>
  <c r="E2830" i="1"/>
  <c r="F2830" i="1" s="1"/>
  <c r="E2831" i="1"/>
  <c r="F2831" i="1" s="1"/>
  <c r="E2832" i="1"/>
  <c r="F2832" i="1" s="1"/>
  <c r="E2833" i="1"/>
  <c r="F2833" i="1" s="1"/>
  <c r="E2834" i="1"/>
  <c r="F2834" i="1" s="1"/>
  <c r="E2835" i="1"/>
  <c r="F2835" i="1" s="1"/>
  <c r="E426" i="1"/>
  <c r="F426" i="1" s="1"/>
  <c r="E2837" i="1"/>
  <c r="F2837" i="1" s="1"/>
  <c r="E2838" i="1"/>
  <c r="F2838" i="1" s="1"/>
  <c r="E2839" i="1"/>
  <c r="F2839" i="1" s="1"/>
  <c r="E1939" i="1"/>
  <c r="F1939" i="1" s="1"/>
  <c r="E2841" i="1"/>
  <c r="F2841" i="1" s="1"/>
  <c r="E2842" i="1"/>
  <c r="F2842" i="1" s="1"/>
  <c r="E2843" i="1"/>
  <c r="F2843" i="1" s="1"/>
  <c r="E427" i="1"/>
  <c r="F427" i="1" s="1"/>
  <c r="E428" i="1"/>
  <c r="F428" i="1" s="1"/>
  <c r="E1908" i="1"/>
  <c r="F1908" i="1" s="1"/>
  <c r="E1920" i="1"/>
  <c r="F1920" i="1" s="1"/>
  <c r="E2848" i="1"/>
  <c r="F2848" i="1" s="1"/>
  <c r="E429" i="1"/>
  <c r="F429" i="1" s="1"/>
  <c r="E430" i="1"/>
  <c r="F430" i="1" s="1"/>
  <c r="E431" i="1"/>
  <c r="F431" i="1" s="1"/>
  <c r="E432" i="1"/>
  <c r="F432" i="1" s="1"/>
  <c r="E433" i="1"/>
  <c r="F433" i="1" s="1"/>
  <c r="E2854" i="1"/>
  <c r="F2854" i="1" s="1"/>
  <c r="E434" i="1"/>
  <c r="F434" i="1" s="1"/>
  <c r="E1907" i="1"/>
  <c r="F1907" i="1" s="1"/>
  <c r="E2857" i="1"/>
  <c r="F2857" i="1" s="1"/>
  <c r="E2858" i="1"/>
  <c r="F2858" i="1" s="1"/>
  <c r="E2859" i="1"/>
  <c r="F2859" i="1" s="1"/>
  <c r="E2860" i="1"/>
  <c r="F2860" i="1" s="1"/>
  <c r="E1825" i="1"/>
  <c r="F1825" i="1" s="1"/>
  <c r="E436" i="1"/>
  <c r="F436" i="1" s="1"/>
  <c r="E2863" i="1"/>
  <c r="F2863" i="1" s="1"/>
  <c r="E2864" i="1"/>
  <c r="F2864" i="1" s="1"/>
  <c r="E2865" i="1"/>
  <c r="F2865" i="1" s="1"/>
  <c r="E1609" i="1"/>
  <c r="F1609" i="1" s="1"/>
  <c r="E437" i="1"/>
  <c r="F437" i="1" s="1"/>
  <c r="E1668" i="1"/>
  <c r="F1668" i="1" s="1"/>
  <c r="E2869" i="1"/>
  <c r="F2869" i="1" s="1"/>
  <c r="E442" i="1"/>
  <c r="F442" i="1" s="1"/>
  <c r="E1553" i="1"/>
  <c r="F1553" i="1" s="1"/>
  <c r="E443" i="1"/>
  <c r="F443" i="1" s="1"/>
  <c r="E447" i="1"/>
  <c r="F447" i="1" s="1"/>
  <c r="E448" i="1"/>
  <c r="F448" i="1" s="1"/>
  <c r="E2875" i="1"/>
  <c r="F2875" i="1" s="1"/>
  <c r="E2876" i="1"/>
  <c r="F2876" i="1" s="1"/>
  <c r="E2877" i="1"/>
  <c r="F2877" i="1" s="1"/>
  <c r="E1970" i="1"/>
  <c r="F1970" i="1" s="1"/>
  <c r="E1966" i="1"/>
  <c r="F1966" i="1" s="1"/>
  <c r="E449" i="1"/>
  <c r="F449" i="1" s="1"/>
  <c r="E1948" i="1"/>
  <c r="F1948" i="1" s="1"/>
  <c r="E2882" i="1"/>
  <c r="F2882" i="1" s="1"/>
  <c r="E2883" i="1"/>
  <c r="F2883" i="1" s="1"/>
  <c r="E2884" i="1"/>
  <c r="F2884" i="1" s="1"/>
  <c r="E2885" i="1"/>
  <c r="F2885" i="1" s="1"/>
  <c r="E2886" i="1"/>
  <c r="F2886" i="1" s="1"/>
  <c r="E2887" i="1"/>
  <c r="F2887" i="1" s="1"/>
  <c r="E1638" i="1"/>
  <c r="F1638" i="1" s="1"/>
  <c r="E2889" i="1"/>
  <c r="F2889" i="1" s="1"/>
  <c r="E2890" i="1"/>
  <c r="F2890" i="1" s="1"/>
  <c r="E2891" i="1"/>
  <c r="F2891" i="1" s="1"/>
  <c r="E2892" i="1"/>
  <c r="F2892" i="1" s="1"/>
  <c r="E2893" i="1"/>
  <c r="F2893" i="1" s="1"/>
  <c r="E2894" i="1"/>
  <c r="F2894" i="1" s="1"/>
  <c r="E2895" i="1"/>
  <c r="F2895" i="1" s="1"/>
  <c r="E2896" i="1"/>
  <c r="F2896" i="1" s="1"/>
  <c r="E2897" i="1"/>
  <c r="F2897" i="1" s="1"/>
  <c r="E2898" i="1"/>
  <c r="F2898" i="1" s="1"/>
  <c r="E2899" i="1"/>
  <c r="F2899" i="1" s="1"/>
  <c r="E2900" i="1"/>
  <c r="F2900" i="1" s="1"/>
  <c r="E2901" i="1"/>
  <c r="F2901" i="1" s="1"/>
  <c r="E2902" i="1"/>
  <c r="F2902" i="1" s="1"/>
  <c r="E1633" i="1"/>
  <c r="F1633" i="1" s="1"/>
  <c r="E2904" i="1"/>
  <c r="F2904" i="1" s="1"/>
  <c r="E2905" i="1"/>
  <c r="F2905" i="1" s="1"/>
  <c r="E2906" i="1"/>
  <c r="F2906" i="1" s="1"/>
  <c r="E2907" i="1"/>
  <c r="F2907" i="1" s="1"/>
  <c r="E2908" i="1"/>
  <c r="F2908" i="1" s="1"/>
  <c r="E2909" i="1"/>
  <c r="F2909" i="1" s="1"/>
  <c r="E1644" i="1"/>
  <c r="F1644" i="1" s="1"/>
  <c r="E2911" i="1"/>
  <c r="F2911" i="1" s="1"/>
  <c r="E2912" i="1"/>
  <c r="F2912" i="1" s="1"/>
  <c r="E1621" i="1"/>
  <c r="F1621" i="1" s="1"/>
  <c r="E2914" i="1"/>
  <c r="F2914" i="1" s="1"/>
  <c r="E2915" i="1"/>
  <c r="F2915" i="1" s="1"/>
  <c r="E2916" i="1"/>
  <c r="F2916" i="1" s="1"/>
  <c r="E1808" i="1"/>
  <c r="F1808" i="1" s="1"/>
  <c r="E2918" i="1"/>
  <c r="F2918" i="1" s="1"/>
  <c r="E2919" i="1"/>
  <c r="F2919" i="1" s="1"/>
  <c r="E2920" i="1"/>
  <c r="F2920" i="1" s="1"/>
  <c r="E2921" i="1"/>
  <c r="F2921" i="1" s="1"/>
  <c r="E2922" i="1"/>
  <c r="F2922" i="1" s="1"/>
  <c r="E2923" i="1"/>
  <c r="F2923" i="1" s="1"/>
  <c r="E2924" i="1"/>
  <c r="F2924" i="1" s="1"/>
  <c r="E2925" i="1"/>
  <c r="F2925" i="1" s="1"/>
  <c r="E2926" i="1"/>
  <c r="F2926" i="1" s="1"/>
  <c r="E2927" i="1"/>
  <c r="F2927" i="1" s="1"/>
  <c r="E2928" i="1"/>
  <c r="F2928" i="1" s="1"/>
  <c r="E2929" i="1"/>
  <c r="F2929" i="1" s="1"/>
  <c r="E2930" i="1"/>
  <c r="F2930" i="1" s="1"/>
  <c r="E2931" i="1"/>
  <c r="F2931" i="1" s="1"/>
  <c r="E2932" i="1"/>
  <c r="F2932" i="1" s="1"/>
  <c r="E2933" i="1"/>
  <c r="F2933" i="1" s="1"/>
  <c r="E2934" i="1"/>
  <c r="F2934" i="1" s="1"/>
  <c r="E2935" i="1"/>
  <c r="F2935" i="1" s="1"/>
  <c r="E2936" i="1"/>
  <c r="F2936" i="1" s="1"/>
  <c r="E2937" i="1"/>
  <c r="F2937" i="1" s="1"/>
  <c r="E2938" i="1"/>
  <c r="F2938" i="1" s="1"/>
  <c r="E2939" i="1"/>
  <c r="F2939" i="1" s="1"/>
  <c r="E2940" i="1"/>
  <c r="F2940" i="1" s="1"/>
  <c r="E2941" i="1"/>
  <c r="F2941" i="1" s="1"/>
  <c r="E2942" i="1"/>
  <c r="F2942" i="1" s="1"/>
  <c r="E2943" i="1"/>
  <c r="F2943" i="1" s="1"/>
  <c r="E2944" i="1"/>
  <c r="F2944" i="1" s="1"/>
  <c r="E2945" i="1"/>
  <c r="F2945" i="1" s="1"/>
  <c r="E2946" i="1"/>
  <c r="F2946" i="1" s="1"/>
  <c r="E2947" i="1"/>
  <c r="F2947" i="1" s="1"/>
  <c r="E2948" i="1"/>
  <c r="F2948" i="1" s="1"/>
  <c r="E452" i="1"/>
  <c r="F452" i="1" s="1"/>
  <c r="E1671" i="1"/>
  <c r="F1671" i="1" s="1"/>
  <c r="E2951" i="1"/>
  <c r="F2951" i="1" s="1"/>
  <c r="E453" i="1"/>
  <c r="F453" i="1" s="1"/>
  <c r="E2953" i="1"/>
  <c r="F2953" i="1" s="1"/>
  <c r="E2954" i="1"/>
  <c r="F2954" i="1" s="1"/>
  <c r="E2955" i="1"/>
  <c r="F2955" i="1" s="1"/>
  <c r="E2956" i="1"/>
  <c r="F2956" i="1" s="1"/>
  <c r="E2957" i="1"/>
  <c r="F2957" i="1" s="1"/>
  <c r="E2958" i="1"/>
  <c r="F2958" i="1" s="1"/>
  <c r="E454" i="1"/>
  <c r="F454" i="1" s="1"/>
  <c r="E455" i="1"/>
  <c r="F455" i="1" s="1"/>
  <c r="E459" i="1"/>
  <c r="F459" i="1" s="1"/>
  <c r="E460" i="1"/>
  <c r="F460" i="1" s="1"/>
  <c r="E2963" i="1"/>
  <c r="F2963" i="1" s="1"/>
  <c r="E2964" i="1"/>
  <c r="F2964" i="1" s="1"/>
  <c r="E2965" i="1"/>
  <c r="F2965" i="1" s="1"/>
  <c r="E2966" i="1"/>
  <c r="F2966" i="1" s="1"/>
  <c r="E2967" i="1"/>
  <c r="F2967" i="1" s="1"/>
  <c r="E462" i="1"/>
  <c r="F462" i="1" s="1"/>
  <c r="E1809" i="1"/>
  <c r="F1809" i="1" s="1"/>
  <c r="E2970" i="1"/>
  <c r="F2970" i="1" s="1"/>
  <c r="E463" i="1"/>
  <c r="F463" i="1" s="1"/>
  <c r="E1793" i="1"/>
  <c r="F1793" i="1" s="1"/>
  <c r="E470" i="1"/>
  <c r="F470" i="1" s="1"/>
  <c r="E1774" i="1"/>
  <c r="F1774" i="1" s="1"/>
  <c r="E2975" i="1"/>
  <c r="F2975" i="1" s="1"/>
  <c r="E490" i="1"/>
  <c r="F490" i="1" s="1"/>
  <c r="E1715" i="1"/>
  <c r="F1715" i="1" s="1"/>
  <c r="E2978" i="1"/>
  <c r="F2978" i="1" s="1"/>
  <c r="E2979" i="1"/>
  <c r="F2979" i="1" s="1"/>
  <c r="E2980" i="1"/>
  <c r="F2980" i="1" s="1"/>
  <c r="E2981" i="1"/>
  <c r="F2981" i="1" s="1"/>
  <c r="E2982" i="1"/>
  <c r="F2982" i="1" s="1"/>
  <c r="E497" i="1"/>
  <c r="F497" i="1" s="1"/>
  <c r="E2984" i="1"/>
  <c r="F2984" i="1" s="1"/>
  <c r="E2985" i="1"/>
  <c r="F2985" i="1" s="1"/>
  <c r="E2986" i="1"/>
  <c r="F2986" i="1" s="1"/>
  <c r="E500" i="1"/>
  <c r="F500" i="1" s="1"/>
  <c r="E504" i="1"/>
  <c r="F504" i="1" s="1"/>
  <c r="E2989" i="1"/>
  <c r="F2989" i="1" s="1"/>
  <c r="E505" i="1"/>
  <c r="F505" i="1" s="1"/>
  <c r="E2991" i="1"/>
  <c r="F2991" i="1" s="1"/>
  <c r="E544" i="1"/>
  <c r="F544" i="1" s="1"/>
  <c r="E545" i="1"/>
  <c r="F545" i="1" s="1"/>
  <c r="E547" i="1"/>
  <c r="F547" i="1" s="1"/>
  <c r="E2995" i="1"/>
  <c r="F2995" i="1" s="1"/>
  <c r="E556" i="1"/>
  <c r="F556" i="1" s="1"/>
  <c r="E1915" i="1"/>
  <c r="F1915" i="1" s="1"/>
  <c r="E557" i="1"/>
  <c r="F557" i="1" s="1"/>
  <c r="E558" i="1"/>
  <c r="F558" i="1" s="1"/>
  <c r="E1645" i="1"/>
  <c r="F1645" i="1" s="1"/>
  <c r="E1708" i="1"/>
  <c r="F1708" i="1" s="1"/>
  <c r="E3002" i="1"/>
  <c r="F3002" i="1" s="1"/>
  <c r="E559" i="1"/>
  <c r="F559" i="1" s="1"/>
  <c r="E1707" i="1"/>
  <c r="F1707" i="1" s="1"/>
  <c r="E3005" i="1"/>
  <c r="F3005" i="1" s="1"/>
  <c r="E3006" i="1"/>
  <c r="F3006" i="1" s="1"/>
  <c r="E566" i="1"/>
  <c r="F566" i="1" s="1"/>
  <c r="E568" i="1"/>
  <c r="F568" i="1" s="1"/>
  <c r="E3009" i="1"/>
  <c r="F3009" i="1" s="1"/>
  <c r="E569" i="1"/>
  <c r="F569" i="1" s="1"/>
  <c r="E1598" i="1"/>
  <c r="F1598" i="1" s="1"/>
  <c r="E1480" i="1"/>
  <c r="F1480" i="1" s="1"/>
  <c r="E570" i="1"/>
  <c r="F570" i="1" s="1"/>
  <c r="E3014" i="1"/>
  <c r="F3014" i="1" s="1"/>
  <c r="E3015" i="1"/>
  <c r="F3015" i="1" s="1"/>
  <c r="E576" i="1"/>
  <c r="F576" i="1" s="1"/>
  <c r="E579" i="1"/>
  <c r="F579" i="1" s="1"/>
  <c r="E580" i="1"/>
  <c r="F580" i="1" s="1"/>
  <c r="E582" i="1"/>
  <c r="F582" i="1" s="1"/>
  <c r="E1658" i="1"/>
  <c r="F1658" i="1" s="1"/>
  <c r="E3021" i="1"/>
  <c r="F3021" i="1" s="1"/>
  <c r="E3022" i="1"/>
  <c r="F3022" i="1" s="1"/>
  <c r="E583" i="1"/>
  <c r="F583" i="1" s="1"/>
  <c r="E1967" i="1"/>
  <c r="F1967" i="1" s="1"/>
  <c r="E584" i="1"/>
  <c r="F584" i="1" s="1"/>
  <c r="E1950" i="1"/>
  <c r="F1950" i="1" s="1"/>
  <c r="E3027" i="1"/>
  <c r="F3027" i="1" s="1"/>
  <c r="E3028" i="1"/>
  <c r="F3028" i="1" s="1"/>
  <c r="E3029" i="1"/>
  <c r="F3029" i="1" s="1"/>
  <c r="E3030" i="1"/>
  <c r="F3030" i="1" s="1"/>
  <c r="E1651" i="1"/>
  <c r="F1651" i="1" s="1"/>
  <c r="E3032" i="1"/>
  <c r="F3032" i="1" s="1"/>
  <c r="E3033" i="1"/>
  <c r="F3033" i="1" s="1"/>
  <c r="E3034" i="1"/>
  <c r="F3034" i="1" s="1"/>
  <c r="E3035" i="1"/>
  <c r="F3035" i="1" s="1"/>
  <c r="E3036" i="1"/>
  <c r="F3036" i="1" s="1"/>
  <c r="E3037" i="1"/>
  <c r="F3037" i="1" s="1"/>
  <c r="E3038" i="1"/>
  <c r="F3038" i="1" s="1"/>
  <c r="E3039" i="1"/>
  <c r="F3039" i="1" s="1"/>
  <c r="E3040" i="1"/>
  <c r="F3040" i="1" s="1"/>
  <c r="E3041" i="1"/>
  <c r="F3041" i="1" s="1"/>
  <c r="E3042" i="1"/>
  <c r="F3042" i="1" s="1"/>
  <c r="E3043" i="1"/>
  <c r="F3043" i="1" s="1"/>
  <c r="E3044" i="1"/>
  <c r="F3044" i="1" s="1"/>
  <c r="E3045" i="1"/>
  <c r="F3045" i="1" s="1"/>
  <c r="E3046" i="1"/>
  <c r="F3046" i="1" s="1"/>
  <c r="E1946" i="1"/>
  <c r="F1946" i="1" s="1"/>
  <c r="E3048" i="1"/>
  <c r="F3048" i="1" s="1"/>
  <c r="E3049" i="1"/>
  <c r="F3049" i="1" s="1"/>
  <c r="E3050" i="1"/>
  <c r="F3050" i="1" s="1"/>
  <c r="E3051" i="1"/>
  <c r="F3051" i="1" s="1"/>
  <c r="E3052" i="1"/>
  <c r="F3052" i="1" s="1"/>
  <c r="E1646" i="1"/>
  <c r="F1646" i="1" s="1"/>
  <c r="E3054" i="1"/>
  <c r="F3054" i="1" s="1"/>
  <c r="E3055" i="1"/>
  <c r="F3055" i="1" s="1"/>
  <c r="E585" i="1"/>
  <c r="F585" i="1" s="1"/>
  <c r="E3057" i="1"/>
  <c r="F3057" i="1" s="1"/>
  <c r="E3058" i="1"/>
  <c r="F3058" i="1" s="1"/>
  <c r="E3059" i="1"/>
  <c r="F3059" i="1" s="1"/>
  <c r="E1679" i="1"/>
  <c r="F1679" i="1" s="1"/>
  <c r="E3061" i="1"/>
  <c r="F3061" i="1" s="1"/>
  <c r="E3062" i="1"/>
  <c r="F3062" i="1" s="1"/>
  <c r="E3063" i="1"/>
  <c r="F3063" i="1" s="1"/>
  <c r="E3064" i="1"/>
  <c r="F3064" i="1" s="1"/>
  <c r="E3065" i="1"/>
  <c r="F3065" i="1" s="1"/>
  <c r="E3066" i="1"/>
  <c r="F3066" i="1" s="1"/>
  <c r="E3067" i="1"/>
  <c r="F3067" i="1" s="1"/>
  <c r="E3068" i="1"/>
  <c r="F3068" i="1" s="1"/>
  <c r="E3069" i="1"/>
  <c r="F3069" i="1" s="1"/>
  <c r="E3070" i="1"/>
  <c r="F3070" i="1" s="1"/>
  <c r="E3071" i="1"/>
  <c r="F3071" i="1" s="1"/>
  <c r="E3072" i="1"/>
  <c r="F3072" i="1" s="1"/>
  <c r="E3073" i="1"/>
  <c r="F3073" i="1" s="1"/>
  <c r="E3074" i="1"/>
  <c r="F3074" i="1" s="1"/>
  <c r="E3075" i="1"/>
  <c r="F3075" i="1" s="1"/>
  <c r="E3076" i="1"/>
  <c r="F3076" i="1" s="1"/>
  <c r="E3077" i="1"/>
  <c r="F3077" i="1" s="1"/>
  <c r="E3078" i="1"/>
  <c r="F3078" i="1" s="1"/>
  <c r="E3079" i="1"/>
  <c r="F3079" i="1" s="1"/>
  <c r="E3080" i="1"/>
  <c r="F3080" i="1" s="1"/>
  <c r="E3081" i="1"/>
  <c r="F3081" i="1" s="1"/>
  <c r="E3082" i="1"/>
  <c r="F3082" i="1" s="1"/>
  <c r="E3083" i="1"/>
  <c r="F3083" i="1" s="1"/>
  <c r="E3084" i="1"/>
  <c r="F3084" i="1" s="1"/>
  <c r="E3085" i="1"/>
  <c r="F3085" i="1" s="1"/>
  <c r="E3086" i="1"/>
  <c r="F3086" i="1" s="1"/>
  <c r="E3087" i="1"/>
  <c r="F3087" i="1" s="1"/>
  <c r="E3088" i="1"/>
  <c r="F3088" i="1" s="1"/>
  <c r="E3089" i="1"/>
  <c r="F3089" i="1" s="1"/>
  <c r="E3090" i="1"/>
  <c r="F3090" i="1" s="1"/>
  <c r="E3091" i="1"/>
  <c r="F3091" i="1" s="1"/>
  <c r="E586" i="1"/>
  <c r="F586" i="1" s="1"/>
  <c r="E587" i="1"/>
  <c r="F587" i="1" s="1"/>
  <c r="E3094" i="1"/>
  <c r="F3094" i="1" s="1"/>
  <c r="E591" i="1"/>
  <c r="F591" i="1" s="1"/>
  <c r="E3096" i="1"/>
  <c r="F3096" i="1" s="1"/>
  <c r="E3097" i="1"/>
  <c r="F3097" i="1" s="1"/>
  <c r="E3098" i="1"/>
  <c r="F3098" i="1" s="1"/>
  <c r="E3099" i="1"/>
  <c r="F3099" i="1" s="1"/>
  <c r="E3100" i="1"/>
  <c r="F3100" i="1" s="1"/>
  <c r="E3101" i="1"/>
  <c r="F3101" i="1" s="1"/>
  <c r="E592" i="1"/>
  <c r="F592" i="1" s="1"/>
  <c r="E593" i="1"/>
  <c r="F593" i="1" s="1"/>
  <c r="E594" i="1"/>
  <c r="F594" i="1" s="1"/>
  <c r="E595" i="1"/>
  <c r="F595" i="1" s="1"/>
  <c r="E596" i="1"/>
  <c r="F596" i="1" s="1"/>
  <c r="E598" i="1"/>
  <c r="F598" i="1" s="1"/>
  <c r="E3108" i="1"/>
  <c r="F3108" i="1" s="1"/>
  <c r="E3109" i="1"/>
  <c r="F3109" i="1" s="1"/>
  <c r="E3110" i="1"/>
  <c r="F3110" i="1" s="1"/>
  <c r="E3111" i="1"/>
  <c r="F3111" i="1" s="1"/>
  <c r="E3112" i="1"/>
  <c r="F3112" i="1" s="1"/>
  <c r="E1864" i="1"/>
  <c r="F1864" i="1" s="1"/>
  <c r="E1896" i="1"/>
  <c r="F1896" i="1" s="1"/>
  <c r="E3115" i="1"/>
  <c r="F3115" i="1" s="1"/>
  <c r="E1826" i="1"/>
  <c r="F1826" i="1" s="1"/>
  <c r="E1919" i="1"/>
  <c r="F1919" i="1" s="1"/>
  <c r="E1827" i="1"/>
  <c r="F1827" i="1" s="1"/>
  <c r="E1813" i="1"/>
  <c r="F1813" i="1" s="1"/>
  <c r="E3120" i="1"/>
  <c r="F3120" i="1" s="1"/>
  <c r="E1850" i="1"/>
  <c r="F1850" i="1" s="1"/>
  <c r="E1906" i="1"/>
  <c r="F1906" i="1" s="1"/>
  <c r="E3123" i="1"/>
  <c r="F3123" i="1" s="1"/>
  <c r="E3124" i="1"/>
  <c r="F3124" i="1" s="1"/>
  <c r="E3125" i="1"/>
  <c r="F3125" i="1" s="1"/>
  <c r="E3126" i="1"/>
  <c r="F3126" i="1" s="1"/>
  <c r="E3127" i="1"/>
  <c r="F3127" i="1" s="1"/>
  <c r="E3128" i="1"/>
  <c r="F3128" i="1" s="1"/>
  <c r="E3129" i="1"/>
  <c r="F3129" i="1" s="1"/>
  <c r="E599" i="1"/>
  <c r="F599" i="1" s="1"/>
  <c r="E604" i="1"/>
  <c r="F604" i="1" s="1"/>
  <c r="E605" i="1"/>
  <c r="F605" i="1" s="1"/>
  <c r="E1787" i="1"/>
  <c r="F1787" i="1" s="1"/>
  <c r="E3134" i="1"/>
  <c r="F3134" i="1" s="1"/>
  <c r="E1663" i="1"/>
  <c r="F1663" i="1" s="1"/>
  <c r="E1792" i="1"/>
  <c r="F1792" i="1" s="1"/>
  <c r="E606" i="1"/>
  <c r="F606" i="1" s="1"/>
  <c r="E610" i="1"/>
  <c r="F610" i="1" s="1"/>
  <c r="E611" i="1"/>
  <c r="F611" i="1" s="1"/>
  <c r="E1676" i="1"/>
  <c r="F1676" i="1" s="1"/>
  <c r="E3141" i="1"/>
  <c r="F3141" i="1" s="1"/>
  <c r="E612" i="1"/>
  <c r="F612" i="1" s="1"/>
  <c r="E615" i="1"/>
  <c r="F615" i="1" s="1"/>
  <c r="E3144" i="1"/>
  <c r="F3144" i="1" s="1"/>
  <c r="E3145" i="1"/>
  <c r="F3145" i="1" s="1"/>
  <c r="E3146" i="1"/>
  <c r="F3146" i="1" s="1"/>
  <c r="E3147" i="1"/>
  <c r="F3147" i="1" s="1"/>
  <c r="E616" i="1"/>
  <c r="F616" i="1" s="1"/>
  <c r="E617" i="1"/>
  <c r="F617" i="1" s="1"/>
  <c r="E3150" i="1"/>
  <c r="F3150" i="1" s="1"/>
  <c r="E618" i="1"/>
  <c r="F618" i="1" s="1"/>
  <c r="E1916" i="1"/>
  <c r="F1916" i="1" s="1"/>
  <c r="E1597" i="1"/>
  <c r="F1597" i="1" s="1"/>
  <c r="E1474" i="1"/>
  <c r="F1474" i="1" s="1"/>
  <c r="E3155" i="1"/>
  <c r="F3155" i="1" s="1"/>
  <c r="E619" i="1"/>
  <c r="F619" i="1" s="1"/>
  <c r="E623" i="1"/>
  <c r="F623" i="1" s="1"/>
  <c r="E624" i="1"/>
  <c r="F624" i="1" s="1"/>
  <c r="E625" i="1"/>
  <c r="F625" i="1" s="1"/>
  <c r="E1610" i="1"/>
  <c r="F1610" i="1" s="1"/>
  <c r="E2" i="1"/>
  <c r="F2" i="1" s="1"/>
  <c r="C3" i="1"/>
  <c r="D3" i="1" s="1"/>
  <c r="C4" i="1"/>
  <c r="D4" i="1" s="1"/>
  <c r="C1971" i="1"/>
  <c r="D1971" i="1" s="1"/>
  <c r="C738" i="1"/>
  <c r="D738" i="1" s="1"/>
  <c r="C7" i="1"/>
  <c r="D7" i="1" s="1"/>
  <c r="C1972" i="1"/>
  <c r="D1972" i="1" s="1"/>
  <c r="C887" i="1"/>
  <c r="D887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886" i="1"/>
  <c r="D886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1973" i="1"/>
  <c r="D1973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1978" i="1"/>
  <c r="D1978" i="1" s="1"/>
  <c r="C1333" i="1"/>
  <c r="D1333" i="1" s="1"/>
  <c r="C43" i="1"/>
  <c r="D43" i="1" s="1"/>
  <c r="C44" i="1"/>
  <c r="D44" i="1" s="1"/>
  <c r="C1315" i="1"/>
  <c r="D1315" i="1" s="1"/>
  <c r="C46" i="1"/>
  <c r="D46" i="1" s="1"/>
  <c r="C47" i="1"/>
  <c r="D47" i="1" s="1"/>
  <c r="C48" i="1"/>
  <c r="D48" i="1" s="1"/>
  <c r="C1994" i="1"/>
  <c r="D1994" i="1" s="1"/>
  <c r="C764" i="1"/>
  <c r="D764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917" i="1"/>
  <c r="D917" i="1" s="1"/>
  <c r="C626" i="1"/>
  <c r="D626" i="1" s="1"/>
  <c r="C87" i="1"/>
  <c r="D87" i="1" s="1"/>
  <c r="C999" i="1"/>
  <c r="D999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2000" i="1"/>
  <c r="D2000" i="1" s="1"/>
  <c r="C2003" i="1"/>
  <c r="D2003" i="1" s="1"/>
  <c r="C2007" i="1"/>
  <c r="D2007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43" i="1"/>
  <c r="D1043" i="1" s="1"/>
  <c r="C720" i="1"/>
  <c r="D720" i="1" s="1"/>
  <c r="C746" i="1"/>
  <c r="D746" i="1" s="1"/>
  <c r="C740" i="1"/>
  <c r="D740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2039" i="1"/>
  <c r="D2039" i="1" s="1"/>
  <c r="C117" i="1"/>
  <c r="D117" i="1" s="1"/>
  <c r="C2040" i="1"/>
  <c r="D2040" i="1" s="1"/>
  <c r="C2042" i="1"/>
  <c r="D2042" i="1" s="1"/>
  <c r="C2049" i="1"/>
  <c r="D2049" i="1" s="1"/>
  <c r="C2050" i="1"/>
  <c r="D2050" i="1" s="1"/>
  <c r="C739" i="1"/>
  <c r="D739" i="1" s="1"/>
  <c r="C2051" i="1"/>
  <c r="D2051" i="1" s="1"/>
  <c r="C2052" i="1"/>
  <c r="D2052" i="1" s="1"/>
  <c r="C2053" i="1"/>
  <c r="D2053" i="1" s="1"/>
  <c r="C1368" i="1"/>
  <c r="D1368" i="1" s="1"/>
  <c r="C2054" i="1"/>
  <c r="D2054" i="1" s="1"/>
  <c r="C811" i="1"/>
  <c r="D811" i="1" s="1"/>
  <c r="C129" i="1"/>
  <c r="D129" i="1" s="1"/>
  <c r="C2060" i="1"/>
  <c r="D2060" i="1" s="1"/>
  <c r="C2061" i="1"/>
  <c r="D2061" i="1" s="1"/>
  <c r="C132" i="1"/>
  <c r="D132" i="1" s="1"/>
  <c r="C133" i="1"/>
  <c r="D133" i="1" s="1"/>
  <c r="C134" i="1"/>
  <c r="D134" i="1" s="1"/>
  <c r="C135" i="1"/>
  <c r="D135" i="1" s="1"/>
  <c r="C2063" i="1"/>
  <c r="D2063" i="1" s="1"/>
  <c r="C2064" i="1"/>
  <c r="D2064" i="1" s="1"/>
  <c r="C138" i="1"/>
  <c r="D138" i="1" s="1"/>
  <c r="C139" i="1"/>
  <c r="D139" i="1" s="1"/>
  <c r="C140" i="1"/>
  <c r="D140" i="1" s="1"/>
  <c r="C1500" i="1"/>
  <c r="D1500" i="1" s="1"/>
  <c r="C892" i="1"/>
  <c r="D892" i="1" s="1"/>
  <c r="C1354" i="1"/>
  <c r="D1354" i="1" s="1"/>
  <c r="C144" i="1"/>
  <c r="D144" i="1" s="1"/>
  <c r="C145" i="1"/>
  <c r="D145" i="1" s="1"/>
  <c r="C2065" i="1"/>
  <c r="D2065" i="1" s="1"/>
  <c r="C2066" i="1"/>
  <c r="D2066" i="1" s="1"/>
  <c r="C1330" i="1"/>
  <c r="D1330" i="1" s="1"/>
  <c r="C2068" i="1"/>
  <c r="D2068" i="1" s="1"/>
  <c r="C150" i="1"/>
  <c r="D150" i="1" s="1"/>
  <c r="C151" i="1"/>
  <c r="D151" i="1" s="1"/>
  <c r="C152" i="1"/>
  <c r="D152" i="1" s="1"/>
  <c r="C2069" i="1"/>
  <c r="D2069" i="1" s="1"/>
  <c r="C919" i="1"/>
  <c r="D919" i="1" s="1"/>
  <c r="C2077" i="1"/>
  <c r="D2077" i="1" s="1"/>
  <c r="C954" i="1"/>
  <c r="D954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797" i="1"/>
  <c r="D797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337" i="1"/>
  <c r="D1337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2078" i="1"/>
  <c r="D2078" i="1" s="1"/>
  <c r="C2079" i="1"/>
  <c r="D2079" i="1" s="1"/>
  <c r="C193" i="1"/>
  <c r="D193" i="1" s="1"/>
  <c r="C194" i="1"/>
  <c r="D194" i="1" s="1"/>
  <c r="C2080" i="1"/>
  <c r="D2080" i="1" s="1"/>
  <c r="C196" i="1"/>
  <c r="D196" i="1" s="1"/>
  <c r="C197" i="1"/>
  <c r="D197" i="1" s="1"/>
  <c r="C198" i="1"/>
  <c r="D198" i="1" s="1"/>
  <c r="C947" i="1"/>
  <c r="D947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920" i="1"/>
  <c r="D920" i="1" s="1"/>
  <c r="C2082" i="1"/>
  <c r="D2082" i="1" s="1"/>
  <c r="C240" i="1"/>
  <c r="D240" i="1" s="1"/>
  <c r="C2083" i="1"/>
  <c r="D2083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084" i="1"/>
  <c r="D2084" i="1" s="1"/>
  <c r="C2085" i="1"/>
  <c r="D2085" i="1" s="1"/>
  <c r="C2086" i="1"/>
  <c r="D2086" i="1" s="1"/>
  <c r="C2087" i="1"/>
  <c r="D2087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1324" i="1"/>
  <c r="D1324" i="1" s="1"/>
  <c r="C261" i="1"/>
  <c r="D261" i="1" s="1"/>
  <c r="C755" i="1"/>
  <c r="D755" i="1" s="1"/>
  <c r="C734" i="1"/>
  <c r="D734" i="1" s="1"/>
  <c r="C775" i="1"/>
  <c r="D775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089" i="1"/>
  <c r="D2089" i="1" s="1"/>
  <c r="C902" i="1"/>
  <c r="D902" i="1" s="1"/>
  <c r="C2090" i="1"/>
  <c r="D2090" i="1" s="1"/>
  <c r="C2095" i="1"/>
  <c r="D2095" i="1" s="1"/>
  <c r="C863" i="1"/>
  <c r="D863" i="1" s="1"/>
  <c r="C2096" i="1"/>
  <c r="D2096" i="1" s="1"/>
  <c r="C1180" i="1"/>
  <c r="D1180" i="1" s="1"/>
  <c r="C2098" i="1"/>
  <c r="D2098" i="1" s="1"/>
  <c r="C2099" i="1"/>
  <c r="D2099" i="1" s="1"/>
  <c r="C2100" i="1"/>
  <c r="D2100" i="1" s="1"/>
  <c r="C893" i="1"/>
  <c r="D893" i="1" s="1"/>
  <c r="C282" i="1"/>
  <c r="D282" i="1" s="1"/>
  <c r="C2101" i="1"/>
  <c r="D2101" i="1" s="1"/>
  <c r="C1141" i="1"/>
  <c r="D1141" i="1" s="1"/>
  <c r="C285" i="1"/>
  <c r="D285" i="1" s="1"/>
  <c r="C286" i="1"/>
  <c r="D286" i="1" s="1"/>
  <c r="C287" i="1"/>
  <c r="D287" i="1" s="1"/>
  <c r="C288" i="1"/>
  <c r="D288" i="1" s="1"/>
  <c r="C2103" i="1"/>
  <c r="D2103" i="1" s="1"/>
  <c r="C2104" i="1"/>
  <c r="D2104" i="1" s="1"/>
  <c r="C291" i="1"/>
  <c r="D291" i="1" s="1"/>
  <c r="C292" i="1"/>
  <c r="D292" i="1" s="1"/>
  <c r="C2105" i="1"/>
  <c r="D2105" i="1" s="1"/>
  <c r="C1189" i="1"/>
  <c r="D1189" i="1" s="1"/>
  <c r="C2106" i="1"/>
  <c r="D2106" i="1" s="1"/>
  <c r="C2107" i="1"/>
  <c r="D2107" i="1" s="1"/>
  <c r="C297" i="1"/>
  <c r="D297" i="1" s="1"/>
  <c r="C298" i="1"/>
  <c r="D298" i="1" s="1"/>
  <c r="C2111" i="1"/>
  <c r="D2111" i="1" s="1"/>
  <c r="C2112" i="1"/>
  <c r="D2112" i="1" s="1"/>
  <c r="C2114" i="1"/>
  <c r="D2114" i="1" s="1"/>
  <c r="C2115" i="1"/>
  <c r="D2115" i="1" s="1"/>
  <c r="C1502" i="1"/>
  <c r="D1502" i="1" s="1"/>
  <c r="C304" i="1"/>
  <c r="D304" i="1" s="1"/>
  <c r="C305" i="1"/>
  <c r="D305" i="1" s="1"/>
  <c r="C2125" i="1"/>
  <c r="D2125" i="1" s="1"/>
  <c r="C898" i="1"/>
  <c r="D898" i="1" s="1"/>
  <c r="C1206" i="1"/>
  <c r="D1206" i="1" s="1"/>
  <c r="C1139" i="1"/>
  <c r="D1139" i="1" s="1"/>
  <c r="C310" i="1"/>
  <c r="D310" i="1" s="1"/>
  <c r="C311" i="1"/>
  <c r="D311" i="1" s="1"/>
  <c r="C312" i="1"/>
  <c r="D312" i="1" s="1"/>
  <c r="C313" i="1"/>
  <c r="D313" i="1" s="1"/>
  <c r="C314" i="1"/>
  <c r="D314" i="1" s="1"/>
  <c r="C881" i="1"/>
  <c r="D881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1313" i="1"/>
  <c r="D1313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1326" i="1"/>
  <c r="D1326" i="1" s="1"/>
  <c r="C339" i="1"/>
  <c r="D339" i="1" s="1"/>
  <c r="C340" i="1"/>
  <c r="D340" i="1" s="1"/>
  <c r="C1327" i="1"/>
  <c r="D1327" i="1" s="1"/>
  <c r="C342" i="1"/>
  <c r="D342" i="1" s="1"/>
  <c r="C343" i="1"/>
  <c r="D343" i="1" s="1"/>
  <c r="C344" i="1"/>
  <c r="D344" i="1" s="1"/>
  <c r="C2140" i="1"/>
  <c r="D2140" i="1" s="1"/>
  <c r="C722" i="1"/>
  <c r="D722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997" i="1"/>
  <c r="D997" i="1" s="1"/>
  <c r="C2147" i="1"/>
  <c r="D2147" i="1" s="1"/>
  <c r="C385" i="1"/>
  <c r="D385" i="1" s="1"/>
  <c r="C2148" i="1"/>
  <c r="D2148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2151" i="1"/>
  <c r="D2151" i="1" s="1"/>
  <c r="C2155" i="1"/>
  <c r="D2155" i="1" s="1"/>
  <c r="C2156" i="1"/>
  <c r="D2156" i="1" s="1"/>
  <c r="C398" i="1"/>
  <c r="D398" i="1" s="1"/>
  <c r="C399" i="1"/>
  <c r="D399" i="1" s="1"/>
  <c r="C400" i="1"/>
  <c r="D400" i="1" s="1"/>
  <c r="C401" i="1"/>
  <c r="D401" i="1" s="1"/>
  <c r="C402" i="1"/>
  <c r="D402" i="1" s="1"/>
  <c r="C782" i="1"/>
  <c r="D782" i="1" s="1"/>
  <c r="C404" i="1"/>
  <c r="D404" i="1" s="1"/>
  <c r="C2191" i="1"/>
  <c r="D2191" i="1" s="1"/>
  <c r="C747" i="1"/>
  <c r="D747" i="1" s="1"/>
  <c r="C2192" i="1"/>
  <c r="D2192" i="1" s="1"/>
  <c r="C743" i="1"/>
  <c r="D743" i="1" s="1"/>
  <c r="C409" i="1"/>
  <c r="D409" i="1" s="1"/>
  <c r="C854" i="1"/>
  <c r="D854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2194" i="1"/>
  <c r="D2194" i="1" s="1"/>
  <c r="C420" i="1"/>
  <c r="D420" i="1" s="1"/>
  <c r="C1485" i="1"/>
  <c r="D1485" i="1" s="1"/>
  <c r="C1045" i="1"/>
  <c r="D1045" i="1" s="1"/>
  <c r="C2203" i="1"/>
  <c r="D2203" i="1" s="1"/>
  <c r="C424" i="1"/>
  <c r="D424" i="1" s="1"/>
  <c r="C2204" i="1"/>
  <c r="D2204" i="1" s="1"/>
  <c r="C906" i="1"/>
  <c r="D906" i="1" s="1"/>
  <c r="C2205" i="1"/>
  <c r="D2205" i="1" s="1"/>
  <c r="C1439" i="1"/>
  <c r="D1439" i="1" s="1"/>
  <c r="C2212" i="1"/>
  <c r="D2212" i="1" s="1"/>
  <c r="C1306" i="1"/>
  <c r="D1306" i="1" s="1"/>
  <c r="C2213" i="1"/>
  <c r="D2213" i="1" s="1"/>
  <c r="C2214" i="1"/>
  <c r="D2214" i="1" s="1"/>
  <c r="C1159" i="1"/>
  <c r="D1159" i="1" s="1"/>
  <c r="C1016" i="1"/>
  <c r="D1016" i="1" s="1"/>
  <c r="C435" i="1"/>
  <c r="D435" i="1" s="1"/>
  <c r="C2215" i="1"/>
  <c r="D2215" i="1" s="1"/>
  <c r="C2222" i="1"/>
  <c r="D2222" i="1" s="1"/>
  <c r="C438" i="1"/>
  <c r="D438" i="1" s="1"/>
  <c r="C439" i="1"/>
  <c r="D439" i="1" s="1"/>
  <c r="C440" i="1"/>
  <c r="D440" i="1" s="1"/>
  <c r="C441" i="1"/>
  <c r="D441" i="1" s="1"/>
  <c r="C2224" i="1"/>
  <c r="D2224" i="1" s="1"/>
  <c r="C2225" i="1"/>
  <c r="D2225" i="1" s="1"/>
  <c r="C444" i="1"/>
  <c r="D444" i="1" s="1"/>
  <c r="C445" i="1"/>
  <c r="D445" i="1" s="1"/>
  <c r="C446" i="1"/>
  <c r="D446" i="1" s="1"/>
  <c r="C2226" i="1"/>
  <c r="D2226" i="1" s="1"/>
  <c r="C1305" i="1"/>
  <c r="D1305" i="1" s="1"/>
  <c r="C1505" i="1"/>
  <c r="D1505" i="1" s="1"/>
  <c r="C450" i="1"/>
  <c r="D450" i="1" s="1"/>
  <c r="C451" i="1"/>
  <c r="D451" i="1" s="1"/>
  <c r="C2227" i="1"/>
  <c r="D2227" i="1" s="1"/>
  <c r="C2228" i="1"/>
  <c r="D2228" i="1" s="1"/>
  <c r="C2229" i="1"/>
  <c r="D2229" i="1" s="1"/>
  <c r="C2230" i="1"/>
  <c r="D2230" i="1" s="1"/>
  <c r="C456" i="1"/>
  <c r="D456" i="1" s="1"/>
  <c r="C457" i="1"/>
  <c r="D457" i="1" s="1"/>
  <c r="C458" i="1"/>
  <c r="D458" i="1" s="1"/>
  <c r="C1046" i="1"/>
  <c r="D1046" i="1" s="1"/>
  <c r="C1010" i="1"/>
  <c r="D1010" i="1" s="1"/>
  <c r="C461" i="1"/>
  <c r="D461" i="1" s="1"/>
  <c r="C2231" i="1"/>
  <c r="D2231" i="1" s="1"/>
  <c r="C1058" i="1"/>
  <c r="D1058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882" i="1"/>
  <c r="D882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1194" i="1"/>
  <c r="D1194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1030" i="1"/>
  <c r="D1030" i="1" s="1"/>
  <c r="C498" i="1"/>
  <c r="D498" i="1" s="1"/>
  <c r="C499" i="1"/>
  <c r="D499" i="1" s="1"/>
  <c r="C1483" i="1"/>
  <c r="D1483" i="1" s="1"/>
  <c r="C501" i="1"/>
  <c r="D501" i="1" s="1"/>
  <c r="C502" i="1"/>
  <c r="D502" i="1" s="1"/>
  <c r="C503" i="1"/>
  <c r="D503" i="1" s="1"/>
  <c r="C2232" i="1"/>
  <c r="D2232" i="1" s="1"/>
  <c r="C721" i="1"/>
  <c r="D721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2233" i="1"/>
  <c r="D2233" i="1" s="1"/>
  <c r="C2234" i="1"/>
  <c r="D2234" i="1" s="1"/>
  <c r="C546" i="1"/>
  <c r="D546" i="1" s="1"/>
  <c r="C2236" i="1"/>
  <c r="D2236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2237" i="1"/>
  <c r="D2237" i="1" s="1"/>
  <c r="C2242" i="1"/>
  <c r="D2242" i="1" s="1"/>
  <c r="C2243" i="1"/>
  <c r="D2243" i="1" s="1"/>
  <c r="C2247" i="1"/>
  <c r="D2247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1007" i="1"/>
  <c r="D1007" i="1" s="1"/>
  <c r="C567" i="1"/>
  <c r="D567" i="1" s="1"/>
  <c r="C723" i="1"/>
  <c r="D723" i="1" s="1"/>
  <c r="C730" i="1"/>
  <c r="D730" i="1" s="1"/>
  <c r="C1050" i="1"/>
  <c r="D1050" i="1" s="1"/>
  <c r="C571" i="1"/>
  <c r="D571" i="1" s="1"/>
  <c r="C572" i="1"/>
  <c r="D572" i="1" s="1"/>
  <c r="C573" i="1"/>
  <c r="D573" i="1" s="1"/>
  <c r="C574" i="1"/>
  <c r="D574" i="1" s="1"/>
  <c r="C575" i="1"/>
  <c r="D575" i="1" s="1"/>
  <c r="C2248" i="1"/>
  <c r="D2248" i="1" s="1"/>
  <c r="C577" i="1"/>
  <c r="D577" i="1" s="1"/>
  <c r="C578" i="1"/>
  <c r="D578" i="1" s="1"/>
  <c r="C2249" i="1"/>
  <c r="D2249" i="1" s="1"/>
  <c r="C2252" i="1"/>
  <c r="D2252" i="1" s="1"/>
  <c r="C581" i="1"/>
  <c r="D581" i="1" s="1"/>
  <c r="C2253" i="1"/>
  <c r="D2253" i="1" s="1"/>
  <c r="C2254" i="1"/>
  <c r="D2254" i="1" s="1"/>
  <c r="C2255" i="1"/>
  <c r="D2255" i="1" s="1"/>
  <c r="C2259" i="1"/>
  <c r="D2259" i="1" s="1"/>
  <c r="C2260" i="1"/>
  <c r="D2260" i="1" s="1"/>
  <c r="C868" i="1"/>
  <c r="D868" i="1" s="1"/>
  <c r="C588" i="1"/>
  <c r="D588" i="1" s="1"/>
  <c r="C589" i="1"/>
  <c r="D589" i="1" s="1"/>
  <c r="C590" i="1"/>
  <c r="D590" i="1" s="1"/>
  <c r="C2261" i="1"/>
  <c r="D2261" i="1" s="1"/>
  <c r="C2262" i="1"/>
  <c r="D2262" i="1" s="1"/>
  <c r="C1032" i="1"/>
  <c r="D1032" i="1" s="1"/>
  <c r="C2272" i="1"/>
  <c r="D2272" i="1" s="1"/>
  <c r="C2290" i="1"/>
  <c r="D2290" i="1" s="1"/>
  <c r="C1550" i="1"/>
  <c r="D1550" i="1" s="1"/>
  <c r="C597" i="1"/>
  <c r="D597" i="1" s="1"/>
  <c r="C2297" i="1"/>
  <c r="D2297" i="1" s="1"/>
  <c r="C1508" i="1"/>
  <c r="D1508" i="1" s="1"/>
  <c r="C600" i="1"/>
  <c r="D600" i="1" s="1"/>
  <c r="C601" i="1"/>
  <c r="D601" i="1" s="1"/>
  <c r="C602" i="1"/>
  <c r="D602" i="1" s="1"/>
  <c r="C603" i="1"/>
  <c r="D603" i="1" s="1"/>
  <c r="C2298" i="1"/>
  <c r="D2298" i="1" s="1"/>
  <c r="C2301" i="1"/>
  <c r="D2301" i="1" s="1"/>
  <c r="C2305" i="1"/>
  <c r="D2305" i="1" s="1"/>
  <c r="C607" i="1"/>
  <c r="D607" i="1" s="1"/>
  <c r="C608" i="1"/>
  <c r="D608" i="1" s="1"/>
  <c r="C609" i="1"/>
  <c r="D609" i="1" s="1"/>
  <c r="C2344" i="1"/>
  <c r="D2344" i="1" s="1"/>
  <c r="C1450" i="1"/>
  <c r="D1450" i="1" s="1"/>
  <c r="C1178" i="1"/>
  <c r="D1178" i="1" s="1"/>
  <c r="C613" i="1"/>
  <c r="D613" i="1" s="1"/>
  <c r="C614" i="1"/>
  <c r="D614" i="1" s="1"/>
  <c r="C2345" i="1"/>
  <c r="D2345" i="1" s="1"/>
  <c r="C1348" i="1"/>
  <c r="D1348" i="1" s="1"/>
  <c r="C1181" i="1"/>
  <c r="D1181" i="1" s="1"/>
  <c r="C2347" i="1"/>
  <c r="D2347" i="1" s="1"/>
  <c r="C1459" i="1"/>
  <c r="D1459" i="1" s="1"/>
  <c r="C620" i="1"/>
  <c r="D620" i="1" s="1"/>
  <c r="C621" i="1"/>
  <c r="D621" i="1" s="1"/>
  <c r="C622" i="1"/>
  <c r="D622" i="1" s="1"/>
  <c r="C1031" i="1"/>
  <c r="D1031" i="1" s="1"/>
  <c r="C894" i="1"/>
  <c r="D894" i="1" s="1"/>
  <c r="C2356" i="1"/>
  <c r="D2356" i="1" s="1"/>
  <c r="C804" i="1"/>
  <c r="D804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1138" i="1"/>
  <c r="D1138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2357" i="1"/>
  <c r="D2357" i="1" s="1"/>
  <c r="C650" i="1"/>
  <c r="D650" i="1" s="1"/>
  <c r="C651" i="1"/>
  <c r="D651" i="1" s="1"/>
  <c r="C652" i="1"/>
  <c r="D652" i="1" s="1"/>
  <c r="C653" i="1"/>
  <c r="D653" i="1" s="1"/>
  <c r="C2358" i="1"/>
  <c r="D2358" i="1" s="1"/>
  <c r="C1047" i="1"/>
  <c r="D1047" i="1" s="1"/>
  <c r="C656" i="1"/>
  <c r="D656" i="1" s="1"/>
  <c r="C657" i="1"/>
  <c r="D657" i="1" s="1"/>
  <c r="C2359" i="1"/>
  <c r="D2359" i="1" s="1"/>
  <c r="C659" i="1"/>
  <c r="D659" i="1" s="1"/>
  <c r="C660" i="1"/>
  <c r="D660" i="1" s="1"/>
  <c r="C661" i="1"/>
  <c r="D661" i="1" s="1"/>
  <c r="C741" i="1"/>
  <c r="D741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2366" i="1"/>
  <c r="D2366" i="1" s="1"/>
  <c r="C2368" i="1"/>
  <c r="D2368" i="1" s="1"/>
  <c r="C699" i="1"/>
  <c r="D699" i="1" s="1"/>
  <c r="C2369" i="1"/>
  <c r="D2369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2370" i="1"/>
  <c r="D2370" i="1" s="1"/>
  <c r="C2377" i="1"/>
  <c r="D2377" i="1" s="1"/>
  <c r="C2378" i="1"/>
  <c r="D2378" i="1" s="1"/>
  <c r="C713" i="1"/>
  <c r="D713" i="1" s="1"/>
  <c r="C714" i="1"/>
  <c r="D714" i="1" s="1"/>
  <c r="C715" i="1"/>
  <c r="D715" i="1" s="1"/>
  <c r="C716" i="1"/>
  <c r="D716" i="1" s="1"/>
  <c r="C717" i="1"/>
  <c r="D717" i="1" s="1"/>
  <c r="C1353" i="1"/>
  <c r="D1353" i="1" s="1"/>
  <c r="C719" i="1"/>
  <c r="D719" i="1" s="1"/>
  <c r="C2379" i="1"/>
  <c r="D2379" i="1" s="1"/>
  <c r="C1029" i="1"/>
  <c r="D1029" i="1" s="1"/>
  <c r="C1027" i="1"/>
  <c r="D1027" i="1" s="1"/>
  <c r="C907" i="1"/>
  <c r="D907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2380" i="1"/>
  <c r="D2380" i="1" s="1"/>
  <c r="C731" i="1"/>
  <c r="D731" i="1" s="1"/>
  <c r="C732" i="1"/>
  <c r="D732" i="1" s="1"/>
  <c r="C733" i="1"/>
  <c r="D733" i="1" s="1"/>
  <c r="C1292" i="1"/>
  <c r="D1292" i="1" s="1"/>
  <c r="C735" i="1"/>
  <c r="D735" i="1" s="1"/>
  <c r="C736" i="1"/>
  <c r="D736" i="1" s="1"/>
  <c r="C737" i="1"/>
  <c r="D737" i="1" s="1"/>
  <c r="C2381" i="1"/>
  <c r="D2381" i="1" s="1"/>
  <c r="C2382" i="1"/>
  <c r="D2382" i="1" s="1"/>
  <c r="C1033" i="1"/>
  <c r="D1033" i="1" s="1"/>
  <c r="C1190" i="1"/>
  <c r="D1190" i="1" s="1"/>
  <c r="C742" i="1"/>
  <c r="D742" i="1" s="1"/>
  <c r="C2383" i="1"/>
  <c r="D2383" i="1" s="1"/>
  <c r="C2384" i="1"/>
  <c r="D2384" i="1" s="1"/>
  <c r="C2385" i="1"/>
  <c r="D2385" i="1" s="1"/>
  <c r="C2386" i="1"/>
  <c r="D2386" i="1" s="1"/>
  <c r="C2387" i="1"/>
  <c r="D2387" i="1" s="1"/>
  <c r="C748" i="1"/>
  <c r="D748" i="1" s="1"/>
  <c r="C2389" i="1"/>
  <c r="D2389" i="1" s="1"/>
  <c r="C1183" i="1"/>
  <c r="D1183" i="1" s="1"/>
  <c r="C751" i="1"/>
  <c r="D751" i="1" s="1"/>
  <c r="C752" i="1"/>
  <c r="D752" i="1" s="1"/>
  <c r="C753" i="1"/>
  <c r="D753" i="1" s="1"/>
  <c r="C754" i="1"/>
  <c r="D754" i="1" s="1"/>
  <c r="C914" i="1"/>
  <c r="D914" i="1" s="1"/>
  <c r="C2390" i="1"/>
  <c r="D2390" i="1" s="1"/>
  <c r="C757" i="1"/>
  <c r="D757" i="1" s="1"/>
  <c r="C758" i="1"/>
  <c r="D758" i="1" s="1"/>
  <c r="C759" i="1"/>
  <c r="D759" i="1" s="1"/>
  <c r="C1436" i="1"/>
  <c r="D1436" i="1" s="1"/>
  <c r="C2395" i="1"/>
  <c r="D2395" i="1" s="1"/>
  <c r="C1053" i="1"/>
  <c r="D1053" i="1" s="1"/>
  <c r="C763" i="1"/>
  <c r="D763" i="1" s="1"/>
  <c r="C2396" i="1"/>
  <c r="D2396" i="1" s="1"/>
  <c r="C1360" i="1"/>
  <c r="D1360" i="1" s="1"/>
  <c r="C2399" i="1"/>
  <c r="D2399" i="1" s="1"/>
  <c r="C2400" i="1"/>
  <c r="D2400" i="1" s="1"/>
  <c r="C2401" i="1"/>
  <c r="D2401" i="1" s="1"/>
  <c r="C769" i="1"/>
  <c r="D769" i="1" s="1"/>
  <c r="C770" i="1"/>
  <c r="D770" i="1" s="1"/>
  <c r="C771" i="1"/>
  <c r="D771" i="1" s="1"/>
  <c r="C1174" i="1"/>
  <c r="D1174" i="1" s="1"/>
  <c r="C1012" i="1"/>
  <c r="D1012" i="1" s="1"/>
  <c r="C2402" i="1"/>
  <c r="D2402" i="1" s="1"/>
  <c r="C871" i="1"/>
  <c r="D871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877" i="1"/>
  <c r="D877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1015" i="1"/>
  <c r="D1015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1150" i="1"/>
  <c r="D1150" i="1" s="1"/>
  <c r="C805" i="1"/>
  <c r="D805" i="1" s="1"/>
  <c r="C806" i="1"/>
  <c r="D806" i="1" s="1"/>
  <c r="C1355" i="1"/>
  <c r="D1355" i="1" s="1"/>
  <c r="C808" i="1"/>
  <c r="D808" i="1" s="1"/>
  <c r="C809" i="1"/>
  <c r="D809" i="1" s="1"/>
  <c r="C810" i="1"/>
  <c r="D810" i="1" s="1"/>
  <c r="C710" i="1"/>
  <c r="D710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2405" i="1"/>
  <c r="D2405" i="1" s="1"/>
  <c r="C1037" i="1"/>
  <c r="D1037" i="1" s="1"/>
  <c r="C845" i="1"/>
  <c r="D845" i="1" s="1"/>
  <c r="C2406" i="1"/>
  <c r="D240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2407" i="1"/>
  <c r="D2407" i="1" s="1"/>
  <c r="C2408" i="1"/>
  <c r="D2408" i="1" s="1"/>
  <c r="C2409" i="1"/>
  <c r="D2409" i="1" s="1"/>
  <c r="C2412" i="1"/>
  <c r="D2412" i="1" s="1"/>
  <c r="C857" i="1"/>
  <c r="D857" i="1" s="1"/>
  <c r="C858" i="1"/>
  <c r="D858" i="1" s="1"/>
  <c r="C859" i="1"/>
  <c r="D859" i="1" s="1"/>
  <c r="C860" i="1"/>
  <c r="D860" i="1" s="1"/>
  <c r="C861" i="1"/>
  <c r="D861" i="1" s="1"/>
  <c r="C2413" i="1"/>
  <c r="D2413" i="1" s="1"/>
  <c r="C1177" i="1"/>
  <c r="D1177" i="1" s="1"/>
  <c r="C864" i="1"/>
  <c r="D864" i="1" s="1"/>
  <c r="C2414" i="1"/>
  <c r="D2414" i="1" s="1"/>
  <c r="C1011" i="1"/>
  <c r="D1011" i="1" s="1"/>
  <c r="C2415" i="1"/>
  <c r="D2415" i="1" s="1"/>
  <c r="C895" i="1"/>
  <c r="D895" i="1" s="1"/>
  <c r="C869" i="1"/>
  <c r="D869" i="1" s="1"/>
  <c r="C2421" i="1"/>
  <c r="D2421" i="1" s="1"/>
  <c r="C950" i="1"/>
  <c r="D950" i="1" s="1"/>
  <c r="C872" i="1"/>
  <c r="D872" i="1" s="1"/>
  <c r="C873" i="1"/>
  <c r="D873" i="1" s="1"/>
  <c r="C874" i="1"/>
  <c r="D874" i="1" s="1"/>
  <c r="C875" i="1"/>
  <c r="D875" i="1" s="1"/>
  <c r="C876" i="1"/>
  <c r="D876" i="1" s="1"/>
  <c r="C2437" i="1"/>
  <c r="D2437" i="1" s="1"/>
  <c r="C878" i="1"/>
  <c r="D878" i="1" s="1"/>
  <c r="C879" i="1"/>
  <c r="D879" i="1" s="1"/>
  <c r="C880" i="1"/>
  <c r="D880" i="1" s="1"/>
  <c r="C2444" i="1"/>
  <c r="D2444" i="1" s="1"/>
  <c r="C2447" i="1"/>
  <c r="D2447" i="1" s="1"/>
  <c r="C883" i="1"/>
  <c r="D883" i="1" s="1"/>
  <c r="C2451" i="1"/>
  <c r="D2451" i="1" s="1"/>
  <c r="C885" i="1"/>
  <c r="D885" i="1" s="1"/>
  <c r="C2452" i="1"/>
  <c r="D2452" i="1" s="1"/>
  <c r="C2489" i="1"/>
  <c r="D2489" i="1" s="1"/>
  <c r="C2490" i="1"/>
  <c r="D2490" i="1" s="1"/>
  <c r="C889" i="1"/>
  <c r="D889" i="1" s="1"/>
  <c r="C2492" i="1"/>
  <c r="D2492" i="1" s="1"/>
  <c r="C766" i="1"/>
  <c r="D766" i="1" s="1"/>
  <c r="C2501" i="1"/>
  <c r="D2501" i="1" s="1"/>
  <c r="C2502" i="1"/>
  <c r="D2502" i="1" s="1"/>
  <c r="C744" i="1"/>
  <c r="D744" i="1" s="1"/>
  <c r="C1095" i="1"/>
  <c r="D1095" i="1" s="1"/>
  <c r="C896" i="1"/>
  <c r="D896" i="1" s="1"/>
  <c r="C2503" i="1"/>
  <c r="D2503" i="1" s="1"/>
  <c r="C905" i="1"/>
  <c r="D905" i="1" s="1"/>
  <c r="C899" i="1"/>
  <c r="D899" i="1" s="1"/>
  <c r="C900" i="1"/>
  <c r="D900" i="1" s="1"/>
  <c r="C2509" i="1"/>
  <c r="D2509" i="1" s="1"/>
  <c r="C2511" i="1"/>
  <c r="D2511" i="1" s="1"/>
  <c r="C903" i="1"/>
  <c r="D903" i="1" s="1"/>
  <c r="C2512" i="1"/>
  <c r="D2512" i="1" s="1"/>
  <c r="C1437" i="1"/>
  <c r="D1437" i="1" s="1"/>
  <c r="C1495" i="1"/>
  <c r="D1495" i="1" s="1"/>
  <c r="C2513" i="1"/>
  <c r="D2513" i="1" s="1"/>
  <c r="C908" i="1"/>
  <c r="D908" i="1" s="1"/>
  <c r="C909" i="1"/>
  <c r="D909" i="1" s="1"/>
  <c r="C2514" i="1"/>
  <c r="D2514" i="1" s="1"/>
  <c r="C2516" i="1"/>
  <c r="D2516" i="1" s="1"/>
  <c r="C2525" i="1"/>
  <c r="D2525" i="1" s="1"/>
  <c r="C2527" i="1"/>
  <c r="D2527" i="1" s="1"/>
  <c r="C1399" i="1"/>
  <c r="D1399" i="1" s="1"/>
  <c r="C915" i="1"/>
  <c r="D915" i="1" s="1"/>
  <c r="C916" i="1"/>
  <c r="D916" i="1" s="1"/>
  <c r="C2528" i="1"/>
  <c r="D2528" i="1" s="1"/>
  <c r="C987" i="1"/>
  <c r="D987" i="1" s="1"/>
  <c r="C2529" i="1"/>
  <c r="D2529" i="1" s="1"/>
  <c r="C807" i="1"/>
  <c r="D807" i="1" s="1"/>
  <c r="C921" i="1"/>
  <c r="D921" i="1" s="1"/>
  <c r="C922" i="1"/>
  <c r="D922" i="1" s="1"/>
  <c r="C923" i="1"/>
  <c r="D923" i="1" s="1"/>
  <c r="C924" i="1"/>
  <c r="D924" i="1" s="1"/>
  <c r="C910" i="1"/>
  <c r="D910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1475" i="1"/>
  <c r="D1475" i="1" s="1"/>
  <c r="C942" i="1"/>
  <c r="D942" i="1" s="1"/>
  <c r="C943" i="1"/>
  <c r="D943" i="1" s="1"/>
  <c r="C944" i="1"/>
  <c r="D944" i="1" s="1"/>
  <c r="C945" i="1"/>
  <c r="D945" i="1" s="1"/>
  <c r="C946" i="1"/>
  <c r="D946" i="1" s="1"/>
  <c r="C1048" i="1"/>
  <c r="D1048" i="1" s="1"/>
  <c r="C948" i="1"/>
  <c r="D948" i="1" s="1"/>
  <c r="C949" i="1"/>
  <c r="D949" i="1" s="1"/>
  <c r="C2531" i="1"/>
  <c r="D2531" i="1" s="1"/>
  <c r="C951" i="1"/>
  <c r="D951" i="1" s="1"/>
  <c r="C952" i="1"/>
  <c r="D952" i="1" s="1"/>
  <c r="C953" i="1"/>
  <c r="D953" i="1" s="1"/>
  <c r="C844" i="1"/>
  <c r="D84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2532" i="1"/>
  <c r="D2532" i="1" s="1"/>
  <c r="C2533" i="1"/>
  <c r="D2533" i="1" s="1"/>
  <c r="C988" i="1"/>
  <c r="D988" i="1" s="1"/>
  <c r="C2534" i="1"/>
  <c r="D2534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2535" i="1"/>
  <c r="D2535" i="1" s="1"/>
  <c r="C2536" i="1"/>
  <c r="D2536" i="1" s="1"/>
  <c r="C2537" i="1"/>
  <c r="D2537" i="1" s="1"/>
  <c r="C2538" i="1"/>
  <c r="D2538" i="1" s="1"/>
  <c r="C2539" i="1"/>
  <c r="D2539" i="1" s="1"/>
  <c r="C2540" i="1"/>
  <c r="D2540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352" i="1"/>
  <c r="D1352" i="1" s="1"/>
  <c r="C1175" i="1"/>
  <c r="D1175" i="1" s="1"/>
  <c r="C1009" i="1"/>
  <c r="D1009" i="1" s="1"/>
  <c r="C1332" i="1"/>
  <c r="D1332" i="1" s="1"/>
  <c r="C904" i="1"/>
  <c r="D904" i="1" s="1"/>
  <c r="C1343" i="1"/>
  <c r="D1343" i="1" s="1"/>
  <c r="C890" i="1"/>
  <c r="D890" i="1" s="1"/>
  <c r="C1014" i="1"/>
  <c r="D1014" i="1" s="1"/>
  <c r="C1346" i="1"/>
  <c r="D1346" i="1" s="1"/>
  <c r="C772" i="1"/>
  <c r="D772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2542" i="1"/>
  <c r="D2542" i="1" s="1"/>
  <c r="C2543" i="1"/>
  <c r="D2543" i="1" s="1"/>
  <c r="C2548" i="1"/>
  <c r="D2548" i="1" s="1"/>
  <c r="C888" i="1"/>
  <c r="D888" i="1" s="1"/>
  <c r="C1028" i="1"/>
  <c r="D1028" i="1" s="1"/>
  <c r="C912" i="1"/>
  <c r="D912" i="1" s="1"/>
  <c r="C1152" i="1"/>
  <c r="D1152" i="1" s="1"/>
  <c r="C2549" i="1"/>
  <c r="D2549" i="1" s="1"/>
  <c r="C2553" i="1"/>
  <c r="D2553" i="1" s="1"/>
  <c r="C2554" i="1"/>
  <c r="D2554" i="1" s="1"/>
  <c r="C760" i="1"/>
  <c r="D760" i="1" s="1"/>
  <c r="C1035" i="1"/>
  <c r="D1035" i="1" s="1"/>
  <c r="C2555" i="1"/>
  <c r="D2555" i="1" s="1"/>
  <c r="C2558" i="1"/>
  <c r="D2558" i="1" s="1"/>
  <c r="C1038" i="1"/>
  <c r="D1038" i="1" s="1"/>
  <c r="C1039" i="1"/>
  <c r="D1039" i="1" s="1"/>
  <c r="C1040" i="1"/>
  <c r="D1040" i="1" s="1"/>
  <c r="C1041" i="1"/>
  <c r="D1041" i="1" s="1"/>
  <c r="C2559" i="1"/>
  <c r="D2559" i="1" s="1"/>
  <c r="C2560" i="1"/>
  <c r="D2560" i="1" s="1"/>
  <c r="C1044" i="1"/>
  <c r="D1044" i="1" s="1"/>
  <c r="C2561" i="1"/>
  <c r="D2561" i="1" s="1"/>
  <c r="C856" i="1"/>
  <c r="D856" i="1" s="1"/>
  <c r="C1008" i="1"/>
  <c r="D1008" i="1" s="1"/>
  <c r="C1490" i="1"/>
  <c r="D1490" i="1" s="1"/>
  <c r="C1049" i="1"/>
  <c r="D1049" i="1" s="1"/>
  <c r="C2565" i="1"/>
  <c r="D2565" i="1" s="1"/>
  <c r="C2566" i="1"/>
  <c r="D2566" i="1" s="1"/>
  <c r="C2568" i="1"/>
  <c r="D2568" i="1" s="1"/>
  <c r="C2569" i="1"/>
  <c r="D2569" i="1" s="1"/>
  <c r="C1219" i="1"/>
  <c r="D1219" i="1" s="1"/>
  <c r="C1055" i="1"/>
  <c r="D1055" i="1" s="1"/>
  <c r="C1056" i="1"/>
  <c r="D1056" i="1" s="1"/>
  <c r="C1057" i="1"/>
  <c r="D1057" i="1" s="1"/>
  <c r="C2576" i="1"/>
  <c r="D2576" i="1" s="1"/>
  <c r="C634" i="1"/>
  <c r="D634" i="1" s="1"/>
  <c r="C1060" i="1"/>
  <c r="D1060" i="1" s="1"/>
  <c r="C2596" i="1"/>
  <c r="D2596" i="1" s="1"/>
  <c r="C866" i="1"/>
  <c r="D866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179" i="1"/>
  <c r="D1179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2603" i="1"/>
  <c r="D2603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2606" i="1"/>
  <c r="D2606" i="1" s="1"/>
  <c r="C1463" i="1"/>
  <c r="D1463" i="1" s="1"/>
  <c r="C1096" i="1"/>
  <c r="D1096" i="1" s="1"/>
  <c r="C1097" i="1"/>
  <c r="D1097" i="1" s="1"/>
  <c r="C1347" i="1"/>
  <c r="D1347" i="1" s="1"/>
  <c r="C1099" i="1"/>
  <c r="D1099" i="1" s="1"/>
  <c r="C1100" i="1"/>
  <c r="D1100" i="1" s="1"/>
  <c r="C1101" i="1"/>
  <c r="D1101" i="1" s="1"/>
  <c r="C2610" i="1"/>
  <c r="D2610" i="1" s="1"/>
  <c r="C867" i="1"/>
  <c r="D867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036" i="1"/>
  <c r="D1036" i="1" s="1"/>
  <c r="C649" i="1"/>
  <c r="D649" i="1" s="1"/>
  <c r="C1140" i="1"/>
  <c r="D1140" i="1" s="1"/>
  <c r="C1062" i="1"/>
  <c r="D1062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2611" i="1"/>
  <c r="D2611" i="1" s="1"/>
  <c r="C2650" i="1"/>
  <c r="D2650" i="1" s="1"/>
  <c r="C2651" i="1"/>
  <c r="D2651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73" i="1"/>
  <c r="D1173" i="1" s="1"/>
  <c r="C756" i="1"/>
  <c r="D756" i="1" s="1"/>
  <c r="C853" i="1"/>
  <c r="D853" i="1" s="1"/>
  <c r="C774" i="1"/>
  <c r="D774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2653" i="1"/>
  <c r="D2653" i="1" s="1"/>
  <c r="C1170" i="1"/>
  <c r="D1170" i="1" s="1"/>
  <c r="C2662" i="1"/>
  <c r="D2662" i="1" s="1"/>
  <c r="C2663" i="1"/>
  <c r="D2663" i="1" s="1"/>
  <c r="C2664" i="1"/>
  <c r="D2664" i="1" s="1"/>
  <c r="C2665" i="1"/>
  <c r="D2665" i="1" s="1"/>
  <c r="C768" i="1"/>
  <c r="D768" i="1" s="1"/>
  <c r="C2672" i="1"/>
  <c r="D2672" i="1" s="1"/>
  <c r="C2674" i="1"/>
  <c r="D2674" i="1" s="1"/>
  <c r="C2675" i="1"/>
  <c r="D2675" i="1" s="1"/>
  <c r="C1456" i="1"/>
  <c r="D1456" i="1" s="1"/>
  <c r="C2676" i="1"/>
  <c r="D2676" i="1" s="1"/>
  <c r="C941" i="1"/>
  <c r="D941" i="1" s="1"/>
  <c r="C1182" i="1"/>
  <c r="D1182" i="1" s="1"/>
  <c r="C2682" i="1"/>
  <c r="D2682" i="1" s="1"/>
  <c r="C2685" i="1"/>
  <c r="D2685" i="1" s="1"/>
  <c r="C1185" i="1"/>
  <c r="D1185" i="1" s="1"/>
  <c r="C1186" i="1"/>
  <c r="D1186" i="1" s="1"/>
  <c r="C1187" i="1"/>
  <c r="D1187" i="1" s="1"/>
  <c r="C1188" i="1"/>
  <c r="D1188" i="1" s="1"/>
  <c r="C2686" i="1"/>
  <c r="D2686" i="1" s="1"/>
  <c r="C2688" i="1"/>
  <c r="D2688" i="1" s="1"/>
  <c r="C1191" i="1"/>
  <c r="D1191" i="1" s="1"/>
  <c r="C1192" i="1"/>
  <c r="D1192" i="1" s="1"/>
  <c r="C1193" i="1"/>
  <c r="D1193" i="1" s="1"/>
  <c r="C1924" i="1"/>
  <c r="D1924" i="1" s="1"/>
  <c r="C911" i="1"/>
  <c r="D911" i="1" s="1"/>
  <c r="C1482" i="1"/>
  <c r="D1482" i="1" s="1"/>
  <c r="C1197" i="1"/>
  <c r="D1197" i="1" s="1"/>
  <c r="C1198" i="1"/>
  <c r="D1198" i="1" s="1"/>
  <c r="C2689" i="1"/>
  <c r="D2689" i="1" s="1"/>
  <c r="C2690" i="1"/>
  <c r="D2690" i="1" s="1"/>
  <c r="C1384" i="1"/>
  <c r="D1384" i="1" s="1"/>
  <c r="C2691" i="1"/>
  <c r="D2691" i="1" s="1"/>
  <c r="C1203" i="1"/>
  <c r="D1203" i="1" s="1"/>
  <c r="C1204" i="1"/>
  <c r="D1204" i="1" s="1"/>
  <c r="C1205" i="1"/>
  <c r="D1205" i="1" s="1"/>
  <c r="C2692" i="1"/>
  <c r="D2692" i="1" s="1"/>
  <c r="C662" i="1"/>
  <c r="D662" i="1" s="1"/>
  <c r="C2693" i="1"/>
  <c r="D2693" i="1" s="1"/>
  <c r="C901" i="1"/>
  <c r="D901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052" i="1"/>
  <c r="D1052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458" i="1"/>
  <c r="D1458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2697" i="1"/>
  <c r="D2697" i="1" s="1"/>
  <c r="C2698" i="1"/>
  <c r="D2698" i="1" s="1"/>
  <c r="C1246" i="1"/>
  <c r="D1246" i="1" s="1"/>
  <c r="C1247" i="1"/>
  <c r="D1247" i="1" s="1"/>
  <c r="C2699" i="1"/>
  <c r="D2699" i="1" s="1"/>
  <c r="C1249" i="1"/>
  <c r="D1249" i="1" s="1"/>
  <c r="C1250" i="1"/>
  <c r="D1250" i="1" s="1"/>
  <c r="C1251" i="1"/>
  <c r="D1251" i="1" s="1"/>
  <c r="C1209" i="1"/>
  <c r="D1209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391" i="1"/>
  <c r="D1391" i="1" s="1"/>
  <c r="C2700" i="1"/>
  <c r="D2700" i="1" s="1"/>
  <c r="C1293" i="1"/>
  <c r="D1293" i="1" s="1"/>
  <c r="C2701" i="1"/>
  <c r="D2701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2702" i="1"/>
  <c r="D2702" i="1" s="1"/>
  <c r="C2704" i="1"/>
  <c r="D2704" i="1" s="1"/>
  <c r="C2705" i="1"/>
  <c r="D2705" i="1" s="1"/>
  <c r="C2710" i="1"/>
  <c r="D2710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36" i="1"/>
  <c r="D1336" i="1" s="1"/>
  <c r="C1314" i="1"/>
  <c r="D1314" i="1" s="1"/>
  <c r="C862" i="1"/>
  <c r="D862" i="1" s="1"/>
  <c r="C767" i="1"/>
  <c r="D767" i="1" s="1"/>
  <c r="C884" i="1"/>
  <c r="D884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2711" i="1"/>
  <c r="D2711" i="1" s="1"/>
  <c r="C1160" i="1"/>
  <c r="D1160" i="1" s="1"/>
  <c r="C2712" i="1"/>
  <c r="D2712" i="1" s="1"/>
  <c r="C2716" i="1"/>
  <c r="D2716" i="1" s="1"/>
  <c r="C925" i="1"/>
  <c r="D925" i="1" s="1"/>
  <c r="C2717" i="1"/>
  <c r="D2717" i="1" s="1"/>
  <c r="C1201" i="1"/>
  <c r="D1201" i="1" s="1"/>
  <c r="C2718" i="1"/>
  <c r="D2718" i="1" s="1"/>
  <c r="C2721" i="1"/>
  <c r="D2721" i="1" s="1"/>
  <c r="C2722" i="1"/>
  <c r="D2722" i="1" s="1"/>
  <c r="C1072" i="1"/>
  <c r="D1072" i="1" s="1"/>
  <c r="C1335" i="1"/>
  <c r="D1335" i="1" s="1"/>
  <c r="C2723" i="1"/>
  <c r="D2723" i="1" s="1"/>
  <c r="C1087" i="1"/>
  <c r="D1087" i="1" s="1"/>
  <c r="C1338" i="1"/>
  <c r="D1338" i="1" s="1"/>
  <c r="C1339" i="1"/>
  <c r="D1339" i="1" s="1"/>
  <c r="C1340" i="1"/>
  <c r="D1340" i="1" s="1"/>
  <c r="C1341" i="1"/>
  <c r="D1341" i="1" s="1"/>
  <c r="C2724" i="1"/>
  <c r="D2724" i="1" s="1"/>
  <c r="C2725" i="1"/>
  <c r="D2725" i="1" s="1"/>
  <c r="C1344" i="1"/>
  <c r="D1344" i="1" s="1"/>
  <c r="C1345" i="1"/>
  <c r="D1345" i="1" s="1"/>
  <c r="C2729" i="1"/>
  <c r="D2729" i="1" s="1"/>
  <c r="C1184" i="1"/>
  <c r="D1184" i="1" s="1"/>
  <c r="C2730" i="1"/>
  <c r="D2730" i="1" s="1"/>
  <c r="C2731" i="1"/>
  <c r="D2731" i="1" s="1"/>
  <c r="C1350" i="1"/>
  <c r="D1350" i="1" s="1"/>
  <c r="C1351" i="1"/>
  <c r="D1351" i="1" s="1"/>
  <c r="C2732" i="1"/>
  <c r="D2732" i="1" s="1"/>
  <c r="C2740" i="1"/>
  <c r="D2740" i="1" s="1"/>
  <c r="C2755" i="1"/>
  <c r="D2755" i="1" s="1"/>
  <c r="C2760" i="1"/>
  <c r="D2760" i="1" s="1"/>
  <c r="C1954" i="1"/>
  <c r="D1954" i="1" s="1"/>
  <c r="C1357" i="1"/>
  <c r="D1357" i="1" s="1"/>
  <c r="C1358" i="1"/>
  <c r="D1358" i="1" s="1"/>
  <c r="C2761" i="1"/>
  <c r="D2761" i="1" s="1"/>
  <c r="C655" i="1"/>
  <c r="D655" i="1" s="1"/>
  <c r="C1200" i="1"/>
  <c r="D1200" i="1" s="1"/>
  <c r="C1102" i="1"/>
  <c r="D110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172" i="1"/>
  <c r="D1172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61" i="1"/>
  <c r="D1361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449" i="1"/>
  <c r="D1449" i="1" s="1"/>
  <c r="C1392" i="1"/>
  <c r="D1392" i="1" s="1"/>
  <c r="C1393" i="1"/>
  <c r="D1393" i="1" s="1"/>
  <c r="C1478" i="1"/>
  <c r="D1478" i="1" s="1"/>
  <c r="C1395" i="1"/>
  <c r="D1395" i="1" s="1"/>
  <c r="C1396" i="1"/>
  <c r="D1396" i="1" s="1"/>
  <c r="C1397" i="1"/>
  <c r="D1397" i="1" s="1"/>
  <c r="C2764" i="1"/>
  <c r="D2764" i="1" s="1"/>
  <c r="C762" i="1"/>
  <c r="D762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362" i="1"/>
  <c r="D1362" i="1" s="1"/>
  <c r="C2768" i="1"/>
  <c r="D2768" i="1" s="1"/>
  <c r="C1438" i="1"/>
  <c r="D1438" i="1" s="1"/>
  <c r="C2803" i="1"/>
  <c r="D2803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2804" i="1"/>
  <c r="D2804" i="1" s="1"/>
  <c r="C2806" i="1"/>
  <c r="D2806" i="1" s="1"/>
  <c r="C2816" i="1"/>
  <c r="D2816" i="1" s="1"/>
  <c r="C1451" i="1"/>
  <c r="D1451" i="1" s="1"/>
  <c r="C1452" i="1"/>
  <c r="D1452" i="1" s="1"/>
  <c r="C1453" i="1"/>
  <c r="D1453" i="1" s="1"/>
  <c r="C1454" i="1"/>
  <c r="D1454" i="1" s="1"/>
  <c r="C1455" i="1"/>
  <c r="D1455" i="1" s="1"/>
  <c r="C897" i="1"/>
  <c r="D897" i="1" s="1"/>
  <c r="C1457" i="1"/>
  <c r="D1457" i="1" s="1"/>
  <c r="C2817" i="1"/>
  <c r="D2817" i="1" s="1"/>
  <c r="C870" i="1"/>
  <c r="D870" i="1" s="1"/>
  <c r="C2818" i="1"/>
  <c r="D2818" i="1" s="1"/>
  <c r="C843" i="1"/>
  <c r="D843" i="1" s="1"/>
  <c r="C1462" i="1"/>
  <c r="D1462" i="1" s="1"/>
  <c r="C913" i="1"/>
  <c r="D91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2824" i="1"/>
  <c r="D2824" i="1" s="1"/>
  <c r="C1473" i="1"/>
  <c r="D1473" i="1" s="1"/>
  <c r="C1496" i="1"/>
  <c r="D1496" i="1" s="1"/>
  <c r="C1244" i="1"/>
  <c r="D1244" i="1" s="1"/>
  <c r="C2826" i="1"/>
  <c r="D2826" i="1" s="1"/>
  <c r="C1477" i="1"/>
  <c r="D1477" i="1" s="1"/>
  <c r="C2827" i="1"/>
  <c r="D2827" i="1" s="1"/>
  <c r="C1013" i="1"/>
  <c r="D1013" i="1" s="1"/>
  <c r="C2828" i="1"/>
  <c r="D2828" i="1" s="1"/>
  <c r="C1622" i="1"/>
  <c r="D1622" i="1" s="1"/>
  <c r="C2829" i="1"/>
  <c r="D2829" i="1" s="1"/>
  <c r="C1252" i="1"/>
  <c r="D1252" i="1" s="1"/>
  <c r="C2836" i="1"/>
  <c r="D2836" i="1" s="1"/>
  <c r="C2840" i="1"/>
  <c r="D2840" i="1" s="1"/>
  <c r="C1291" i="1"/>
  <c r="D1291" i="1" s="1"/>
  <c r="C1151" i="1"/>
  <c r="D1151" i="1" s="1"/>
  <c r="C1488" i="1"/>
  <c r="D1488" i="1" s="1"/>
  <c r="C2844" i="1"/>
  <c r="D2844" i="1" s="1"/>
  <c r="C2845" i="1"/>
  <c r="D2845" i="1" s="1"/>
  <c r="C1491" i="1"/>
  <c r="D1491" i="1" s="1"/>
  <c r="C1492" i="1"/>
  <c r="D1492" i="1" s="1"/>
  <c r="C1493" i="1"/>
  <c r="D1493" i="1" s="1"/>
  <c r="C1494" i="1"/>
  <c r="D1494" i="1" s="1"/>
  <c r="C2846" i="1"/>
  <c r="D2846" i="1" s="1"/>
  <c r="C2847" i="1"/>
  <c r="D2847" i="1" s="1"/>
  <c r="C1497" i="1"/>
  <c r="D1497" i="1" s="1"/>
  <c r="C1498" i="1"/>
  <c r="D1498" i="1" s="1"/>
  <c r="C1499" i="1"/>
  <c r="D1499" i="1" s="1"/>
  <c r="C2849" i="1"/>
  <c r="D2849" i="1" s="1"/>
  <c r="C1196" i="1"/>
  <c r="D1196" i="1" s="1"/>
  <c r="C1923" i="1"/>
  <c r="D1923" i="1" s="1"/>
  <c r="C1503" i="1"/>
  <c r="D1503" i="1" s="1"/>
  <c r="C1504" i="1"/>
  <c r="D1504" i="1" s="1"/>
  <c r="C2850" i="1"/>
  <c r="D2850" i="1" s="1"/>
  <c r="C2851" i="1"/>
  <c r="D2851" i="1" s="1"/>
  <c r="C2852" i="1"/>
  <c r="D2852" i="1" s="1"/>
  <c r="C2853" i="1"/>
  <c r="D2853" i="1" s="1"/>
  <c r="C1509" i="1"/>
  <c r="D1509" i="1" s="1"/>
  <c r="C1510" i="1"/>
  <c r="D1510" i="1" s="1"/>
  <c r="C1511" i="1"/>
  <c r="D1511" i="1" s="1"/>
  <c r="C718" i="1"/>
  <c r="D718" i="1" s="1"/>
  <c r="C698" i="1"/>
  <c r="D698" i="1" s="1"/>
  <c r="C1514" i="1"/>
  <c r="D1514" i="1" s="1"/>
  <c r="C2855" i="1"/>
  <c r="D2855" i="1" s="1"/>
  <c r="C1042" i="1"/>
  <c r="D1042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169" i="1"/>
  <c r="D1169" i="1" s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D1541" i="1" s="1"/>
  <c r="C1542" i="1"/>
  <c r="D1542" i="1" s="1"/>
  <c r="C1342" i="1"/>
  <c r="D1342" i="1" s="1"/>
  <c r="C1544" i="1"/>
  <c r="D1544" i="1" s="1"/>
  <c r="C1545" i="1"/>
  <c r="D1545" i="1" s="1"/>
  <c r="C1546" i="1"/>
  <c r="D1546" i="1" s="1"/>
  <c r="C1547" i="1"/>
  <c r="D1547" i="1" s="1"/>
  <c r="C1548" i="1"/>
  <c r="D1548" i="1" s="1"/>
  <c r="C1549" i="1"/>
  <c r="D1549" i="1" s="1"/>
  <c r="C1304" i="1"/>
  <c r="D1304" i="1" s="1"/>
  <c r="C1551" i="1"/>
  <c r="D1551" i="1" s="1"/>
  <c r="C1552" i="1"/>
  <c r="D1552" i="1" s="1"/>
  <c r="C1611" i="1"/>
  <c r="D1611" i="1" s="1"/>
  <c r="C1554" i="1"/>
  <c r="D1554" i="1" s="1"/>
  <c r="C1555" i="1"/>
  <c r="D1555" i="1" s="1"/>
  <c r="C1556" i="1"/>
  <c r="D1556" i="1" s="1"/>
  <c r="C2856" i="1"/>
  <c r="D2856" i="1" s="1"/>
  <c r="C761" i="1"/>
  <c r="D761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D1593" i="1" s="1"/>
  <c r="C1594" i="1"/>
  <c r="D1594" i="1" s="1"/>
  <c r="C1595" i="1"/>
  <c r="D1595" i="1" s="1"/>
  <c r="C1596" i="1"/>
  <c r="D1596" i="1" s="1"/>
  <c r="C2861" i="1"/>
  <c r="D2861" i="1" s="1"/>
  <c r="C2862" i="1"/>
  <c r="D2862" i="1" s="1"/>
  <c r="C1599" i="1"/>
  <c r="D1599" i="1" s="1"/>
  <c r="C2866" i="1"/>
  <c r="D2866" i="1" s="1"/>
  <c r="C1601" i="1"/>
  <c r="D1601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2867" i="1"/>
  <c r="D2867" i="1" s="1"/>
  <c r="C2868" i="1"/>
  <c r="D2868" i="1" s="1"/>
  <c r="C2870" i="1"/>
  <c r="D2870" i="1" s="1"/>
  <c r="C2871" i="1"/>
  <c r="D2871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054" i="1"/>
  <c r="D1054" i="1" s="1"/>
  <c r="C1620" i="1"/>
  <c r="D1620" i="1" s="1"/>
  <c r="C773" i="1"/>
  <c r="D773" i="1" s="1"/>
  <c r="C765" i="1"/>
  <c r="D765" i="1" s="1"/>
  <c r="C1171" i="1"/>
  <c r="D1171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2872" i="1"/>
  <c r="D2872" i="1" s="1"/>
  <c r="C1630" i="1"/>
  <c r="D1630" i="1" s="1"/>
  <c r="C1631" i="1"/>
  <c r="D1631" i="1" s="1"/>
  <c r="C2873" i="1"/>
  <c r="D2873" i="1" s="1"/>
  <c r="C2874" i="1"/>
  <c r="D2874" i="1" s="1"/>
  <c r="C1634" i="1"/>
  <c r="D1634" i="1" s="1"/>
  <c r="C2878" i="1"/>
  <c r="D2878" i="1" s="1"/>
  <c r="C2879" i="1"/>
  <c r="D2879" i="1" s="1"/>
  <c r="C2880" i="1"/>
  <c r="D2880" i="1" s="1"/>
  <c r="C2881" i="1"/>
  <c r="D2881" i="1" s="1"/>
  <c r="C2888" i="1"/>
  <c r="D2888" i="1" s="1"/>
  <c r="C1024" i="1"/>
  <c r="D1024" i="1" s="1"/>
  <c r="C1641" i="1"/>
  <c r="D1641" i="1" s="1"/>
  <c r="C1642" i="1"/>
  <c r="D1642" i="1" s="1"/>
  <c r="C1643" i="1"/>
  <c r="D1643" i="1" s="1"/>
  <c r="C2903" i="1"/>
  <c r="D2903" i="1" s="1"/>
  <c r="C2910" i="1"/>
  <c r="D2910" i="1" s="1"/>
  <c r="C1094" i="1"/>
  <c r="D1094" i="1" s="1"/>
  <c r="C2913" i="1"/>
  <c r="D2913" i="1" s="1"/>
  <c r="C2917" i="1"/>
  <c r="D2917" i="1" s="1"/>
  <c r="C1619" i="1"/>
  <c r="D1619" i="1" s="1"/>
  <c r="C1650" i="1"/>
  <c r="D1650" i="1" s="1"/>
  <c r="C2949" i="1"/>
  <c r="D2949" i="1" s="1"/>
  <c r="C1918" i="1"/>
  <c r="D1918" i="1" s="1"/>
  <c r="C1653" i="1"/>
  <c r="D1653" i="1" s="1"/>
  <c r="C1654" i="1"/>
  <c r="D1654" i="1" s="1"/>
  <c r="C1655" i="1"/>
  <c r="D1655" i="1" s="1"/>
  <c r="C1656" i="1"/>
  <c r="D1656" i="1" s="1"/>
  <c r="C2950" i="1"/>
  <c r="D2950" i="1" s="1"/>
  <c r="C2952" i="1"/>
  <c r="D2952" i="1" s="1"/>
  <c r="C2959" i="1"/>
  <c r="D2959" i="1" s="1"/>
  <c r="C1660" i="1"/>
  <c r="D1660" i="1" s="1"/>
  <c r="C1661" i="1"/>
  <c r="D1661" i="1" s="1"/>
  <c r="C1662" i="1"/>
  <c r="D1662" i="1" s="1"/>
  <c r="C2960" i="1"/>
  <c r="D2960" i="1" s="1"/>
  <c r="C1487" i="1"/>
  <c r="D1487" i="1" s="1"/>
  <c r="C1331" i="1"/>
  <c r="D1331" i="1" s="1"/>
  <c r="C1666" i="1"/>
  <c r="D1666" i="1" s="1"/>
  <c r="C1667" i="1"/>
  <c r="D1667" i="1" s="1"/>
  <c r="C2961" i="1"/>
  <c r="D2961" i="1" s="1"/>
  <c r="C1479" i="1"/>
  <c r="D1479" i="1" s="1"/>
  <c r="C1325" i="1"/>
  <c r="D1325" i="1" s="1"/>
  <c r="C2962" i="1"/>
  <c r="D2962" i="1" s="1"/>
  <c r="C1507" i="1"/>
  <c r="D1507" i="1" s="1"/>
  <c r="C1673" i="1"/>
  <c r="D1673" i="1" s="1"/>
  <c r="C1674" i="1"/>
  <c r="D1674" i="1" s="1"/>
  <c r="C1675" i="1"/>
  <c r="D1675" i="1" s="1"/>
  <c r="C700" i="1"/>
  <c r="D700" i="1" s="1"/>
  <c r="C654" i="1"/>
  <c r="D654" i="1" s="1"/>
  <c r="C2968" i="1"/>
  <c r="D2968" i="1" s="1"/>
  <c r="C750" i="1"/>
  <c r="D750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328" i="1"/>
  <c r="D1328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D1699" i="1" s="1"/>
  <c r="C1700" i="1"/>
  <c r="D1700" i="1" s="1"/>
  <c r="C1701" i="1"/>
  <c r="D1701" i="1" s="1"/>
  <c r="C2969" i="1"/>
  <c r="D2969" i="1" s="1"/>
  <c r="C1703" i="1"/>
  <c r="D1703" i="1" s="1"/>
  <c r="C1704" i="1"/>
  <c r="D1704" i="1" s="1"/>
  <c r="C1705" i="1"/>
  <c r="D1705" i="1" s="1"/>
  <c r="C1706" i="1"/>
  <c r="D1706" i="1" s="1"/>
  <c r="C2971" i="1"/>
  <c r="D2971" i="1" s="1"/>
  <c r="C1316" i="1"/>
  <c r="D1316" i="1" s="1"/>
  <c r="C1709" i="1"/>
  <c r="D1709" i="1" s="1"/>
  <c r="C1710" i="1"/>
  <c r="D1710" i="1" s="1"/>
  <c r="C2972" i="1"/>
  <c r="D2972" i="1" s="1"/>
  <c r="C1712" i="1"/>
  <c r="D1712" i="1" s="1"/>
  <c r="C1713" i="1"/>
  <c r="D1713" i="1" s="1"/>
  <c r="C1714" i="1"/>
  <c r="D1714" i="1" s="1"/>
  <c r="C846" i="1"/>
  <c r="D846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1746" i="1"/>
  <c r="D1746" i="1" s="1"/>
  <c r="C1747" i="1"/>
  <c r="D1747" i="1" s="1"/>
  <c r="C1748" i="1"/>
  <c r="D1748" i="1" s="1"/>
  <c r="C1749" i="1"/>
  <c r="D1749" i="1" s="1"/>
  <c r="C2973" i="1"/>
  <c r="D2973" i="1" s="1"/>
  <c r="C2974" i="1"/>
  <c r="D2974" i="1" s="1"/>
  <c r="C1752" i="1"/>
  <c r="D1752" i="1" s="1"/>
  <c r="C2976" i="1"/>
  <c r="D2976" i="1" s="1"/>
  <c r="C1754" i="1"/>
  <c r="D1754" i="1" s="1"/>
  <c r="C1755" i="1"/>
  <c r="D1755" i="1" s="1"/>
  <c r="C1756" i="1"/>
  <c r="D1756" i="1" s="1"/>
  <c r="C1757" i="1"/>
  <c r="D1757" i="1" s="1"/>
  <c r="C1758" i="1"/>
  <c r="D1758" i="1" s="1"/>
  <c r="C1759" i="1"/>
  <c r="D1759" i="1" s="1"/>
  <c r="C1760" i="1"/>
  <c r="D1760" i="1" s="1"/>
  <c r="C1761" i="1"/>
  <c r="D1761" i="1" s="1"/>
  <c r="C1762" i="1"/>
  <c r="D1762" i="1" s="1"/>
  <c r="C2977" i="1"/>
  <c r="D2977" i="1" s="1"/>
  <c r="C2983" i="1"/>
  <c r="D2983" i="1" s="1"/>
  <c r="C2987" i="1"/>
  <c r="D2987" i="1" s="1"/>
  <c r="C1766" i="1"/>
  <c r="D1766" i="1" s="1"/>
  <c r="C1767" i="1"/>
  <c r="D1767" i="1" s="1"/>
  <c r="C1768" i="1"/>
  <c r="D1768" i="1" s="1"/>
  <c r="C1769" i="1"/>
  <c r="D1769" i="1" s="1"/>
  <c r="C1770" i="1"/>
  <c r="D1770" i="1" s="1"/>
  <c r="C1398" i="1"/>
  <c r="D1398" i="1" s="1"/>
  <c r="C1772" i="1"/>
  <c r="D1772" i="1" s="1"/>
  <c r="C2988" i="1"/>
  <c r="D2988" i="1" s="1"/>
  <c r="C1098" i="1"/>
  <c r="D1098" i="1" s="1"/>
  <c r="C1103" i="1"/>
  <c r="D1103" i="1" s="1"/>
  <c r="C1000" i="1"/>
  <c r="D1000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D1782" i="1" s="1"/>
  <c r="C2990" i="1"/>
  <c r="D2990" i="1" s="1"/>
  <c r="C1784" i="1"/>
  <c r="D1784" i="1" s="1"/>
  <c r="C1785" i="1"/>
  <c r="D1785" i="1" s="1"/>
  <c r="C1786" i="1"/>
  <c r="D1786" i="1" s="1"/>
  <c r="C1237" i="1"/>
  <c r="D1237" i="1" s="1"/>
  <c r="C1788" i="1"/>
  <c r="D1788" i="1" s="1"/>
  <c r="C1789" i="1"/>
  <c r="D1789" i="1" s="1"/>
  <c r="C1790" i="1"/>
  <c r="D1790" i="1" s="1"/>
  <c r="C2992" i="1"/>
  <c r="D2992" i="1" s="1"/>
  <c r="C2993" i="1"/>
  <c r="D2993" i="1" s="1"/>
  <c r="C1061" i="1"/>
  <c r="D1061" i="1" s="1"/>
  <c r="C1207" i="1"/>
  <c r="D1207" i="1" s="1"/>
  <c r="C1795" i="1"/>
  <c r="D1795" i="1" s="1"/>
  <c r="C2994" i="1"/>
  <c r="D2994" i="1" s="1"/>
  <c r="C2996" i="1"/>
  <c r="D2996" i="1" s="1"/>
  <c r="C2997" i="1"/>
  <c r="D2997" i="1" s="1"/>
  <c r="C2998" i="1"/>
  <c r="D2998" i="1" s="1"/>
  <c r="C2999" i="1"/>
  <c r="D2999" i="1" s="1"/>
  <c r="C1801" i="1"/>
  <c r="D1801" i="1" s="1"/>
  <c r="C3000" i="1"/>
  <c r="D3000" i="1" s="1"/>
  <c r="C1245" i="1"/>
  <c r="D1245" i="1" s="1"/>
  <c r="C1804" i="1"/>
  <c r="D1804" i="1" s="1"/>
  <c r="C1805" i="1"/>
  <c r="D1805" i="1" s="1"/>
  <c r="C1806" i="1"/>
  <c r="D1806" i="1" s="1"/>
  <c r="C1807" i="1"/>
  <c r="D1807" i="1" s="1"/>
  <c r="C1026" i="1"/>
  <c r="D1026" i="1" s="1"/>
  <c r="C3001" i="1"/>
  <c r="D3001" i="1" s="1"/>
  <c r="C1810" i="1"/>
  <c r="D1810" i="1" s="1"/>
  <c r="C1811" i="1"/>
  <c r="D1811" i="1" s="1"/>
  <c r="C1812" i="1"/>
  <c r="D1812" i="1" s="1"/>
  <c r="C1481" i="1"/>
  <c r="D1481" i="1" s="1"/>
  <c r="C3003" i="1"/>
  <c r="D3003" i="1" s="1"/>
  <c r="C1303" i="1"/>
  <c r="D1303" i="1" s="1"/>
  <c r="C1816" i="1"/>
  <c r="D1816" i="1" s="1"/>
  <c r="C3004" i="1"/>
  <c r="D3004" i="1" s="1"/>
  <c r="C1486" i="1"/>
  <c r="D1486" i="1" s="1"/>
  <c r="C3007" i="1"/>
  <c r="D3007" i="1" s="1"/>
  <c r="C3008" i="1"/>
  <c r="D3008" i="1" s="1"/>
  <c r="C3010" i="1"/>
  <c r="D3010" i="1" s="1"/>
  <c r="C1822" i="1"/>
  <c r="D1822" i="1" s="1"/>
  <c r="C1823" i="1"/>
  <c r="D1823" i="1" s="1"/>
  <c r="C1824" i="1"/>
  <c r="D1824" i="1" s="1"/>
  <c r="C711" i="1"/>
  <c r="D711" i="1" s="1"/>
  <c r="C697" i="1"/>
  <c r="D697" i="1" s="1"/>
  <c r="C3011" i="1"/>
  <c r="D3011" i="1" s="1"/>
  <c r="C749" i="1"/>
  <c r="D749" i="1" s="1"/>
  <c r="C1829" i="1"/>
  <c r="D1829" i="1" s="1"/>
  <c r="C1830" i="1"/>
  <c r="D1830" i="1" s="1"/>
  <c r="C1831" i="1"/>
  <c r="D1831" i="1" s="1"/>
  <c r="C1832" i="1"/>
  <c r="D1832" i="1" s="1"/>
  <c r="C1833" i="1"/>
  <c r="D1833" i="1" s="1"/>
  <c r="C1834" i="1"/>
  <c r="D1834" i="1" s="1"/>
  <c r="C1161" i="1"/>
  <c r="D1161" i="1" s="1"/>
  <c r="C1836" i="1"/>
  <c r="D1836" i="1" s="1"/>
  <c r="C1837" i="1"/>
  <c r="D1837" i="1" s="1"/>
  <c r="C1838" i="1"/>
  <c r="D1838" i="1" s="1"/>
  <c r="C1839" i="1"/>
  <c r="D1839" i="1" s="1"/>
  <c r="C1840" i="1"/>
  <c r="D1840" i="1" s="1"/>
  <c r="C1841" i="1"/>
  <c r="D1841" i="1" s="1"/>
  <c r="C1842" i="1"/>
  <c r="D1842" i="1" s="1"/>
  <c r="C1843" i="1"/>
  <c r="D1843" i="1" s="1"/>
  <c r="C1844" i="1"/>
  <c r="D1844" i="1" s="1"/>
  <c r="C1845" i="1"/>
  <c r="D1845" i="1" s="1"/>
  <c r="C1846" i="1"/>
  <c r="D1846" i="1" s="1"/>
  <c r="C1847" i="1"/>
  <c r="D1847" i="1" s="1"/>
  <c r="C1848" i="1"/>
  <c r="D1848" i="1" s="1"/>
  <c r="C1849" i="1"/>
  <c r="D1849" i="1" s="1"/>
  <c r="C1294" i="1"/>
  <c r="D1294" i="1" s="1"/>
  <c r="C1851" i="1"/>
  <c r="D1851" i="1" s="1"/>
  <c r="C1852" i="1"/>
  <c r="D1852" i="1" s="1"/>
  <c r="C1853" i="1"/>
  <c r="D1853" i="1" s="1"/>
  <c r="C1854" i="1"/>
  <c r="D1854" i="1" s="1"/>
  <c r="C1855" i="1"/>
  <c r="D1855" i="1" s="1"/>
  <c r="C1856" i="1"/>
  <c r="D1856" i="1" s="1"/>
  <c r="C1329" i="1"/>
  <c r="D1329" i="1" s="1"/>
  <c r="C1858" i="1"/>
  <c r="D1858" i="1" s="1"/>
  <c r="C1859" i="1"/>
  <c r="D1859" i="1" s="1"/>
  <c r="C1472" i="1"/>
  <c r="D1472" i="1" s="1"/>
  <c r="C1861" i="1"/>
  <c r="D1861" i="1" s="1"/>
  <c r="C1862" i="1"/>
  <c r="D1862" i="1" s="1"/>
  <c r="C1863" i="1"/>
  <c r="D1863" i="1" s="1"/>
  <c r="C745" i="1"/>
  <c r="D745" i="1" s="1"/>
  <c r="C1865" i="1"/>
  <c r="D1865" i="1" s="1"/>
  <c r="C1866" i="1"/>
  <c r="D1866" i="1" s="1"/>
  <c r="C1867" i="1"/>
  <c r="D1867" i="1" s="1"/>
  <c r="C1868" i="1"/>
  <c r="D1868" i="1" s="1"/>
  <c r="C1869" i="1"/>
  <c r="D1869" i="1" s="1"/>
  <c r="C1870" i="1"/>
  <c r="D1870" i="1" s="1"/>
  <c r="C1871" i="1"/>
  <c r="D1871" i="1" s="1"/>
  <c r="C1872" i="1"/>
  <c r="D1872" i="1" s="1"/>
  <c r="C1873" i="1"/>
  <c r="D1873" i="1" s="1"/>
  <c r="C1874" i="1"/>
  <c r="D1874" i="1" s="1"/>
  <c r="C1875" i="1"/>
  <c r="D1875" i="1" s="1"/>
  <c r="C1876" i="1"/>
  <c r="D1876" i="1" s="1"/>
  <c r="C1877" i="1"/>
  <c r="D1877" i="1" s="1"/>
  <c r="C1878" i="1"/>
  <c r="D1878" i="1" s="1"/>
  <c r="C1879" i="1"/>
  <c r="D1879" i="1" s="1"/>
  <c r="C1880" i="1"/>
  <c r="D1880" i="1" s="1"/>
  <c r="C1881" i="1"/>
  <c r="D1881" i="1" s="1"/>
  <c r="C1882" i="1"/>
  <c r="D1882" i="1" s="1"/>
  <c r="C1883" i="1"/>
  <c r="D1883" i="1" s="1"/>
  <c r="C1884" i="1"/>
  <c r="D1884" i="1" s="1"/>
  <c r="C1885" i="1"/>
  <c r="D1885" i="1" s="1"/>
  <c r="C1886" i="1"/>
  <c r="D1886" i="1" s="1"/>
  <c r="C1887" i="1"/>
  <c r="D1887" i="1" s="1"/>
  <c r="C1888" i="1"/>
  <c r="D1888" i="1" s="1"/>
  <c r="C1889" i="1"/>
  <c r="D1889" i="1" s="1"/>
  <c r="C1890" i="1"/>
  <c r="D1890" i="1" s="1"/>
  <c r="C1891" i="1"/>
  <c r="D1891" i="1" s="1"/>
  <c r="C1892" i="1"/>
  <c r="D1892" i="1" s="1"/>
  <c r="C1893" i="1"/>
  <c r="D1893" i="1" s="1"/>
  <c r="C1894" i="1"/>
  <c r="D1894" i="1" s="1"/>
  <c r="C1895" i="1"/>
  <c r="D1895" i="1" s="1"/>
  <c r="C3012" i="1"/>
  <c r="D3012" i="1" s="1"/>
  <c r="C1202" i="1"/>
  <c r="D1202" i="1" s="1"/>
  <c r="C1898" i="1"/>
  <c r="D1898" i="1" s="1"/>
  <c r="C3013" i="1"/>
  <c r="D3013" i="1" s="1"/>
  <c r="C1900" i="1"/>
  <c r="D1900" i="1" s="1"/>
  <c r="C1901" i="1"/>
  <c r="D1901" i="1" s="1"/>
  <c r="C1902" i="1"/>
  <c r="D1902" i="1" s="1"/>
  <c r="C1903" i="1"/>
  <c r="D1903" i="1" s="1"/>
  <c r="C1904" i="1"/>
  <c r="D1904" i="1" s="1"/>
  <c r="C1905" i="1"/>
  <c r="D1905" i="1" s="1"/>
  <c r="C3016" i="1"/>
  <c r="D3016" i="1" s="1"/>
  <c r="C3017" i="1"/>
  <c r="D3017" i="1" s="1"/>
  <c r="C3018" i="1"/>
  <c r="D3018" i="1" s="1"/>
  <c r="C3019" i="1"/>
  <c r="D3019" i="1" s="1"/>
  <c r="C1910" i="1"/>
  <c r="D1910" i="1" s="1"/>
  <c r="C1911" i="1"/>
  <c r="D1911" i="1" s="1"/>
  <c r="C1912" i="1"/>
  <c r="D1912" i="1" s="1"/>
  <c r="C1913" i="1"/>
  <c r="D1913" i="1" s="1"/>
  <c r="C1914" i="1"/>
  <c r="D1914" i="1" s="1"/>
  <c r="C3020" i="1"/>
  <c r="D3020" i="1" s="1"/>
  <c r="C1248" i="1"/>
  <c r="D1248" i="1" s="1"/>
  <c r="C1917" i="1"/>
  <c r="D1917" i="1" s="1"/>
  <c r="C3023" i="1"/>
  <c r="D3023" i="1" s="1"/>
  <c r="C1059" i="1"/>
  <c r="D1059" i="1" s="1"/>
  <c r="C3024" i="1"/>
  <c r="D3024" i="1" s="1"/>
  <c r="C1025" i="1"/>
  <c r="D1025" i="1" s="1"/>
  <c r="C1922" i="1"/>
  <c r="D1922" i="1" s="1"/>
  <c r="C3025" i="1"/>
  <c r="D3025" i="1" s="1"/>
  <c r="C1051" i="1"/>
  <c r="D1051" i="1" s="1"/>
  <c r="C1925" i="1"/>
  <c r="D1925" i="1" s="1"/>
  <c r="C1926" i="1"/>
  <c r="D1926" i="1" s="1"/>
  <c r="C1927" i="1"/>
  <c r="D1927" i="1" s="1"/>
  <c r="C1928" i="1"/>
  <c r="D1928" i="1" s="1"/>
  <c r="C1929" i="1"/>
  <c r="D1929" i="1" s="1"/>
  <c r="C3026" i="1"/>
  <c r="D3026" i="1" s="1"/>
  <c r="C1931" i="1"/>
  <c r="D1931" i="1" s="1"/>
  <c r="C1932" i="1"/>
  <c r="D1932" i="1" s="1"/>
  <c r="C1933" i="1"/>
  <c r="D1933" i="1" s="1"/>
  <c r="C3031" i="1"/>
  <c r="D3031" i="1" s="1"/>
  <c r="C3047" i="1"/>
  <c r="D3047" i="1" s="1"/>
  <c r="C1936" i="1"/>
  <c r="D1936" i="1" s="1"/>
  <c r="C3053" i="1"/>
  <c r="D3053" i="1" s="1"/>
  <c r="C1938" i="1"/>
  <c r="D1938" i="1" s="1"/>
  <c r="C3056" i="1"/>
  <c r="D3056" i="1" s="1"/>
  <c r="C3060" i="1"/>
  <c r="D3060" i="1" s="1"/>
  <c r="C3092" i="1"/>
  <c r="D3092" i="1" s="1"/>
  <c r="C1942" i="1"/>
  <c r="D1942" i="1" s="1"/>
  <c r="C3093" i="1"/>
  <c r="D3093" i="1" s="1"/>
  <c r="C855" i="1"/>
  <c r="D855" i="1" s="1"/>
  <c r="C3095" i="1"/>
  <c r="D3095" i="1" s="1"/>
  <c r="C3102" i="1"/>
  <c r="D3102" i="1" s="1"/>
  <c r="C989" i="1"/>
  <c r="D989" i="1" s="1"/>
  <c r="C1208" i="1"/>
  <c r="D1208" i="1" s="1"/>
  <c r="C1949" i="1"/>
  <c r="D1949" i="1" s="1"/>
  <c r="C3103" i="1"/>
  <c r="D3103" i="1" s="1"/>
  <c r="C1034" i="1"/>
  <c r="D1034" i="1" s="1"/>
  <c r="C1952" i="1"/>
  <c r="D1952" i="1" s="1"/>
  <c r="C1953" i="1"/>
  <c r="D1953" i="1" s="1"/>
  <c r="C3104" i="1"/>
  <c r="D3104" i="1" s="1"/>
  <c r="C3105" i="1"/>
  <c r="D3105" i="1" s="1"/>
  <c r="C1956" i="1"/>
  <c r="D1956" i="1" s="1"/>
  <c r="C3106" i="1"/>
  <c r="D3106" i="1" s="1"/>
  <c r="C1484" i="1"/>
  <c r="D1484" i="1" s="1"/>
  <c r="C1951" i="1"/>
  <c r="D1951" i="1" s="1"/>
  <c r="C3107" i="1"/>
  <c r="D3107" i="1" s="1"/>
  <c r="C1961" i="1"/>
  <c r="D1961" i="1" s="1"/>
  <c r="C1962" i="1"/>
  <c r="D1962" i="1" s="1"/>
  <c r="C3113" i="1"/>
  <c r="D3113" i="1" s="1"/>
  <c r="C3114" i="1"/>
  <c r="D3114" i="1" s="1"/>
  <c r="C3116" i="1"/>
  <c r="D3116" i="1" s="1"/>
  <c r="C3117" i="1"/>
  <c r="D3117" i="1" s="1"/>
  <c r="C1460" i="1"/>
  <c r="D1460" i="1" s="1"/>
  <c r="C1968" i="1"/>
  <c r="D1968" i="1" s="1"/>
  <c r="C1969" i="1"/>
  <c r="D1969" i="1" s="1"/>
  <c r="C3118" i="1"/>
  <c r="D3118" i="1" s="1"/>
  <c r="C658" i="1"/>
  <c r="D658" i="1" s="1"/>
  <c r="C3119" i="1"/>
  <c r="D3119" i="1" s="1"/>
  <c r="C712" i="1"/>
  <c r="D712" i="1" s="1"/>
  <c r="C1974" i="1"/>
  <c r="D1974" i="1" s="1"/>
  <c r="C1975" i="1"/>
  <c r="D1975" i="1" s="1"/>
  <c r="C1976" i="1"/>
  <c r="D1976" i="1" s="1"/>
  <c r="C1977" i="1"/>
  <c r="D1977" i="1" s="1"/>
  <c r="C1176" i="1"/>
  <c r="D1176" i="1" s="1"/>
  <c r="C1979" i="1"/>
  <c r="D1979" i="1" s="1"/>
  <c r="C1980" i="1"/>
  <c r="D1980" i="1" s="1"/>
  <c r="C1981" i="1"/>
  <c r="D1981" i="1" s="1"/>
  <c r="C1982" i="1"/>
  <c r="D1982" i="1" s="1"/>
  <c r="C1983" i="1"/>
  <c r="D1983" i="1" s="1"/>
  <c r="C1984" i="1"/>
  <c r="D1984" i="1" s="1"/>
  <c r="C1985" i="1"/>
  <c r="D1985" i="1" s="1"/>
  <c r="C1986" i="1"/>
  <c r="D1986" i="1" s="1"/>
  <c r="C1987" i="1"/>
  <c r="D1987" i="1" s="1"/>
  <c r="C1988" i="1"/>
  <c r="D1988" i="1" s="1"/>
  <c r="C1989" i="1"/>
  <c r="D1989" i="1" s="1"/>
  <c r="C1990" i="1"/>
  <c r="D1990" i="1" s="1"/>
  <c r="C1991" i="1"/>
  <c r="D1991" i="1" s="1"/>
  <c r="C1992" i="1"/>
  <c r="D1992" i="1" s="1"/>
  <c r="C1993" i="1"/>
  <c r="D1993" i="1" s="1"/>
  <c r="C1461" i="1"/>
  <c r="D1461" i="1" s="1"/>
  <c r="C1995" i="1"/>
  <c r="D1995" i="1" s="1"/>
  <c r="C1996" i="1"/>
  <c r="D1996" i="1" s="1"/>
  <c r="C1997" i="1"/>
  <c r="D1997" i="1" s="1"/>
  <c r="C1998" i="1"/>
  <c r="D1998" i="1" s="1"/>
  <c r="C1999" i="1"/>
  <c r="D1999" i="1" s="1"/>
  <c r="C1317" i="1"/>
  <c r="D1317" i="1" s="1"/>
  <c r="C2001" i="1"/>
  <c r="D2001" i="1" s="1"/>
  <c r="C2002" i="1"/>
  <c r="D2002" i="1" s="1"/>
  <c r="C3121" i="1"/>
  <c r="D3121" i="1" s="1"/>
  <c r="C2004" i="1"/>
  <c r="D2004" i="1" s="1"/>
  <c r="C2005" i="1"/>
  <c r="D2005" i="1" s="1"/>
  <c r="C2006" i="1"/>
  <c r="D2006" i="1" s="1"/>
  <c r="C996" i="1"/>
  <c r="D996" i="1" s="1"/>
  <c r="C2008" i="1"/>
  <c r="D2008" i="1" s="1"/>
  <c r="C2009" i="1"/>
  <c r="D2009" i="1" s="1"/>
  <c r="C2010" i="1"/>
  <c r="D2010" i="1" s="1"/>
  <c r="C2011" i="1"/>
  <c r="D2011" i="1" s="1"/>
  <c r="C2012" i="1"/>
  <c r="D2012" i="1" s="1"/>
  <c r="C2013" i="1"/>
  <c r="D2013" i="1" s="1"/>
  <c r="C2014" i="1"/>
  <c r="D2014" i="1" s="1"/>
  <c r="C2015" i="1"/>
  <c r="D2015" i="1" s="1"/>
  <c r="C2016" i="1"/>
  <c r="D2016" i="1" s="1"/>
  <c r="C2017" i="1"/>
  <c r="D2017" i="1" s="1"/>
  <c r="C2018" i="1"/>
  <c r="D2018" i="1" s="1"/>
  <c r="C2019" i="1"/>
  <c r="D2019" i="1" s="1"/>
  <c r="C2020" i="1"/>
  <c r="D2020" i="1" s="1"/>
  <c r="C2021" i="1"/>
  <c r="D2021" i="1" s="1"/>
  <c r="C2022" i="1"/>
  <c r="D2022" i="1" s="1"/>
  <c r="C2023" i="1"/>
  <c r="D2023" i="1" s="1"/>
  <c r="C2024" i="1"/>
  <c r="D2024" i="1" s="1"/>
  <c r="C2025" i="1"/>
  <c r="D2025" i="1" s="1"/>
  <c r="C2026" i="1"/>
  <c r="D2026" i="1" s="1"/>
  <c r="C2027" i="1"/>
  <c r="D2027" i="1" s="1"/>
  <c r="C2028" i="1"/>
  <c r="D2028" i="1" s="1"/>
  <c r="C2029" i="1"/>
  <c r="D2029" i="1" s="1"/>
  <c r="C2030" i="1"/>
  <c r="D2030" i="1" s="1"/>
  <c r="C2031" i="1"/>
  <c r="D2031" i="1" s="1"/>
  <c r="C2032" i="1"/>
  <c r="D2032" i="1" s="1"/>
  <c r="C2033" i="1"/>
  <c r="D2033" i="1" s="1"/>
  <c r="C2034" i="1"/>
  <c r="D2034" i="1" s="1"/>
  <c r="C2035" i="1"/>
  <c r="D2035" i="1" s="1"/>
  <c r="C2036" i="1"/>
  <c r="D2036" i="1" s="1"/>
  <c r="C2037" i="1"/>
  <c r="D2037" i="1" s="1"/>
  <c r="C2038" i="1"/>
  <c r="D2038" i="1" s="1"/>
  <c r="C3122" i="1"/>
  <c r="D3122" i="1" s="1"/>
  <c r="C3130" i="1"/>
  <c r="D3130" i="1" s="1"/>
  <c r="C2041" i="1"/>
  <c r="D2041" i="1" s="1"/>
  <c r="C3131" i="1"/>
  <c r="D3131" i="1" s="1"/>
  <c r="C2043" i="1"/>
  <c r="D2043" i="1" s="1"/>
  <c r="C2044" i="1"/>
  <c r="D2044" i="1" s="1"/>
  <c r="C2045" i="1"/>
  <c r="D2045" i="1" s="1"/>
  <c r="C2046" i="1"/>
  <c r="D2046" i="1" s="1"/>
  <c r="C2047" i="1"/>
  <c r="D2047" i="1" s="1"/>
  <c r="C2048" i="1"/>
  <c r="D2048" i="1" s="1"/>
  <c r="C3132" i="1"/>
  <c r="D3132" i="1" s="1"/>
  <c r="C3133" i="1"/>
  <c r="D3133" i="1" s="1"/>
  <c r="C3135" i="1"/>
  <c r="D3135" i="1" s="1"/>
  <c r="C3136" i="1"/>
  <c r="D3136" i="1" s="1"/>
  <c r="C3137" i="1"/>
  <c r="D3137" i="1" s="1"/>
  <c r="C3138" i="1"/>
  <c r="D3138" i="1" s="1"/>
  <c r="C2055" i="1"/>
  <c r="D2055" i="1" s="1"/>
  <c r="C2056" i="1"/>
  <c r="D2056" i="1" s="1"/>
  <c r="C2057" i="1"/>
  <c r="D2057" i="1" s="1"/>
  <c r="C2058" i="1"/>
  <c r="D2058" i="1" s="1"/>
  <c r="C2059" i="1"/>
  <c r="D2059" i="1" s="1"/>
  <c r="C1394" i="1"/>
  <c r="D1394" i="1" s="1"/>
  <c r="C1195" i="1"/>
  <c r="D1195" i="1" s="1"/>
  <c r="C2062" i="1"/>
  <c r="D2062" i="1" s="1"/>
  <c r="C1349" i="1"/>
  <c r="D1349" i="1" s="1"/>
  <c r="C986" i="1"/>
  <c r="D986" i="1" s="1"/>
  <c r="C1356" i="1"/>
  <c r="D1356" i="1" s="1"/>
  <c r="C998" i="1"/>
  <c r="D998" i="1" s="1"/>
  <c r="C2067" i="1"/>
  <c r="D2067" i="1" s="1"/>
  <c r="C1359" i="1"/>
  <c r="D1359" i="1" s="1"/>
  <c r="C865" i="1"/>
  <c r="D865" i="1" s="1"/>
  <c r="C2070" i="1"/>
  <c r="D2070" i="1" s="1"/>
  <c r="C2071" i="1"/>
  <c r="D2071" i="1" s="1"/>
  <c r="C2072" i="1"/>
  <c r="D2072" i="1" s="1"/>
  <c r="C2073" i="1"/>
  <c r="D2073" i="1" s="1"/>
  <c r="C2074" i="1"/>
  <c r="D2074" i="1" s="1"/>
  <c r="C2075" i="1"/>
  <c r="D2075" i="1" s="1"/>
  <c r="C2076" i="1"/>
  <c r="D2076" i="1" s="1"/>
  <c r="C3139" i="1"/>
  <c r="D3139" i="1" s="1"/>
  <c r="C3140" i="1"/>
  <c r="D3140" i="1" s="1"/>
  <c r="C3142" i="1"/>
  <c r="D3142" i="1" s="1"/>
  <c r="C1001" i="1"/>
  <c r="D1001" i="1" s="1"/>
  <c r="C2081" i="1"/>
  <c r="D2081" i="1" s="1"/>
  <c r="C1162" i="1"/>
  <c r="D1162" i="1" s="1"/>
  <c r="C1199" i="1"/>
  <c r="D1199" i="1" s="1"/>
  <c r="C3143" i="1"/>
  <c r="D3143" i="1" s="1"/>
  <c r="C3148" i="1"/>
  <c r="D3148" i="1" s="1"/>
  <c r="C3149" i="1"/>
  <c r="D3149" i="1" s="1"/>
  <c r="C918" i="1"/>
  <c r="D918" i="1" s="1"/>
  <c r="C2088" i="1"/>
  <c r="D2088" i="1" s="1"/>
  <c r="C3151" i="1"/>
  <c r="D3151" i="1" s="1"/>
  <c r="C3152" i="1"/>
  <c r="D3152" i="1" s="1"/>
  <c r="C2091" i="1"/>
  <c r="D2091" i="1" s="1"/>
  <c r="C2092" i="1"/>
  <c r="D2092" i="1" s="1"/>
  <c r="C2093" i="1"/>
  <c r="D2093" i="1" s="1"/>
  <c r="C2094" i="1"/>
  <c r="D2094" i="1" s="1"/>
  <c r="C3153" i="1"/>
  <c r="D3153" i="1" s="1"/>
  <c r="C3154" i="1"/>
  <c r="D3154" i="1" s="1"/>
  <c r="C2097" i="1"/>
  <c r="D2097" i="1" s="1"/>
  <c r="C3156" i="1"/>
  <c r="D3156" i="1" s="1"/>
  <c r="C891" i="1"/>
  <c r="D891" i="1" s="1"/>
  <c r="C1334" i="1"/>
  <c r="D1334" i="1" s="1"/>
  <c r="C1955" i="1"/>
  <c r="D1955" i="1" s="1"/>
  <c r="C2102" i="1"/>
  <c r="D2102" i="1" s="1"/>
  <c r="C3157" i="1"/>
  <c r="D3157" i="1" s="1"/>
  <c r="C3158" i="1"/>
  <c r="D3158" i="1" s="1"/>
  <c r="C3159" i="1"/>
  <c r="D3159" i="1" s="1"/>
  <c r="C3160" i="1"/>
  <c r="D3160" i="1" s="1"/>
  <c r="C1448" i="1"/>
  <c r="D1448" i="1" s="1"/>
  <c r="C2108" i="1"/>
  <c r="D2108" i="1" s="1"/>
  <c r="C2109" i="1"/>
  <c r="D2109" i="1" s="1"/>
  <c r="C2110" i="1"/>
  <c r="D2110" i="1" s="1"/>
  <c r="C5" i="1"/>
  <c r="D5" i="1" s="1"/>
  <c r="C1957" i="1"/>
  <c r="D1957" i="1" s="1"/>
  <c r="C2113" i="1"/>
  <c r="D2113" i="1" s="1"/>
  <c r="C6" i="1"/>
  <c r="D6" i="1" s="1"/>
  <c r="C1940" i="1"/>
  <c r="D1940" i="1" s="1"/>
  <c r="C2116" i="1"/>
  <c r="D2116" i="1" s="1"/>
  <c r="C2117" i="1"/>
  <c r="D2117" i="1" s="1"/>
  <c r="C2118" i="1"/>
  <c r="D2118" i="1" s="1"/>
  <c r="C2119" i="1"/>
  <c r="D2119" i="1" s="1"/>
  <c r="C2120" i="1"/>
  <c r="D2120" i="1" s="1"/>
  <c r="C2121" i="1"/>
  <c r="D2121" i="1" s="1"/>
  <c r="C2122" i="1"/>
  <c r="D2122" i="1" s="1"/>
  <c r="C2123" i="1"/>
  <c r="D2123" i="1" s="1"/>
  <c r="C2124" i="1"/>
  <c r="D2124" i="1" s="1"/>
  <c r="C1623" i="1"/>
  <c r="D1623" i="1" s="1"/>
  <c r="C2126" i="1"/>
  <c r="D2126" i="1" s="1"/>
  <c r="C2127" i="1"/>
  <c r="D2127" i="1" s="1"/>
  <c r="C2128" i="1"/>
  <c r="D2128" i="1" s="1"/>
  <c r="C2129" i="1"/>
  <c r="D2129" i="1" s="1"/>
  <c r="C2130" i="1"/>
  <c r="D2130" i="1" s="1"/>
  <c r="C2131" i="1"/>
  <c r="D2131" i="1" s="1"/>
  <c r="C2132" i="1"/>
  <c r="D2132" i="1" s="1"/>
  <c r="C2133" i="1"/>
  <c r="D2133" i="1" s="1"/>
  <c r="C2134" i="1"/>
  <c r="D2134" i="1" s="1"/>
  <c r="C2135" i="1"/>
  <c r="D2135" i="1" s="1"/>
  <c r="C2136" i="1"/>
  <c r="D2136" i="1" s="1"/>
  <c r="C2137" i="1"/>
  <c r="D2137" i="1" s="1"/>
  <c r="C2138" i="1"/>
  <c r="D2138" i="1" s="1"/>
  <c r="C2139" i="1"/>
  <c r="D2139" i="1" s="1"/>
  <c r="C8" i="1"/>
  <c r="D8" i="1" s="1"/>
  <c r="C2141" i="1"/>
  <c r="D2141" i="1" s="1"/>
  <c r="C2142" i="1"/>
  <c r="D2142" i="1" s="1"/>
  <c r="C2143" i="1"/>
  <c r="D2143" i="1" s="1"/>
  <c r="C2144" i="1"/>
  <c r="D2144" i="1" s="1"/>
  <c r="C2145" i="1"/>
  <c r="D2145" i="1" s="1"/>
  <c r="C2146" i="1"/>
  <c r="D2146" i="1" s="1"/>
  <c r="C9" i="1"/>
  <c r="D9" i="1" s="1"/>
  <c r="C1612" i="1"/>
  <c r="D1612" i="1" s="1"/>
  <c r="C2149" i="1"/>
  <c r="D2149" i="1" s="1"/>
  <c r="C2150" i="1"/>
  <c r="D2150" i="1" s="1"/>
  <c r="C1677" i="1"/>
  <c r="D1677" i="1" s="1"/>
  <c r="C2152" i="1"/>
  <c r="D2152" i="1" s="1"/>
  <c r="C2153" i="1"/>
  <c r="D2153" i="1" s="1"/>
  <c r="C2154" i="1"/>
  <c r="D2154" i="1" s="1"/>
  <c r="C19" i="1"/>
  <c r="D19" i="1" s="1"/>
  <c r="C1828" i="1"/>
  <c r="D1828" i="1" s="1"/>
  <c r="C2157" i="1"/>
  <c r="D2157" i="1" s="1"/>
  <c r="C2158" i="1"/>
  <c r="D2158" i="1" s="1"/>
  <c r="C2159" i="1"/>
  <c r="D2159" i="1" s="1"/>
  <c r="C2160" i="1"/>
  <c r="D2160" i="1" s="1"/>
  <c r="C2161" i="1"/>
  <c r="D2161" i="1" s="1"/>
  <c r="C2162" i="1"/>
  <c r="D2162" i="1" s="1"/>
  <c r="C2163" i="1"/>
  <c r="D2163" i="1" s="1"/>
  <c r="C2164" i="1"/>
  <c r="D2164" i="1" s="1"/>
  <c r="C2165" i="1"/>
  <c r="D2165" i="1" s="1"/>
  <c r="C2166" i="1"/>
  <c r="D2166" i="1" s="1"/>
  <c r="C2167" i="1"/>
  <c r="D2167" i="1" s="1"/>
  <c r="C2168" i="1"/>
  <c r="D2168" i="1" s="1"/>
  <c r="C2169" i="1"/>
  <c r="D2169" i="1" s="1"/>
  <c r="C2170" i="1"/>
  <c r="D2170" i="1" s="1"/>
  <c r="C2171" i="1"/>
  <c r="D2171" i="1" s="1"/>
  <c r="C2172" i="1"/>
  <c r="D2172" i="1" s="1"/>
  <c r="C2173" i="1"/>
  <c r="D2173" i="1" s="1"/>
  <c r="C2174" i="1"/>
  <c r="D2174" i="1" s="1"/>
  <c r="C2175" i="1"/>
  <c r="D2175" i="1" s="1"/>
  <c r="C2176" i="1"/>
  <c r="D2176" i="1" s="1"/>
  <c r="C2177" i="1"/>
  <c r="D2177" i="1" s="1"/>
  <c r="C2178" i="1"/>
  <c r="D2178" i="1" s="1"/>
  <c r="C2179" i="1"/>
  <c r="D2179" i="1" s="1"/>
  <c r="C2180" i="1"/>
  <c r="D2180" i="1" s="1"/>
  <c r="C2181" i="1"/>
  <c r="D2181" i="1" s="1"/>
  <c r="C2182" i="1"/>
  <c r="D2182" i="1" s="1"/>
  <c r="C2183" i="1"/>
  <c r="D2183" i="1" s="1"/>
  <c r="C2184" i="1"/>
  <c r="D2184" i="1" s="1"/>
  <c r="C2185" i="1"/>
  <c r="D2185" i="1" s="1"/>
  <c r="C2186" i="1"/>
  <c r="D2186" i="1" s="1"/>
  <c r="C2187" i="1"/>
  <c r="D2187" i="1" s="1"/>
  <c r="C2188" i="1"/>
  <c r="D2188" i="1" s="1"/>
  <c r="C2189" i="1"/>
  <c r="D2189" i="1" s="1"/>
  <c r="C2190" i="1"/>
  <c r="D2190" i="1" s="1"/>
  <c r="C1763" i="1"/>
  <c r="D1763" i="1" s="1"/>
  <c r="C1751" i="1"/>
  <c r="D1751" i="1" s="1"/>
  <c r="C2193" i="1"/>
  <c r="D2193" i="1" s="1"/>
  <c r="C1771" i="1"/>
  <c r="D1771" i="1" s="1"/>
  <c r="C2195" i="1"/>
  <c r="D2195" i="1" s="1"/>
  <c r="C2196" i="1"/>
  <c r="D2196" i="1" s="1"/>
  <c r="C2197" i="1"/>
  <c r="D2197" i="1" s="1"/>
  <c r="C2198" i="1"/>
  <c r="D2198" i="1" s="1"/>
  <c r="C2199" i="1"/>
  <c r="D2199" i="1" s="1"/>
  <c r="C2200" i="1"/>
  <c r="D2200" i="1" s="1"/>
  <c r="C2201" i="1"/>
  <c r="D2201" i="1" s="1"/>
  <c r="C2202" i="1"/>
  <c r="D2202" i="1" s="1"/>
  <c r="C34" i="1"/>
  <c r="D34" i="1" s="1"/>
  <c r="C41" i="1"/>
  <c r="D41" i="1" s="1"/>
  <c r="C42" i="1"/>
  <c r="D42" i="1" s="1"/>
  <c r="C2206" i="1"/>
  <c r="D2206" i="1" s="1"/>
  <c r="C2207" i="1"/>
  <c r="D2207" i="1" s="1"/>
  <c r="C2208" i="1"/>
  <c r="D2208" i="1" s="1"/>
  <c r="C2209" i="1"/>
  <c r="D2209" i="1" s="1"/>
  <c r="C2210" i="1"/>
  <c r="D2210" i="1" s="1"/>
  <c r="C2211" i="1"/>
  <c r="D2211" i="1" s="1"/>
  <c r="C1820" i="1"/>
  <c r="D1820" i="1" s="1"/>
  <c r="C1802" i="1"/>
  <c r="D1802" i="1" s="1"/>
  <c r="C1797" i="1"/>
  <c r="D1797" i="1" s="1"/>
  <c r="C1815" i="1"/>
  <c r="D1815" i="1" s="1"/>
  <c r="C2216" i="1"/>
  <c r="D2216" i="1" s="1"/>
  <c r="C2217" i="1"/>
  <c r="D2217" i="1" s="1"/>
  <c r="C2218" i="1"/>
  <c r="D2218" i="1" s="1"/>
  <c r="C2219" i="1"/>
  <c r="D2219" i="1" s="1"/>
  <c r="C2220" i="1"/>
  <c r="D2220" i="1" s="1"/>
  <c r="C2221" i="1"/>
  <c r="D2221" i="1" s="1"/>
  <c r="C45" i="1"/>
  <c r="D45" i="1" s="1"/>
  <c r="C2223" i="1"/>
  <c r="D2223" i="1" s="1"/>
  <c r="C49" i="1"/>
  <c r="D49" i="1" s="1"/>
  <c r="C50" i="1"/>
  <c r="D50" i="1" s="1"/>
  <c r="C85" i="1"/>
  <c r="D85" i="1" s="1"/>
  <c r="C86" i="1"/>
  <c r="D86" i="1" s="1"/>
  <c r="C1818" i="1"/>
  <c r="D1818" i="1" s="1"/>
  <c r="C88" i="1"/>
  <c r="D88" i="1" s="1"/>
  <c r="C97" i="1"/>
  <c r="D97" i="1" s="1"/>
  <c r="C98" i="1"/>
  <c r="D98" i="1" s="1"/>
  <c r="C1764" i="1"/>
  <c r="D1764" i="1" s="1"/>
  <c r="C99" i="1"/>
  <c r="D99" i="1" s="1"/>
  <c r="C1711" i="1"/>
  <c r="D1711" i="1" s="1"/>
  <c r="C2235" i="1"/>
  <c r="D2235" i="1" s="1"/>
  <c r="C106" i="1"/>
  <c r="D106" i="1" s="1"/>
  <c r="C107" i="1"/>
  <c r="D107" i="1" s="1"/>
  <c r="C2238" i="1"/>
  <c r="D2238" i="1" s="1"/>
  <c r="C2239" i="1"/>
  <c r="D2239" i="1" s="1"/>
  <c r="C2240" i="1"/>
  <c r="D2240" i="1" s="1"/>
  <c r="C2241" i="1"/>
  <c r="D2241" i="1" s="1"/>
  <c r="C108" i="1"/>
  <c r="D108" i="1" s="1"/>
  <c r="C109" i="1"/>
  <c r="D109" i="1" s="1"/>
  <c r="C2244" i="1"/>
  <c r="D2244" i="1" s="1"/>
  <c r="C2245" i="1"/>
  <c r="D2245" i="1" s="1"/>
  <c r="C2246" i="1"/>
  <c r="D2246" i="1" s="1"/>
  <c r="C1501" i="1"/>
  <c r="D1501" i="1" s="1"/>
  <c r="C1921" i="1"/>
  <c r="D1921" i="1" s="1"/>
  <c r="C1557" i="1"/>
  <c r="D1557" i="1" s="1"/>
  <c r="C2250" i="1"/>
  <c r="D2250" i="1" s="1"/>
  <c r="C2251" i="1"/>
  <c r="D2251" i="1" s="1"/>
  <c r="C116" i="1"/>
  <c r="D116" i="1" s="1"/>
  <c r="C118" i="1"/>
  <c r="D118" i="1" s="1"/>
  <c r="C1670" i="1"/>
  <c r="D1670" i="1" s="1"/>
  <c r="C119" i="1"/>
  <c r="D119" i="1" s="1"/>
  <c r="C2256" i="1"/>
  <c r="D2256" i="1" s="1"/>
  <c r="C2257" i="1"/>
  <c r="D2257" i="1" s="1"/>
  <c r="C2258" i="1"/>
  <c r="D2258" i="1" s="1"/>
  <c r="C120" i="1"/>
  <c r="D120" i="1" s="1"/>
  <c r="C1960" i="1"/>
  <c r="D1960" i="1" s="1"/>
  <c r="C121" i="1"/>
  <c r="D121" i="1" s="1"/>
  <c r="C1943" i="1"/>
  <c r="D1943" i="1" s="1"/>
  <c r="C2263" i="1"/>
  <c r="D2263" i="1" s="1"/>
  <c r="C2264" i="1"/>
  <c r="D2264" i="1" s="1"/>
  <c r="C2265" i="1"/>
  <c r="D2265" i="1" s="1"/>
  <c r="C2266" i="1"/>
  <c r="D2266" i="1" s="1"/>
  <c r="C2267" i="1"/>
  <c r="D2267" i="1" s="1"/>
  <c r="C2268" i="1"/>
  <c r="D2268" i="1" s="1"/>
  <c r="C2269" i="1"/>
  <c r="D2269" i="1" s="1"/>
  <c r="C2270" i="1"/>
  <c r="D2270" i="1" s="1"/>
  <c r="C2271" i="1"/>
  <c r="D2271" i="1" s="1"/>
  <c r="C1632" i="1"/>
  <c r="D1632" i="1" s="1"/>
  <c r="C2273" i="1"/>
  <c r="D2273" i="1" s="1"/>
  <c r="C2274" i="1"/>
  <c r="D2274" i="1" s="1"/>
  <c r="C2275" i="1"/>
  <c r="D2275" i="1" s="1"/>
  <c r="C2276" i="1"/>
  <c r="D2276" i="1" s="1"/>
  <c r="C2277" i="1"/>
  <c r="D2277" i="1" s="1"/>
  <c r="C2278" i="1"/>
  <c r="D2278" i="1" s="1"/>
  <c r="C2279" i="1"/>
  <c r="D2279" i="1" s="1"/>
  <c r="C2280" i="1"/>
  <c r="D2280" i="1" s="1"/>
  <c r="C2281" i="1"/>
  <c r="D2281" i="1" s="1"/>
  <c r="C2282" i="1"/>
  <c r="D2282" i="1" s="1"/>
  <c r="C2283" i="1"/>
  <c r="D2283" i="1" s="1"/>
  <c r="C2284" i="1"/>
  <c r="D2284" i="1" s="1"/>
  <c r="C2285" i="1"/>
  <c r="D2285" i="1" s="1"/>
  <c r="C2286" i="1"/>
  <c r="D2286" i="1" s="1"/>
  <c r="C2287" i="1"/>
  <c r="D2287" i="1" s="1"/>
  <c r="C2288" i="1"/>
  <c r="D2288" i="1" s="1"/>
  <c r="C2289" i="1"/>
  <c r="D2289" i="1" s="1"/>
  <c r="C1652" i="1"/>
  <c r="D1652" i="1" s="1"/>
  <c r="C2291" i="1"/>
  <c r="D2291" i="1" s="1"/>
  <c r="C2292" i="1"/>
  <c r="D2292" i="1" s="1"/>
  <c r="C2293" i="1"/>
  <c r="D2293" i="1" s="1"/>
  <c r="C2294" i="1"/>
  <c r="D2294" i="1" s="1"/>
  <c r="C2295" i="1"/>
  <c r="D2295" i="1" s="1"/>
  <c r="C2296" i="1"/>
  <c r="D2296" i="1" s="1"/>
  <c r="C122" i="1"/>
  <c r="D122" i="1" s="1"/>
  <c r="C123" i="1"/>
  <c r="D123" i="1" s="1"/>
  <c r="C2299" i="1"/>
  <c r="D2299" i="1" s="1"/>
  <c r="C2300" i="1"/>
  <c r="D2300" i="1" s="1"/>
  <c r="C124" i="1"/>
  <c r="D124" i="1" s="1"/>
  <c r="C2302" i="1"/>
  <c r="D2302" i="1" s="1"/>
  <c r="C2303" i="1"/>
  <c r="D2303" i="1" s="1"/>
  <c r="C2304" i="1"/>
  <c r="D2304" i="1" s="1"/>
  <c r="C1629" i="1"/>
  <c r="D1629" i="1" s="1"/>
  <c r="C2306" i="1"/>
  <c r="D2306" i="1" s="1"/>
  <c r="C2307" i="1"/>
  <c r="D2307" i="1" s="1"/>
  <c r="C2308" i="1"/>
  <c r="D2308" i="1" s="1"/>
  <c r="C2309" i="1"/>
  <c r="D2309" i="1" s="1"/>
  <c r="C2310" i="1"/>
  <c r="D2310" i="1" s="1"/>
  <c r="C2311" i="1"/>
  <c r="D2311" i="1" s="1"/>
  <c r="C2312" i="1"/>
  <c r="D2312" i="1" s="1"/>
  <c r="C2313" i="1"/>
  <c r="D2313" i="1" s="1"/>
  <c r="C2314" i="1"/>
  <c r="D2314" i="1" s="1"/>
  <c r="C2315" i="1"/>
  <c r="D2315" i="1" s="1"/>
  <c r="C2316" i="1"/>
  <c r="D2316" i="1" s="1"/>
  <c r="C2317" i="1"/>
  <c r="D2317" i="1" s="1"/>
  <c r="C2318" i="1"/>
  <c r="D2318" i="1" s="1"/>
  <c r="C2319" i="1"/>
  <c r="D2319" i="1" s="1"/>
  <c r="C2320" i="1"/>
  <c r="D2320" i="1" s="1"/>
  <c r="C2321" i="1"/>
  <c r="D2321" i="1" s="1"/>
  <c r="C2322" i="1"/>
  <c r="D2322" i="1" s="1"/>
  <c r="C2323" i="1"/>
  <c r="D2323" i="1" s="1"/>
  <c r="C2324" i="1"/>
  <c r="D2324" i="1" s="1"/>
  <c r="C2325" i="1"/>
  <c r="D2325" i="1" s="1"/>
  <c r="C2326" i="1"/>
  <c r="D2326" i="1" s="1"/>
  <c r="C2327" i="1"/>
  <c r="D2327" i="1" s="1"/>
  <c r="C2328" i="1"/>
  <c r="D2328" i="1" s="1"/>
  <c r="C2329" i="1"/>
  <c r="D2329" i="1" s="1"/>
  <c r="C2330" i="1"/>
  <c r="D2330" i="1" s="1"/>
  <c r="C2331" i="1"/>
  <c r="D2331" i="1" s="1"/>
  <c r="C2332" i="1"/>
  <c r="D2332" i="1" s="1"/>
  <c r="C2333" i="1"/>
  <c r="D2333" i="1" s="1"/>
  <c r="C2334" i="1"/>
  <c r="D2334" i="1" s="1"/>
  <c r="C2335" i="1"/>
  <c r="D2335" i="1" s="1"/>
  <c r="C2336" i="1"/>
  <c r="D2336" i="1" s="1"/>
  <c r="C2337" i="1"/>
  <c r="D2337" i="1" s="1"/>
  <c r="C2338" i="1"/>
  <c r="D2338" i="1" s="1"/>
  <c r="C2339" i="1"/>
  <c r="D2339" i="1" s="1"/>
  <c r="C2340" i="1"/>
  <c r="D2340" i="1" s="1"/>
  <c r="C2341" i="1"/>
  <c r="D2341" i="1" s="1"/>
  <c r="C2342" i="1"/>
  <c r="D2342" i="1" s="1"/>
  <c r="C2343" i="1"/>
  <c r="D2343" i="1" s="1"/>
  <c r="C1513" i="1"/>
  <c r="D1513" i="1" s="1"/>
  <c r="C125" i="1"/>
  <c r="D125" i="1" s="1"/>
  <c r="C2346" i="1"/>
  <c r="D2346" i="1" s="1"/>
  <c r="C126" i="1"/>
  <c r="D126" i="1" s="1"/>
  <c r="C2348" i="1"/>
  <c r="D2348" i="1" s="1"/>
  <c r="C2349" i="1"/>
  <c r="D2349" i="1" s="1"/>
  <c r="C2350" i="1"/>
  <c r="D2350" i="1" s="1"/>
  <c r="C2351" i="1"/>
  <c r="D2351" i="1" s="1"/>
  <c r="C2352" i="1"/>
  <c r="D2352" i="1" s="1"/>
  <c r="C2353" i="1"/>
  <c r="D2353" i="1" s="1"/>
  <c r="C2354" i="1"/>
  <c r="D2354" i="1" s="1"/>
  <c r="C2355" i="1"/>
  <c r="D2355" i="1" s="1"/>
  <c r="C127" i="1"/>
  <c r="D127" i="1" s="1"/>
  <c r="C128" i="1"/>
  <c r="D128" i="1" s="1"/>
  <c r="C130" i="1"/>
  <c r="D130" i="1" s="1"/>
  <c r="C131" i="1"/>
  <c r="D131" i="1" s="1"/>
  <c r="C2360" i="1"/>
  <c r="D2360" i="1" s="1"/>
  <c r="C2361" i="1"/>
  <c r="D2361" i="1" s="1"/>
  <c r="C2362" i="1"/>
  <c r="D2362" i="1" s="1"/>
  <c r="C2363" i="1"/>
  <c r="D2363" i="1" s="1"/>
  <c r="C2364" i="1"/>
  <c r="D2364" i="1" s="1"/>
  <c r="C2365" i="1"/>
  <c r="D2365" i="1" s="1"/>
  <c r="C1817" i="1"/>
  <c r="D1817" i="1" s="1"/>
  <c r="C2367" i="1"/>
  <c r="D2367" i="1" s="1"/>
  <c r="C1819" i="1"/>
  <c r="D1819" i="1" s="1"/>
  <c r="C1803" i="1"/>
  <c r="D1803" i="1" s="1"/>
  <c r="C1835" i="1"/>
  <c r="D1835" i="1" s="1"/>
  <c r="C2371" i="1"/>
  <c r="D2371" i="1" s="1"/>
  <c r="C2372" i="1"/>
  <c r="D2372" i="1" s="1"/>
  <c r="C2373" i="1"/>
  <c r="D2373" i="1" s="1"/>
  <c r="C2374" i="1"/>
  <c r="D2374" i="1" s="1"/>
  <c r="C2375" i="1"/>
  <c r="D2375" i="1" s="1"/>
  <c r="C2376" i="1"/>
  <c r="D2376" i="1" s="1"/>
  <c r="C136" i="1"/>
  <c r="D136" i="1" s="1"/>
  <c r="C1659" i="1"/>
  <c r="D1659" i="1" s="1"/>
  <c r="C137" i="1"/>
  <c r="D137" i="1" s="1"/>
  <c r="C141" i="1"/>
  <c r="D141" i="1" s="1"/>
  <c r="C1799" i="1"/>
  <c r="D1799" i="1" s="1"/>
  <c r="C142" i="1"/>
  <c r="D142" i="1" s="1"/>
  <c r="C1909" i="1"/>
  <c r="D1909" i="1" s="1"/>
  <c r="C143" i="1"/>
  <c r="D143" i="1" s="1"/>
  <c r="C146" i="1"/>
  <c r="D146" i="1" s="1"/>
  <c r="C147" i="1"/>
  <c r="D147" i="1" s="1"/>
  <c r="C1665" i="1"/>
  <c r="D1665" i="1" s="1"/>
  <c r="C2388" i="1"/>
  <c r="D2388" i="1" s="1"/>
  <c r="C148" i="1"/>
  <c r="D148" i="1" s="1"/>
  <c r="C1937" i="1"/>
  <c r="D1937" i="1" s="1"/>
  <c r="C2391" i="1"/>
  <c r="D2391" i="1" s="1"/>
  <c r="C2392" i="1"/>
  <c r="D2392" i="1" s="1"/>
  <c r="C2393" i="1"/>
  <c r="D2393" i="1" s="1"/>
  <c r="C2394" i="1"/>
  <c r="D2394" i="1" s="1"/>
  <c r="C149" i="1"/>
  <c r="D149" i="1" s="1"/>
  <c r="C153" i="1"/>
  <c r="D153" i="1" s="1"/>
  <c r="C2397" i="1"/>
  <c r="D2397" i="1" s="1"/>
  <c r="C2398" i="1"/>
  <c r="D2398" i="1" s="1"/>
  <c r="C154" i="1"/>
  <c r="D154" i="1" s="1"/>
  <c r="C1934" i="1"/>
  <c r="D1934" i="1" s="1"/>
  <c r="C155" i="1"/>
  <c r="D155" i="1" s="1"/>
  <c r="C156" i="1"/>
  <c r="D156" i="1" s="1"/>
  <c r="C2403" i="1"/>
  <c r="D2403" i="1" s="1"/>
  <c r="C2404" i="1"/>
  <c r="D2404" i="1" s="1"/>
  <c r="C166" i="1"/>
  <c r="D166" i="1" s="1"/>
  <c r="C184" i="1"/>
  <c r="D184" i="1" s="1"/>
  <c r="C191" i="1"/>
  <c r="D191" i="1" s="1"/>
  <c r="C192" i="1"/>
  <c r="D192" i="1" s="1"/>
  <c r="C1489" i="1"/>
  <c r="D1489" i="1" s="1"/>
  <c r="C2410" i="1"/>
  <c r="D2410" i="1" s="1"/>
  <c r="C2411" i="1"/>
  <c r="D2411" i="1" s="1"/>
  <c r="C195" i="1"/>
  <c r="D195" i="1" s="1"/>
  <c r="C1959" i="1"/>
  <c r="D1959" i="1" s="1"/>
  <c r="C1935" i="1"/>
  <c r="D1935" i="1" s="1"/>
  <c r="C1930" i="1"/>
  <c r="D1930" i="1" s="1"/>
  <c r="C2416" i="1"/>
  <c r="D2416" i="1" s="1"/>
  <c r="C2417" i="1"/>
  <c r="D2417" i="1" s="1"/>
  <c r="C2418" i="1"/>
  <c r="D2418" i="1" s="1"/>
  <c r="C2419" i="1"/>
  <c r="D2419" i="1" s="1"/>
  <c r="C2420" i="1"/>
  <c r="D2420" i="1" s="1"/>
  <c r="C1637" i="1"/>
  <c r="D1637" i="1" s="1"/>
  <c r="C2422" i="1"/>
  <c r="D2422" i="1" s="1"/>
  <c r="C2423" i="1"/>
  <c r="D2423" i="1" s="1"/>
  <c r="C2424" i="1"/>
  <c r="D2424" i="1" s="1"/>
  <c r="C2425" i="1"/>
  <c r="D2425" i="1" s="1"/>
  <c r="C2426" i="1"/>
  <c r="D2426" i="1" s="1"/>
  <c r="C2427" i="1"/>
  <c r="D2427" i="1" s="1"/>
  <c r="C2428" i="1"/>
  <c r="D2428" i="1" s="1"/>
  <c r="C2429" i="1"/>
  <c r="D2429" i="1" s="1"/>
  <c r="C2430" i="1"/>
  <c r="D2430" i="1" s="1"/>
  <c r="C2431" i="1"/>
  <c r="D2431" i="1" s="1"/>
  <c r="C2432" i="1"/>
  <c r="D2432" i="1" s="1"/>
  <c r="C2433" i="1"/>
  <c r="D2433" i="1" s="1"/>
  <c r="C2434" i="1"/>
  <c r="D2434" i="1" s="1"/>
  <c r="C2435" i="1"/>
  <c r="D2435" i="1" s="1"/>
  <c r="C2436" i="1"/>
  <c r="D2436" i="1" s="1"/>
  <c r="C1657" i="1"/>
  <c r="D1657" i="1" s="1"/>
  <c r="C2438" i="1"/>
  <c r="D2438" i="1" s="1"/>
  <c r="C2439" i="1"/>
  <c r="D2439" i="1" s="1"/>
  <c r="C2440" i="1"/>
  <c r="D2440" i="1" s="1"/>
  <c r="C2441" i="1"/>
  <c r="D2441" i="1" s="1"/>
  <c r="C2442" i="1"/>
  <c r="D2442" i="1" s="1"/>
  <c r="C2443" i="1"/>
  <c r="D2443" i="1" s="1"/>
  <c r="C1635" i="1"/>
  <c r="D1635" i="1" s="1"/>
  <c r="C2445" i="1"/>
  <c r="D2445" i="1" s="1"/>
  <c r="C2446" i="1"/>
  <c r="D2446" i="1" s="1"/>
  <c r="C1523" i="1"/>
  <c r="D1523" i="1" s="1"/>
  <c r="C2448" i="1"/>
  <c r="D2448" i="1" s="1"/>
  <c r="C2449" i="1"/>
  <c r="D2449" i="1" s="1"/>
  <c r="C2450" i="1"/>
  <c r="D2450" i="1" s="1"/>
  <c r="C199" i="1"/>
  <c r="D199" i="1" s="1"/>
  <c r="C1783" i="1"/>
  <c r="D1783" i="1" s="1"/>
  <c r="C2453" i="1"/>
  <c r="D2453" i="1" s="1"/>
  <c r="C2454" i="1"/>
  <c r="D2454" i="1" s="1"/>
  <c r="C2455" i="1"/>
  <c r="D2455" i="1" s="1"/>
  <c r="C2456" i="1"/>
  <c r="D2456" i="1" s="1"/>
  <c r="C2457" i="1"/>
  <c r="D2457" i="1" s="1"/>
  <c r="C2458" i="1"/>
  <c r="D2458" i="1" s="1"/>
  <c r="C2459" i="1"/>
  <c r="D2459" i="1" s="1"/>
  <c r="C2460" i="1"/>
  <c r="D2460" i="1" s="1"/>
  <c r="C2461" i="1"/>
  <c r="D2461" i="1" s="1"/>
  <c r="C2462" i="1"/>
  <c r="D2462" i="1" s="1"/>
  <c r="C2463" i="1"/>
  <c r="D2463" i="1" s="1"/>
  <c r="C2464" i="1"/>
  <c r="D2464" i="1" s="1"/>
  <c r="C2465" i="1"/>
  <c r="D2465" i="1" s="1"/>
  <c r="C2466" i="1"/>
  <c r="D2466" i="1" s="1"/>
  <c r="C2467" i="1"/>
  <c r="D2467" i="1" s="1"/>
  <c r="C2468" i="1"/>
  <c r="D2468" i="1" s="1"/>
  <c r="C2469" i="1"/>
  <c r="D2469" i="1" s="1"/>
  <c r="C2470" i="1"/>
  <c r="D2470" i="1" s="1"/>
  <c r="C2471" i="1"/>
  <c r="D2471" i="1" s="1"/>
  <c r="C2472" i="1"/>
  <c r="D2472" i="1" s="1"/>
  <c r="C2473" i="1"/>
  <c r="D2473" i="1" s="1"/>
  <c r="C2474" i="1"/>
  <c r="D2474" i="1" s="1"/>
  <c r="C2475" i="1"/>
  <c r="D2475" i="1" s="1"/>
  <c r="C2476" i="1"/>
  <c r="D2476" i="1" s="1"/>
  <c r="C2477" i="1"/>
  <c r="D2477" i="1" s="1"/>
  <c r="C2478" i="1"/>
  <c r="D2478" i="1" s="1"/>
  <c r="C2479" i="1"/>
  <c r="D2479" i="1" s="1"/>
  <c r="C2480" i="1"/>
  <c r="D2480" i="1" s="1"/>
  <c r="C2481" i="1"/>
  <c r="D2481" i="1" s="1"/>
  <c r="C2482" i="1"/>
  <c r="D2482" i="1" s="1"/>
  <c r="C2483" i="1"/>
  <c r="D2483" i="1" s="1"/>
  <c r="C2484" i="1"/>
  <c r="D2484" i="1" s="1"/>
  <c r="C2485" i="1"/>
  <c r="D2485" i="1" s="1"/>
  <c r="C2486" i="1"/>
  <c r="D2486" i="1" s="1"/>
  <c r="C2487" i="1"/>
  <c r="D2487" i="1" s="1"/>
  <c r="C2488" i="1"/>
  <c r="D2488" i="1" s="1"/>
  <c r="C1543" i="1"/>
  <c r="D1543" i="1" s="1"/>
  <c r="C238" i="1"/>
  <c r="D238" i="1" s="1"/>
  <c r="C2491" i="1"/>
  <c r="D2491" i="1" s="1"/>
  <c r="C239" i="1"/>
  <c r="D239" i="1" s="1"/>
  <c r="C2493" i="1"/>
  <c r="D2493" i="1" s="1"/>
  <c r="C2494" i="1"/>
  <c r="D2494" i="1" s="1"/>
  <c r="C2495" i="1"/>
  <c r="D2495" i="1" s="1"/>
  <c r="C2496" i="1"/>
  <c r="D2496" i="1" s="1"/>
  <c r="C2497" i="1"/>
  <c r="D2497" i="1" s="1"/>
  <c r="C2498" i="1"/>
  <c r="D2498" i="1" s="1"/>
  <c r="C2499" i="1"/>
  <c r="D2499" i="1" s="1"/>
  <c r="C2500" i="1"/>
  <c r="D2500" i="1" s="1"/>
  <c r="C241" i="1"/>
  <c r="D241" i="1" s="1"/>
  <c r="C250" i="1"/>
  <c r="D250" i="1" s="1"/>
  <c r="C251" i="1"/>
  <c r="D251" i="1" s="1"/>
  <c r="C2504" i="1"/>
  <c r="D2504" i="1" s="1"/>
  <c r="C2505" i="1"/>
  <c r="D2505" i="1" s="1"/>
  <c r="C2506" i="1"/>
  <c r="D2506" i="1" s="1"/>
  <c r="C2507" i="1"/>
  <c r="D2507" i="1" s="1"/>
  <c r="C2508" i="1"/>
  <c r="D2508" i="1" s="1"/>
  <c r="C1791" i="1"/>
  <c r="D1791" i="1" s="1"/>
  <c r="C2510" i="1"/>
  <c r="D2510" i="1" s="1"/>
  <c r="C252" i="1"/>
  <c r="D252" i="1" s="1"/>
  <c r="C1750" i="1"/>
  <c r="D1750" i="1" s="1"/>
  <c r="C253" i="1"/>
  <c r="D253" i="1" s="1"/>
  <c r="C1775" i="1"/>
  <c r="D1775" i="1" s="1"/>
  <c r="C2515" i="1"/>
  <c r="D2515" i="1" s="1"/>
  <c r="C1796" i="1"/>
  <c r="D1796" i="1" s="1"/>
  <c r="C2517" i="1"/>
  <c r="D2517" i="1" s="1"/>
  <c r="C2518" i="1"/>
  <c r="D2518" i="1" s="1"/>
  <c r="C2519" i="1"/>
  <c r="D2519" i="1" s="1"/>
  <c r="C2520" i="1"/>
  <c r="D2520" i="1" s="1"/>
  <c r="C2521" i="1"/>
  <c r="D2521" i="1" s="1"/>
  <c r="C2522" i="1"/>
  <c r="D2522" i="1" s="1"/>
  <c r="C2523" i="1"/>
  <c r="D2523" i="1" s="1"/>
  <c r="C2524" i="1"/>
  <c r="D2524" i="1" s="1"/>
  <c r="C260" i="1"/>
  <c r="D260" i="1" s="1"/>
  <c r="C2526" i="1"/>
  <c r="D2526" i="1" s="1"/>
  <c r="C1678" i="1"/>
  <c r="D1678" i="1" s="1"/>
  <c r="C1672" i="1"/>
  <c r="D1672" i="1" s="1"/>
  <c r="C262" i="1"/>
  <c r="D262" i="1" s="1"/>
  <c r="C2530" i="1"/>
  <c r="D2530" i="1" s="1"/>
  <c r="C263" i="1"/>
  <c r="D263" i="1" s="1"/>
  <c r="C1821" i="1"/>
  <c r="D1821" i="1" s="1"/>
  <c r="C264" i="1"/>
  <c r="D264" i="1" s="1"/>
  <c r="C1476" i="1"/>
  <c r="D1476" i="1" s="1"/>
  <c r="C271" i="1"/>
  <c r="D271" i="1" s="1"/>
  <c r="C1944" i="1"/>
  <c r="D1944" i="1" s="1"/>
  <c r="C272" i="1"/>
  <c r="D272" i="1" s="1"/>
  <c r="C273" i="1"/>
  <c r="D273" i="1" s="1"/>
  <c r="C1702" i="1"/>
  <c r="D1702" i="1" s="1"/>
  <c r="C1753" i="1"/>
  <c r="D1753" i="1" s="1"/>
  <c r="C2541" i="1"/>
  <c r="D2541" i="1" s="1"/>
  <c r="C274" i="1"/>
  <c r="D274" i="1" s="1"/>
  <c r="C275" i="1"/>
  <c r="D275" i="1" s="1"/>
  <c r="C2544" i="1"/>
  <c r="D2544" i="1" s="1"/>
  <c r="C2545" i="1"/>
  <c r="D2545" i="1" s="1"/>
  <c r="C2546" i="1"/>
  <c r="D2546" i="1" s="1"/>
  <c r="C2547" i="1"/>
  <c r="D2547" i="1" s="1"/>
  <c r="C276" i="1"/>
  <c r="D276" i="1" s="1"/>
  <c r="C277" i="1"/>
  <c r="D277" i="1" s="1"/>
  <c r="C2550" i="1"/>
  <c r="D2550" i="1" s="1"/>
  <c r="C2551" i="1"/>
  <c r="D2551" i="1" s="1"/>
  <c r="C2552" i="1"/>
  <c r="D2552" i="1" s="1"/>
  <c r="C278" i="1"/>
  <c r="D278" i="1" s="1"/>
  <c r="C1947" i="1"/>
  <c r="D1947" i="1" s="1"/>
  <c r="C1506" i="1"/>
  <c r="D1506" i="1" s="1"/>
  <c r="C2556" i="1"/>
  <c r="D2556" i="1" s="1"/>
  <c r="C2557" i="1"/>
  <c r="D2557" i="1" s="1"/>
  <c r="C279" i="1"/>
  <c r="D279" i="1" s="1"/>
  <c r="C280" i="1"/>
  <c r="D280" i="1" s="1"/>
  <c r="C281" i="1"/>
  <c r="D281" i="1" s="1"/>
  <c r="C283" i="1"/>
  <c r="D283" i="1" s="1"/>
  <c r="C2562" i="1"/>
  <c r="D2562" i="1" s="1"/>
  <c r="C2563" i="1"/>
  <c r="D2563" i="1" s="1"/>
  <c r="C2564" i="1"/>
  <c r="D2564" i="1" s="1"/>
  <c r="C1958" i="1"/>
  <c r="D1958" i="1" s="1"/>
  <c r="C1964" i="1"/>
  <c r="D1964" i="1" s="1"/>
  <c r="C2567" i="1"/>
  <c r="D2567" i="1" s="1"/>
  <c r="C284" i="1"/>
  <c r="D284" i="1" s="1"/>
  <c r="C1941" i="1"/>
  <c r="D1941" i="1" s="1"/>
  <c r="C2570" i="1"/>
  <c r="D2570" i="1" s="1"/>
  <c r="C2571" i="1"/>
  <c r="D2571" i="1" s="1"/>
  <c r="C2572" i="1"/>
  <c r="D2572" i="1" s="1"/>
  <c r="C2573" i="1"/>
  <c r="D2573" i="1" s="1"/>
  <c r="C2574" i="1"/>
  <c r="D2574" i="1" s="1"/>
  <c r="C2575" i="1"/>
  <c r="D2575" i="1" s="1"/>
  <c r="C1639" i="1"/>
  <c r="D1639" i="1" s="1"/>
  <c r="C2577" i="1"/>
  <c r="D2577" i="1" s="1"/>
  <c r="C2578" i="1"/>
  <c r="D2578" i="1" s="1"/>
  <c r="C2579" i="1"/>
  <c r="D2579" i="1" s="1"/>
  <c r="C2580" i="1"/>
  <c r="D2580" i="1" s="1"/>
  <c r="C2581" i="1"/>
  <c r="D2581" i="1" s="1"/>
  <c r="C2582" i="1"/>
  <c r="D2582" i="1" s="1"/>
  <c r="C2583" i="1"/>
  <c r="D2583" i="1" s="1"/>
  <c r="C2584" i="1"/>
  <c r="D2584" i="1" s="1"/>
  <c r="C2585" i="1"/>
  <c r="D2585" i="1" s="1"/>
  <c r="C2586" i="1"/>
  <c r="D2586" i="1" s="1"/>
  <c r="C2587" i="1"/>
  <c r="D2587" i="1" s="1"/>
  <c r="C2588" i="1"/>
  <c r="D2588" i="1" s="1"/>
  <c r="C2589" i="1"/>
  <c r="D2589" i="1" s="1"/>
  <c r="C2590" i="1"/>
  <c r="D2590" i="1" s="1"/>
  <c r="C2591" i="1"/>
  <c r="D2591" i="1" s="1"/>
  <c r="C2592" i="1"/>
  <c r="D2592" i="1" s="1"/>
  <c r="C2593" i="1"/>
  <c r="D2593" i="1" s="1"/>
  <c r="C2594" i="1"/>
  <c r="D2594" i="1" s="1"/>
  <c r="C2595" i="1"/>
  <c r="D2595" i="1" s="1"/>
  <c r="C1649" i="1"/>
  <c r="D1649" i="1" s="1"/>
  <c r="C2597" i="1"/>
  <c r="D2597" i="1" s="1"/>
  <c r="C2598" i="1"/>
  <c r="D2598" i="1" s="1"/>
  <c r="C2599" i="1"/>
  <c r="D2599" i="1" s="1"/>
  <c r="C2600" i="1"/>
  <c r="D2600" i="1" s="1"/>
  <c r="C2601" i="1"/>
  <c r="D2601" i="1" s="1"/>
  <c r="C2602" i="1"/>
  <c r="D2602" i="1" s="1"/>
  <c r="C1636" i="1"/>
  <c r="D1636" i="1" s="1"/>
  <c r="C2604" i="1"/>
  <c r="D2604" i="1" s="1"/>
  <c r="C2605" i="1"/>
  <c r="D2605" i="1" s="1"/>
  <c r="C1515" i="1"/>
  <c r="D1515" i="1" s="1"/>
  <c r="C2607" i="1"/>
  <c r="D2607" i="1" s="1"/>
  <c r="C2608" i="1"/>
  <c r="D2608" i="1" s="1"/>
  <c r="C2609" i="1"/>
  <c r="D2609" i="1" s="1"/>
  <c r="C289" i="1"/>
  <c r="D289" i="1" s="1"/>
  <c r="C1776" i="1"/>
  <c r="D1776" i="1" s="1"/>
  <c r="C2612" i="1"/>
  <c r="D2612" i="1" s="1"/>
  <c r="C2613" i="1"/>
  <c r="D2613" i="1" s="1"/>
  <c r="C2614" i="1"/>
  <c r="D2614" i="1" s="1"/>
  <c r="C2615" i="1"/>
  <c r="D2615" i="1" s="1"/>
  <c r="C2616" i="1"/>
  <c r="D2616" i="1" s="1"/>
  <c r="C2617" i="1"/>
  <c r="D2617" i="1" s="1"/>
  <c r="C2618" i="1"/>
  <c r="D2618" i="1" s="1"/>
  <c r="C2619" i="1"/>
  <c r="D2619" i="1" s="1"/>
  <c r="C2620" i="1"/>
  <c r="D2620" i="1" s="1"/>
  <c r="C2621" i="1"/>
  <c r="D2621" i="1" s="1"/>
  <c r="C2622" i="1"/>
  <c r="D2622" i="1" s="1"/>
  <c r="C2623" i="1"/>
  <c r="D2623" i="1" s="1"/>
  <c r="C2624" i="1"/>
  <c r="D2624" i="1" s="1"/>
  <c r="C2625" i="1"/>
  <c r="D2625" i="1" s="1"/>
  <c r="C2626" i="1"/>
  <c r="D2626" i="1" s="1"/>
  <c r="C2627" i="1"/>
  <c r="D2627" i="1" s="1"/>
  <c r="C2628" i="1"/>
  <c r="D2628" i="1" s="1"/>
  <c r="C2629" i="1"/>
  <c r="D2629" i="1" s="1"/>
  <c r="C2630" i="1"/>
  <c r="D2630" i="1" s="1"/>
  <c r="C2631" i="1"/>
  <c r="D2631" i="1" s="1"/>
  <c r="C2632" i="1"/>
  <c r="D2632" i="1" s="1"/>
  <c r="C2633" i="1"/>
  <c r="D2633" i="1" s="1"/>
  <c r="C2634" i="1"/>
  <c r="D2634" i="1" s="1"/>
  <c r="C2635" i="1"/>
  <c r="D2635" i="1" s="1"/>
  <c r="C2636" i="1"/>
  <c r="D2636" i="1" s="1"/>
  <c r="C2637" i="1"/>
  <c r="D2637" i="1" s="1"/>
  <c r="C2638" i="1"/>
  <c r="D2638" i="1" s="1"/>
  <c r="C2639" i="1"/>
  <c r="D2639" i="1" s="1"/>
  <c r="C2640" i="1"/>
  <c r="D2640" i="1" s="1"/>
  <c r="C2641" i="1"/>
  <c r="D2641" i="1" s="1"/>
  <c r="C2642" i="1"/>
  <c r="D2642" i="1" s="1"/>
  <c r="C2643" i="1"/>
  <c r="D2643" i="1" s="1"/>
  <c r="C2644" i="1"/>
  <c r="D2644" i="1" s="1"/>
  <c r="C2645" i="1"/>
  <c r="D2645" i="1" s="1"/>
  <c r="C2646" i="1"/>
  <c r="D2646" i="1" s="1"/>
  <c r="C2647" i="1"/>
  <c r="D2647" i="1" s="1"/>
  <c r="C2648" i="1"/>
  <c r="D2648" i="1" s="1"/>
  <c r="C2649" i="1"/>
  <c r="D2649" i="1" s="1"/>
  <c r="C290" i="1"/>
  <c r="D290" i="1" s="1"/>
  <c r="C293" i="1"/>
  <c r="D293" i="1" s="1"/>
  <c r="C2652" i="1"/>
  <c r="D2652" i="1" s="1"/>
  <c r="C294" i="1"/>
  <c r="D294" i="1" s="1"/>
  <c r="C2654" i="1"/>
  <c r="D2654" i="1" s="1"/>
  <c r="C2655" i="1"/>
  <c r="D2655" i="1" s="1"/>
  <c r="C2656" i="1"/>
  <c r="D2656" i="1" s="1"/>
  <c r="C2657" i="1"/>
  <c r="D2657" i="1" s="1"/>
  <c r="C2658" i="1"/>
  <c r="D2658" i="1" s="1"/>
  <c r="C2659" i="1"/>
  <c r="D2659" i="1" s="1"/>
  <c r="C2660" i="1"/>
  <c r="D2660" i="1" s="1"/>
  <c r="C2661" i="1"/>
  <c r="D2661" i="1" s="1"/>
  <c r="C295" i="1"/>
  <c r="D295" i="1" s="1"/>
  <c r="C296" i="1"/>
  <c r="D296" i="1" s="1"/>
  <c r="C299" i="1"/>
  <c r="D299" i="1" s="1"/>
  <c r="C300" i="1"/>
  <c r="D300" i="1" s="1"/>
  <c r="C2666" i="1"/>
  <c r="D2666" i="1" s="1"/>
  <c r="C2667" i="1"/>
  <c r="D2667" i="1" s="1"/>
  <c r="C2668" i="1"/>
  <c r="D2668" i="1" s="1"/>
  <c r="C2669" i="1"/>
  <c r="D2669" i="1" s="1"/>
  <c r="C2670" i="1"/>
  <c r="D2670" i="1" s="1"/>
  <c r="C2671" i="1"/>
  <c r="D2671" i="1" s="1"/>
  <c r="C1800" i="1"/>
  <c r="D1800" i="1" s="1"/>
  <c r="C2673" i="1"/>
  <c r="D2673" i="1" s="1"/>
  <c r="C1773" i="1"/>
  <c r="D1773" i="1" s="1"/>
  <c r="C1794" i="1"/>
  <c r="D1794" i="1" s="1"/>
  <c r="C1899" i="1"/>
  <c r="D1899" i="1" s="1"/>
  <c r="C2677" i="1"/>
  <c r="D2677" i="1" s="1"/>
  <c r="C2678" i="1"/>
  <c r="D2678" i="1" s="1"/>
  <c r="C2679" i="1"/>
  <c r="D2679" i="1" s="1"/>
  <c r="C2680" i="1"/>
  <c r="D2680" i="1" s="1"/>
  <c r="C2681" i="1"/>
  <c r="D2681" i="1" s="1"/>
  <c r="C301" i="1"/>
  <c r="D301" i="1" s="1"/>
  <c r="C2683" i="1"/>
  <c r="D2683" i="1" s="1"/>
  <c r="C2684" i="1"/>
  <c r="D2684" i="1" s="1"/>
  <c r="C302" i="1"/>
  <c r="D302" i="1" s="1"/>
  <c r="C303" i="1"/>
  <c r="D303" i="1" s="1"/>
  <c r="C2687" i="1"/>
  <c r="D2687" i="1" s="1"/>
  <c r="C306" i="1"/>
  <c r="D306" i="1" s="1"/>
  <c r="C307" i="1"/>
  <c r="D307" i="1" s="1"/>
  <c r="C308" i="1"/>
  <c r="D308" i="1" s="1"/>
  <c r="C309" i="1"/>
  <c r="D309" i="1" s="1"/>
  <c r="C315" i="1"/>
  <c r="D315" i="1" s="1"/>
  <c r="C1687" i="1"/>
  <c r="D1687" i="1" s="1"/>
  <c r="C2694" i="1"/>
  <c r="D2694" i="1" s="1"/>
  <c r="C2695" i="1"/>
  <c r="D2695" i="1" s="1"/>
  <c r="C2696" i="1"/>
  <c r="D2696" i="1" s="1"/>
  <c r="C331" i="1"/>
  <c r="D331" i="1" s="1"/>
  <c r="C338" i="1"/>
  <c r="D338" i="1" s="1"/>
  <c r="C1860" i="1"/>
  <c r="D1860" i="1" s="1"/>
  <c r="C341" i="1"/>
  <c r="D341" i="1" s="1"/>
  <c r="C345" i="1"/>
  <c r="D345" i="1" s="1"/>
  <c r="C1664" i="1"/>
  <c r="D1664" i="1" s="1"/>
  <c r="C2703" i="1"/>
  <c r="D2703" i="1" s="1"/>
  <c r="C346" i="1"/>
  <c r="D346" i="1" s="1"/>
  <c r="C1516" i="1"/>
  <c r="D1516" i="1" s="1"/>
  <c r="C2706" i="1"/>
  <c r="D2706" i="1" s="1"/>
  <c r="C2707" i="1"/>
  <c r="D2707" i="1" s="1"/>
  <c r="C2708" i="1"/>
  <c r="D2708" i="1" s="1"/>
  <c r="C2709" i="1"/>
  <c r="D2709" i="1" s="1"/>
  <c r="C383" i="1"/>
  <c r="D383" i="1" s="1"/>
  <c r="C384" i="1"/>
  <c r="D384" i="1" s="1"/>
  <c r="C386" i="1"/>
  <c r="D386" i="1" s="1"/>
  <c r="C2713" i="1"/>
  <c r="D2713" i="1" s="1"/>
  <c r="C2714" i="1"/>
  <c r="D2714" i="1" s="1"/>
  <c r="C2715" i="1"/>
  <c r="D2715" i="1" s="1"/>
  <c r="C395" i="1"/>
  <c r="D395" i="1" s="1"/>
  <c r="C1600" i="1"/>
  <c r="D1600" i="1" s="1"/>
  <c r="C1648" i="1"/>
  <c r="D1648" i="1" s="1"/>
  <c r="C2719" i="1"/>
  <c r="D2719" i="1" s="1"/>
  <c r="C2720" i="1"/>
  <c r="D2720" i="1" s="1"/>
  <c r="C396" i="1"/>
  <c r="D396" i="1" s="1"/>
  <c r="C1558" i="1"/>
  <c r="D1558" i="1" s="1"/>
  <c r="C1669" i="1"/>
  <c r="D1669" i="1" s="1"/>
  <c r="C397" i="1"/>
  <c r="D397" i="1" s="1"/>
  <c r="C1512" i="1"/>
  <c r="D1512" i="1" s="1"/>
  <c r="C2726" i="1"/>
  <c r="D2726" i="1" s="1"/>
  <c r="C2727" i="1"/>
  <c r="D2727" i="1" s="1"/>
  <c r="C2728" i="1"/>
  <c r="D2728" i="1" s="1"/>
  <c r="C1963" i="1"/>
  <c r="D1963" i="1" s="1"/>
  <c r="C1965" i="1"/>
  <c r="D1965" i="1" s="1"/>
  <c r="C403" i="1"/>
  <c r="D403" i="1" s="1"/>
  <c r="C1945" i="1"/>
  <c r="D1945" i="1" s="1"/>
  <c r="C2733" i="1"/>
  <c r="D2733" i="1" s="1"/>
  <c r="C2734" i="1"/>
  <c r="D2734" i="1" s="1"/>
  <c r="C2735" i="1"/>
  <c r="D2735" i="1" s="1"/>
  <c r="C2736" i="1"/>
  <c r="D2736" i="1" s="1"/>
  <c r="C2737" i="1"/>
  <c r="D2737" i="1" s="1"/>
  <c r="C2738" i="1"/>
  <c r="D2738" i="1" s="1"/>
  <c r="C2739" i="1"/>
  <c r="D2739" i="1" s="1"/>
  <c r="C1640" i="1"/>
  <c r="D1640" i="1" s="1"/>
  <c r="C2741" i="1"/>
  <c r="D2741" i="1" s="1"/>
  <c r="C2742" i="1"/>
  <c r="D2742" i="1" s="1"/>
  <c r="C2743" i="1"/>
  <c r="D2743" i="1" s="1"/>
  <c r="C2744" i="1"/>
  <c r="D2744" i="1" s="1"/>
  <c r="C2745" i="1"/>
  <c r="D2745" i="1" s="1"/>
  <c r="C2746" i="1"/>
  <c r="D2746" i="1" s="1"/>
  <c r="C2747" i="1"/>
  <c r="D2747" i="1" s="1"/>
  <c r="C2748" i="1"/>
  <c r="D2748" i="1" s="1"/>
  <c r="C2749" i="1"/>
  <c r="D2749" i="1" s="1"/>
  <c r="C2750" i="1"/>
  <c r="D2750" i="1" s="1"/>
  <c r="C2751" i="1"/>
  <c r="D2751" i="1" s="1"/>
  <c r="C2752" i="1"/>
  <c r="D2752" i="1" s="1"/>
  <c r="C2753" i="1"/>
  <c r="D2753" i="1" s="1"/>
  <c r="C2754" i="1"/>
  <c r="D2754" i="1" s="1"/>
  <c r="C405" i="1"/>
  <c r="D405" i="1" s="1"/>
  <c r="C2756" i="1"/>
  <c r="D2756" i="1" s="1"/>
  <c r="C2757" i="1"/>
  <c r="D2757" i="1" s="1"/>
  <c r="C2758" i="1"/>
  <c r="D2758" i="1" s="1"/>
  <c r="C2759" i="1"/>
  <c r="D2759" i="1" s="1"/>
  <c r="C406" i="1"/>
  <c r="D406" i="1" s="1"/>
  <c r="C1647" i="1"/>
  <c r="D1647" i="1" s="1"/>
  <c r="C2762" i="1"/>
  <c r="D2762" i="1" s="1"/>
  <c r="C2763" i="1"/>
  <c r="D2763" i="1" s="1"/>
  <c r="C407" i="1"/>
  <c r="D407" i="1" s="1"/>
  <c r="C2765" i="1"/>
  <c r="D2765" i="1" s="1"/>
  <c r="C2766" i="1"/>
  <c r="D2766" i="1" s="1"/>
  <c r="C2767" i="1"/>
  <c r="D2767" i="1" s="1"/>
  <c r="C1765" i="1"/>
  <c r="D1765" i="1" s="1"/>
  <c r="C2769" i="1"/>
  <c r="D2769" i="1" s="1"/>
  <c r="C2770" i="1"/>
  <c r="D2770" i="1" s="1"/>
  <c r="C2771" i="1"/>
  <c r="D2771" i="1" s="1"/>
  <c r="C2772" i="1"/>
  <c r="D2772" i="1" s="1"/>
  <c r="C2773" i="1"/>
  <c r="D2773" i="1" s="1"/>
  <c r="C2774" i="1"/>
  <c r="D2774" i="1" s="1"/>
  <c r="C2775" i="1"/>
  <c r="D2775" i="1" s="1"/>
  <c r="C2776" i="1"/>
  <c r="D2776" i="1" s="1"/>
  <c r="C2777" i="1"/>
  <c r="D2777" i="1" s="1"/>
  <c r="C2778" i="1"/>
  <c r="D2778" i="1" s="1"/>
  <c r="C2779" i="1"/>
  <c r="D2779" i="1" s="1"/>
  <c r="C2780" i="1"/>
  <c r="D2780" i="1" s="1"/>
  <c r="C2781" i="1"/>
  <c r="D2781" i="1" s="1"/>
  <c r="C2782" i="1"/>
  <c r="D2782" i="1" s="1"/>
  <c r="C2783" i="1"/>
  <c r="D2783" i="1" s="1"/>
  <c r="C2784" i="1"/>
  <c r="D2784" i="1" s="1"/>
  <c r="C2785" i="1"/>
  <c r="D2785" i="1" s="1"/>
  <c r="C2786" i="1"/>
  <c r="D2786" i="1" s="1"/>
  <c r="C2787" i="1"/>
  <c r="D2787" i="1" s="1"/>
  <c r="C2788" i="1"/>
  <c r="D2788" i="1" s="1"/>
  <c r="C2789" i="1"/>
  <c r="D2789" i="1" s="1"/>
  <c r="C2790" i="1"/>
  <c r="D2790" i="1" s="1"/>
  <c r="C2791" i="1"/>
  <c r="D2791" i="1" s="1"/>
  <c r="C2792" i="1"/>
  <c r="D2792" i="1" s="1"/>
  <c r="C2793" i="1"/>
  <c r="D2793" i="1" s="1"/>
  <c r="C2794" i="1"/>
  <c r="D2794" i="1" s="1"/>
  <c r="C2795" i="1"/>
  <c r="D2795" i="1" s="1"/>
  <c r="C2796" i="1"/>
  <c r="D2796" i="1" s="1"/>
  <c r="C2797" i="1"/>
  <c r="D2797" i="1" s="1"/>
  <c r="C2798" i="1"/>
  <c r="D2798" i="1" s="1"/>
  <c r="C2799" i="1"/>
  <c r="D2799" i="1" s="1"/>
  <c r="C2800" i="1"/>
  <c r="D2800" i="1" s="1"/>
  <c r="C2801" i="1"/>
  <c r="D2801" i="1" s="1"/>
  <c r="C2802" i="1"/>
  <c r="D2802" i="1" s="1"/>
  <c r="C408" i="1"/>
  <c r="D408" i="1" s="1"/>
  <c r="C410" i="1"/>
  <c r="D410" i="1" s="1"/>
  <c r="C2805" i="1"/>
  <c r="D2805" i="1" s="1"/>
  <c r="C419" i="1"/>
  <c r="D419" i="1" s="1"/>
  <c r="C2807" i="1"/>
  <c r="D2807" i="1" s="1"/>
  <c r="C2808" i="1"/>
  <c r="D2808" i="1" s="1"/>
  <c r="C2809" i="1"/>
  <c r="D2809" i="1" s="1"/>
  <c r="C2810" i="1"/>
  <c r="D2810" i="1" s="1"/>
  <c r="C2811" i="1"/>
  <c r="D2811" i="1" s="1"/>
  <c r="C2812" i="1"/>
  <c r="D2812" i="1" s="1"/>
  <c r="C2813" i="1"/>
  <c r="D2813" i="1" s="1"/>
  <c r="C2814" i="1"/>
  <c r="D2814" i="1" s="1"/>
  <c r="C2815" i="1"/>
  <c r="D2815" i="1" s="1"/>
  <c r="C421" i="1"/>
  <c r="D421" i="1" s="1"/>
  <c r="C422" i="1"/>
  <c r="D422" i="1" s="1"/>
  <c r="C423" i="1"/>
  <c r="D423" i="1" s="1"/>
  <c r="C2819" i="1"/>
  <c r="D2819" i="1" s="1"/>
  <c r="C2820" i="1"/>
  <c r="D2820" i="1" s="1"/>
  <c r="C2821" i="1"/>
  <c r="D2821" i="1" s="1"/>
  <c r="C2822" i="1"/>
  <c r="D2822" i="1" s="1"/>
  <c r="C2823" i="1"/>
  <c r="D2823" i="1" s="1"/>
  <c r="C1897" i="1"/>
  <c r="D1897" i="1" s="1"/>
  <c r="C2825" i="1"/>
  <c r="D2825" i="1" s="1"/>
  <c r="C425" i="1"/>
  <c r="D425" i="1" s="1"/>
  <c r="C1814" i="1"/>
  <c r="D1814" i="1" s="1"/>
  <c r="C1798" i="1"/>
  <c r="D1798" i="1" s="1"/>
  <c r="C1857" i="1"/>
  <c r="D1857" i="1" s="1"/>
  <c r="C2830" i="1"/>
  <c r="D2830" i="1" s="1"/>
  <c r="C2831" i="1"/>
  <c r="D2831" i="1" s="1"/>
  <c r="C2832" i="1"/>
  <c r="D2832" i="1" s="1"/>
  <c r="C2833" i="1"/>
  <c r="D2833" i="1" s="1"/>
  <c r="C2834" i="1"/>
  <c r="D2834" i="1" s="1"/>
  <c r="C2835" i="1"/>
  <c r="D2835" i="1" s="1"/>
  <c r="C426" i="1"/>
  <c r="D426" i="1" s="1"/>
  <c r="C2837" i="1"/>
  <c r="D2837" i="1" s="1"/>
  <c r="C2838" i="1"/>
  <c r="D2838" i="1" s="1"/>
  <c r="C2839" i="1"/>
  <c r="D2839" i="1" s="1"/>
  <c r="C1939" i="1"/>
  <c r="D1939" i="1" s="1"/>
  <c r="C2841" i="1"/>
  <c r="D2841" i="1" s="1"/>
  <c r="C2842" i="1"/>
  <c r="D2842" i="1" s="1"/>
  <c r="C2843" i="1"/>
  <c r="D2843" i="1" s="1"/>
  <c r="C427" i="1"/>
  <c r="D427" i="1" s="1"/>
  <c r="C428" i="1"/>
  <c r="D428" i="1" s="1"/>
  <c r="C1908" i="1"/>
  <c r="D1908" i="1" s="1"/>
  <c r="C1920" i="1"/>
  <c r="D1920" i="1" s="1"/>
  <c r="C2848" i="1"/>
  <c r="D2848" i="1" s="1"/>
  <c r="C429" i="1"/>
  <c r="D429" i="1" s="1"/>
  <c r="C430" i="1"/>
  <c r="D430" i="1" s="1"/>
  <c r="C431" i="1"/>
  <c r="D431" i="1" s="1"/>
  <c r="C432" i="1"/>
  <c r="D432" i="1" s="1"/>
  <c r="C433" i="1"/>
  <c r="D433" i="1" s="1"/>
  <c r="C2854" i="1"/>
  <c r="D2854" i="1" s="1"/>
  <c r="C434" i="1"/>
  <c r="D434" i="1" s="1"/>
  <c r="C1907" i="1"/>
  <c r="D1907" i="1" s="1"/>
  <c r="C2857" i="1"/>
  <c r="D2857" i="1" s="1"/>
  <c r="C2858" i="1"/>
  <c r="D2858" i="1" s="1"/>
  <c r="C2859" i="1"/>
  <c r="D2859" i="1" s="1"/>
  <c r="C2860" i="1"/>
  <c r="D2860" i="1" s="1"/>
  <c r="C1825" i="1"/>
  <c r="D1825" i="1" s="1"/>
  <c r="C436" i="1"/>
  <c r="D436" i="1" s="1"/>
  <c r="C2863" i="1"/>
  <c r="D2863" i="1" s="1"/>
  <c r="C2864" i="1"/>
  <c r="D2864" i="1" s="1"/>
  <c r="C2865" i="1"/>
  <c r="D2865" i="1" s="1"/>
  <c r="C1609" i="1"/>
  <c r="D1609" i="1" s="1"/>
  <c r="C437" i="1"/>
  <c r="D437" i="1" s="1"/>
  <c r="C1668" i="1"/>
  <c r="D1668" i="1" s="1"/>
  <c r="C2869" i="1"/>
  <c r="D2869" i="1" s="1"/>
  <c r="C442" i="1"/>
  <c r="D442" i="1" s="1"/>
  <c r="C1553" i="1"/>
  <c r="D1553" i="1" s="1"/>
  <c r="C443" i="1"/>
  <c r="D443" i="1" s="1"/>
  <c r="C447" i="1"/>
  <c r="D447" i="1" s="1"/>
  <c r="C448" i="1"/>
  <c r="D448" i="1" s="1"/>
  <c r="C2875" i="1"/>
  <c r="D2875" i="1" s="1"/>
  <c r="C2876" i="1"/>
  <c r="D2876" i="1" s="1"/>
  <c r="C2877" i="1"/>
  <c r="D2877" i="1" s="1"/>
  <c r="C1970" i="1"/>
  <c r="D1970" i="1" s="1"/>
  <c r="C1966" i="1"/>
  <c r="D1966" i="1" s="1"/>
  <c r="C449" i="1"/>
  <c r="D449" i="1" s="1"/>
  <c r="C1948" i="1"/>
  <c r="D1948" i="1" s="1"/>
  <c r="C2882" i="1"/>
  <c r="D2882" i="1" s="1"/>
  <c r="C2883" i="1"/>
  <c r="D2883" i="1" s="1"/>
  <c r="C2884" i="1"/>
  <c r="D2884" i="1" s="1"/>
  <c r="C2885" i="1"/>
  <c r="D2885" i="1" s="1"/>
  <c r="C2886" i="1"/>
  <c r="D2886" i="1" s="1"/>
  <c r="C2887" i="1"/>
  <c r="D2887" i="1" s="1"/>
  <c r="C1638" i="1"/>
  <c r="D1638" i="1" s="1"/>
  <c r="C2889" i="1"/>
  <c r="D2889" i="1" s="1"/>
  <c r="C2890" i="1"/>
  <c r="D2890" i="1" s="1"/>
  <c r="C2891" i="1"/>
  <c r="D2891" i="1" s="1"/>
  <c r="C2892" i="1"/>
  <c r="D2892" i="1" s="1"/>
  <c r="C2893" i="1"/>
  <c r="D2893" i="1" s="1"/>
  <c r="C2894" i="1"/>
  <c r="D2894" i="1" s="1"/>
  <c r="C2895" i="1"/>
  <c r="D2895" i="1" s="1"/>
  <c r="C2896" i="1"/>
  <c r="D2896" i="1" s="1"/>
  <c r="C2897" i="1"/>
  <c r="D2897" i="1" s="1"/>
  <c r="C2898" i="1"/>
  <c r="D2898" i="1" s="1"/>
  <c r="C2899" i="1"/>
  <c r="D2899" i="1" s="1"/>
  <c r="C2900" i="1"/>
  <c r="D2900" i="1" s="1"/>
  <c r="C2901" i="1"/>
  <c r="D2901" i="1" s="1"/>
  <c r="C2902" i="1"/>
  <c r="D2902" i="1" s="1"/>
  <c r="C1633" i="1"/>
  <c r="D1633" i="1" s="1"/>
  <c r="C2904" i="1"/>
  <c r="D2904" i="1" s="1"/>
  <c r="C2905" i="1"/>
  <c r="D2905" i="1" s="1"/>
  <c r="C2906" i="1"/>
  <c r="D2906" i="1" s="1"/>
  <c r="C2907" i="1"/>
  <c r="D2907" i="1" s="1"/>
  <c r="C2908" i="1"/>
  <c r="D2908" i="1" s="1"/>
  <c r="C2909" i="1"/>
  <c r="D2909" i="1" s="1"/>
  <c r="C1644" i="1"/>
  <c r="D1644" i="1" s="1"/>
  <c r="C2911" i="1"/>
  <c r="D2911" i="1" s="1"/>
  <c r="C2912" i="1"/>
  <c r="D2912" i="1" s="1"/>
  <c r="C1621" i="1"/>
  <c r="D1621" i="1" s="1"/>
  <c r="C2914" i="1"/>
  <c r="D2914" i="1" s="1"/>
  <c r="C2915" i="1"/>
  <c r="D2915" i="1" s="1"/>
  <c r="C2916" i="1"/>
  <c r="D2916" i="1" s="1"/>
  <c r="C1808" i="1"/>
  <c r="D1808" i="1" s="1"/>
  <c r="C2918" i="1"/>
  <c r="D2918" i="1" s="1"/>
  <c r="C2919" i="1"/>
  <c r="D2919" i="1" s="1"/>
  <c r="C2920" i="1"/>
  <c r="D2920" i="1" s="1"/>
  <c r="C2921" i="1"/>
  <c r="D2921" i="1" s="1"/>
  <c r="C2922" i="1"/>
  <c r="D2922" i="1" s="1"/>
  <c r="C2923" i="1"/>
  <c r="D2923" i="1" s="1"/>
  <c r="C2924" i="1"/>
  <c r="D2924" i="1" s="1"/>
  <c r="C2925" i="1"/>
  <c r="D2925" i="1" s="1"/>
  <c r="C2926" i="1"/>
  <c r="D2926" i="1" s="1"/>
  <c r="C2927" i="1"/>
  <c r="D2927" i="1" s="1"/>
  <c r="C2928" i="1"/>
  <c r="D2928" i="1" s="1"/>
  <c r="C2929" i="1"/>
  <c r="D2929" i="1" s="1"/>
  <c r="C2930" i="1"/>
  <c r="D2930" i="1" s="1"/>
  <c r="C2931" i="1"/>
  <c r="D2931" i="1" s="1"/>
  <c r="C2932" i="1"/>
  <c r="D2932" i="1" s="1"/>
  <c r="C2933" i="1"/>
  <c r="D2933" i="1" s="1"/>
  <c r="C2934" i="1"/>
  <c r="D2934" i="1" s="1"/>
  <c r="C2935" i="1"/>
  <c r="D2935" i="1" s="1"/>
  <c r="C2936" i="1"/>
  <c r="D2936" i="1" s="1"/>
  <c r="C2937" i="1"/>
  <c r="D2937" i="1" s="1"/>
  <c r="C2938" i="1"/>
  <c r="D2938" i="1" s="1"/>
  <c r="C2939" i="1"/>
  <c r="D2939" i="1" s="1"/>
  <c r="C2940" i="1"/>
  <c r="D2940" i="1" s="1"/>
  <c r="C2941" i="1"/>
  <c r="D2941" i="1" s="1"/>
  <c r="C2942" i="1"/>
  <c r="D2942" i="1" s="1"/>
  <c r="C2943" i="1"/>
  <c r="D2943" i="1" s="1"/>
  <c r="C2944" i="1"/>
  <c r="D2944" i="1" s="1"/>
  <c r="C2945" i="1"/>
  <c r="D2945" i="1" s="1"/>
  <c r="C2946" i="1"/>
  <c r="D2946" i="1" s="1"/>
  <c r="C2947" i="1"/>
  <c r="D2947" i="1" s="1"/>
  <c r="C2948" i="1"/>
  <c r="D2948" i="1" s="1"/>
  <c r="C452" i="1"/>
  <c r="D452" i="1" s="1"/>
  <c r="C1671" i="1"/>
  <c r="D1671" i="1" s="1"/>
  <c r="C2951" i="1"/>
  <c r="D2951" i="1" s="1"/>
  <c r="C453" i="1"/>
  <c r="D453" i="1" s="1"/>
  <c r="C2953" i="1"/>
  <c r="D2953" i="1" s="1"/>
  <c r="C2954" i="1"/>
  <c r="D2954" i="1" s="1"/>
  <c r="C2955" i="1"/>
  <c r="D2955" i="1" s="1"/>
  <c r="C2956" i="1"/>
  <c r="D2956" i="1" s="1"/>
  <c r="C2957" i="1"/>
  <c r="D2957" i="1" s="1"/>
  <c r="C2958" i="1"/>
  <c r="D2958" i="1" s="1"/>
  <c r="C454" i="1"/>
  <c r="D454" i="1" s="1"/>
  <c r="C455" i="1"/>
  <c r="D455" i="1" s="1"/>
  <c r="C459" i="1"/>
  <c r="D459" i="1" s="1"/>
  <c r="C460" i="1"/>
  <c r="D460" i="1" s="1"/>
  <c r="C2963" i="1"/>
  <c r="D2963" i="1" s="1"/>
  <c r="C2964" i="1"/>
  <c r="D2964" i="1" s="1"/>
  <c r="C2965" i="1"/>
  <c r="D2965" i="1" s="1"/>
  <c r="C2966" i="1"/>
  <c r="D2966" i="1" s="1"/>
  <c r="C2967" i="1"/>
  <c r="D2967" i="1" s="1"/>
  <c r="C462" i="1"/>
  <c r="D462" i="1" s="1"/>
  <c r="C1809" i="1"/>
  <c r="D1809" i="1" s="1"/>
  <c r="C2970" i="1"/>
  <c r="D2970" i="1" s="1"/>
  <c r="C463" i="1"/>
  <c r="D463" i="1" s="1"/>
  <c r="C1793" i="1"/>
  <c r="D1793" i="1" s="1"/>
  <c r="C470" i="1"/>
  <c r="D470" i="1" s="1"/>
  <c r="C1774" i="1"/>
  <c r="D1774" i="1" s="1"/>
  <c r="C2975" i="1"/>
  <c r="D2975" i="1" s="1"/>
  <c r="C490" i="1"/>
  <c r="D490" i="1" s="1"/>
  <c r="C1715" i="1"/>
  <c r="D1715" i="1" s="1"/>
  <c r="C2978" i="1"/>
  <c r="D2978" i="1" s="1"/>
  <c r="C2979" i="1"/>
  <c r="D2979" i="1" s="1"/>
  <c r="C2980" i="1"/>
  <c r="D2980" i="1" s="1"/>
  <c r="C2981" i="1"/>
  <c r="D2981" i="1" s="1"/>
  <c r="C2982" i="1"/>
  <c r="D2982" i="1" s="1"/>
  <c r="C497" i="1"/>
  <c r="D497" i="1" s="1"/>
  <c r="C2984" i="1"/>
  <c r="D2984" i="1" s="1"/>
  <c r="C2985" i="1"/>
  <c r="D2985" i="1" s="1"/>
  <c r="C2986" i="1"/>
  <c r="D2986" i="1" s="1"/>
  <c r="C500" i="1"/>
  <c r="D500" i="1" s="1"/>
  <c r="C504" i="1"/>
  <c r="D504" i="1" s="1"/>
  <c r="C2989" i="1"/>
  <c r="D2989" i="1" s="1"/>
  <c r="C505" i="1"/>
  <c r="D505" i="1" s="1"/>
  <c r="C2991" i="1"/>
  <c r="D2991" i="1" s="1"/>
  <c r="C544" i="1"/>
  <c r="D544" i="1" s="1"/>
  <c r="C545" i="1"/>
  <c r="D545" i="1" s="1"/>
  <c r="C547" i="1"/>
  <c r="D547" i="1" s="1"/>
  <c r="C2995" i="1"/>
  <c r="D2995" i="1" s="1"/>
  <c r="C556" i="1"/>
  <c r="D556" i="1" s="1"/>
  <c r="C1915" i="1"/>
  <c r="D1915" i="1" s="1"/>
  <c r="C557" i="1"/>
  <c r="D557" i="1" s="1"/>
  <c r="C558" i="1"/>
  <c r="D558" i="1" s="1"/>
  <c r="C1645" i="1"/>
  <c r="D1645" i="1" s="1"/>
  <c r="C1708" i="1"/>
  <c r="D1708" i="1" s="1"/>
  <c r="C3002" i="1"/>
  <c r="D3002" i="1" s="1"/>
  <c r="C559" i="1"/>
  <c r="D559" i="1" s="1"/>
  <c r="C1707" i="1"/>
  <c r="D1707" i="1" s="1"/>
  <c r="C3005" i="1"/>
  <c r="D3005" i="1" s="1"/>
  <c r="C3006" i="1"/>
  <c r="D3006" i="1" s="1"/>
  <c r="C566" i="1"/>
  <c r="D566" i="1" s="1"/>
  <c r="C568" i="1"/>
  <c r="D568" i="1" s="1"/>
  <c r="C3009" i="1"/>
  <c r="D3009" i="1" s="1"/>
  <c r="C569" i="1"/>
  <c r="D569" i="1" s="1"/>
  <c r="C1598" i="1"/>
  <c r="D1598" i="1" s="1"/>
  <c r="C1480" i="1"/>
  <c r="D1480" i="1" s="1"/>
  <c r="C570" i="1"/>
  <c r="D570" i="1" s="1"/>
  <c r="C3014" i="1"/>
  <c r="D3014" i="1" s="1"/>
  <c r="C3015" i="1"/>
  <c r="D3015" i="1" s="1"/>
  <c r="C576" i="1"/>
  <c r="D576" i="1" s="1"/>
  <c r="C579" i="1"/>
  <c r="D579" i="1" s="1"/>
  <c r="C580" i="1"/>
  <c r="D580" i="1" s="1"/>
  <c r="C582" i="1"/>
  <c r="D582" i="1" s="1"/>
  <c r="C1658" i="1"/>
  <c r="D1658" i="1" s="1"/>
  <c r="C3021" i="1"/>
  <c r="D3021" i="1" s="1"/>
  <c r="C3022" i="1"/>
  <c r="D3022" i="1" s="1"/>
  <c r="C583" i="1"/>
  <c r="D583" i="1" s="1"/>
  <c r="C1967" i="1"/>
  <c r="D1967" i="1" s="1"/>
  <c r="C584" i="1"/>
  <c r="D584" i="1" s="1"/>
  <c r="C1950" i="1"/>
  <c r="D1950" i="1" s="1"/>
  <c r="C3027" i="1"/>
  <c r="D3027" i="1" s="1"/>
  <c r="C3028" i="1"/>
  <c r="D3028" i="1" s="1"/>
  <c r="C3029" i="1"/>
  <c r="D3029" i="1" s="1"/>
  <c r="C3030" i="1"/>
  <c r="D3030" i="1" s="1"/>
  <c r="C1651" i="1"/>
  <c r="D1651" i="1" s="1"/>
  <c r="C3032" i="1"/>
  <c r="D3032" i="1" s="1"/>
  <c r="C3033" i="1"/>
  <c r="D3033" i="1" s="1"/>
  <c r="C3034" i="1"/>
  <c r="D3034" i="1" s="1"/>
  <c r="C3035" i="1"/>
  <c r="D3035" i="1" s="1"/>
  <c r="C3036" i="1"/>
  <c r="D3036" i="1" s="1"/>
  <c r="C3037" i="1"/>
  <c r="D3037" i="1" s="1"/>
  <c r="C3038" i="1"/>
  <c r="D3038" i="1" s="1"/>
  <c r="C3039" i="1"/>
  <c r="D3039" i="1" s="1"/>
  <c r="C3040" i="1"/>
  <c r="D3040" i="1" s="1"/>
  <c r="C3041" i="1"/>
  <c r="D3041" i="1" s="1"/>
  <c r="C3042" i="1"/>
  <c r="D3042" i="1" s="1"/>
  <c r="C3043" i="1"/>
  <c r="D3043" i="1" s="1"/>
  <c r="C3044" i="1"/>
  <c r="D3044" i="1" s="1"/>
  <c r="C3045" i="1"/>
  <c r="D3045" i="1" s="1"/>
  <c r="C3046" i="1"/>
  <c r="D3046" i="1" s="1"/>
  <c r="C1946" i="1"/>
  <c r="D1946" i="1" s="1"/>
  <c r="C3048" i="1"/>
  <c r="D3048" i="1" s="1"/>
  <c r="C3049" i="1"/>
  <c r="D3049" i="1" s="1"/>
  <c r="C3050" i="1"/>
  <c r="D3050" i="1" s="1"/>
  <c r="C3051" i="1"/>
  <c r="D3051" i="1" s="1"/>
  <c r="C3052" i="1"/>
  <c r="D3052" i="1" s="1"/>
  <c r="C1646" i="1"/>
  <c r="D1646" i="1" s="1"/>
  <c r="C3054" i="1"/>
  <c r="D3054" i="1" s="1"/>
  <c r="C3055" i="1"/>
  <c r="D3055" i="1" s="1"/>
  <c r="C585" i="1"/>
  <c r="D585" i="1" s="1"/>
  <c r="C3057" i="1"/>
  <c r="D3057" i="1" s="1"/>
  <c r="C3058" i="1"/>
  <c r="D3058" i="1" s="1"/>
  <c r="C3059" i="1"/>
  <c r="D3059" i="1" s="1"/>
  <c r="C1679" i="1"/>
  <c r="D1679" i="1" s="1"/>
  <c r="C3061" i="1"/>
  <c r="D3061" i="1" s="1"/>
  <c r="C3062" i="1"/>
  <c r="D3062" i="1" s="1"/>
  <c r="C3063" i="1"/>
  <c r="D3063" i="1" s="1"/>
  <c r="C3064" i="1"/>
  <c r="D3064" i="1" s="1"/>
  <c r="C3065" i="1"/>
  <c r="D3065" i="1" s="1"/>
  <c r="C3066" i="1"/>
  <c r="D3066" i="1" s="1"/>
  <c r="C3067" i="1"/>
  <c r="D3067" i="1" s="1"/>
  <c r="C3068" i="1"/>
  <c r="D3068" i="1" s="1"/>
  <c r="C3069" i="1"/>
  <c r="D3069" i="1" s="1"/>
  <c r="C3070" i="1"/>
  <c r="D3070" i="1" s="1"/>
  <c r="C3071" i="1"/>
  <c r="D3071" i="1" s="1"/>
  <c r="C3072" i="1"/>
  <c r="D3072" i="1" s="1"/>
  <c r="C3073" i="1"/>
  <c r="D3073" i="1" s="1"/>
  <c r="C3074" i="1"/>
  <c r="D3074" i="1" s="1"/>
  <c r="C3075" i="1"/>
  <c r="D3075" i="1" s="1"/>
  <c r="C3076" i="1"/>
  <c r="D3076" i="1" s="1"/>
  <c r="C3077" i="1"/>
  <c r="D3077" i="1" s="1"/>
  <c r="C3078" i="1"/>
  <c r="D3078" i="1" s="1"/>
  <c r="C3079" i="1"/>
  <c r="D3079" i="1" s="1"/>
  <c r="C3080" i="1"/>
  <c r="D3080" i="1" s="1"/>
  <c r="C3081" i="1"/>
  <c r="D3081" i="1" s="1"/>
  <c r="C3082" i="1"/>
  <c r="D3082" i="1" s="1"/>
  <c r="C3083" i="1"/>
  <c r="D3083" i="1" s="1"/>
  <c r="C3084" i="1"/>
  <c r="D3084" i="1" s="1"/>
  <c r="C3085" i="1"/>
  <c r="D3085" i="1" s="1"/>
  <c r="C3086" i="1"/>
  <c r="D3086" i="1" s="1"/>
  <c r="C3087" i="1"/>
  <c r="D3087" i="1" s="1"/>
  <c r="C3088" i="1"/>
  <c r="D3088" i="1" s="1"/>
  <c r="C3089" i="1"/>
  <c r="D3089" i="1" s="1"/>
  <c r="C3090" i="1"/>
  <c r="D3090" i="1" s="1"/>
  <c r="C3091" i="1"/>
  <c r="D3091" i="1" s="1"/>
  <c r="C586" i="1"/>
  <c r="D586" i="1" s="1"/>
  <c r="C587" i="1"/>
  <c r="D587" i="1" s="1"/>
  <c r="C3094" i="1"/>
  <c r="D3094" i="1" s="1"/>
  <c r="C591" i="1"/>
  <c r="D591" i="1" s="1"/>
  <c r="C3096" i="1"/>
  <c r="D3096" i="1" s="1"/>
  <c r="C3097" i="1"/>
  <c r="D3097" i="1" s="1"/>
  <c r="C3098" i="1"/>
  <c r="D3098" i="1" s="1"/>
  <c r="C3099" i="1"/>
  <c r="D3099" i="1" s="1"/>
  <c r="C3100" i="1"/>
  <c r="D3100" i="1" s="1"/>
  <c r="C3101" i="1"/>
  <c r="D3101" i="1" s="1"/>
  <c r="C592" i="1"/>
  <c r="D592" i="1" s="1"/>
  <c r="C593" i="1"/>
  <c r="D593" i="1" s="1"/>
  <c r="C594" i="1"/>
  <c r="D594" i="1" s="1"/>
  <c r="C595" i="1"/>
  <c r="D595" i="1" s="1"/>
  <c r="C596" i="1"/>
  <c r="D596" i="1" s="1"/>
  <c r="C598" i="1"/>
  <c r="D598" i="1" s="1"/>
  <c r="C3108" i="1"/>
  <c r="D3108" i="1" s="1"/>
  <c r="C3109" i="1"/>
  <c r="D3109" i="1" s="1"/>
  <c r="C3110" i="1"/>
  <c r="D3110" i="1" s="1"/>
  <c r="C3111" i="1"/>
  <c r="D3111" i="1" s="1"/>
  <c r="C3112" i="1"/>
  <c r="D3112" i="1" s="1"/>
  <c r="C1864" i="1"/>
  <c r="D1864" i="1" s="1"/>
  <c r="C1896" i="1"/>
  <c r="D1896" i="1" s="1"/>
  <c r="C3115" i="1"/>
  <c r="D3115" i="1" s="1"/>
  <c r="C1826" i="1"/>
  <c r="D1826" i="1" s="1"/>
  <c r="C1919" i="1"/>
  <c r="D1919" i="1" s="1"/>
  <c r="C1827" i="1"/>
  <c r="D1827" i="1" s="1"/>
  <c r="C1813" i="1"/>
  <c r="D1813" i="1" s="1"/>
  <c r="C3120" i="1"/>
  <c r="D3120" i="1" s="1"/>
  <c r="C1850" i="1"/>
  <c r="D1850" i="1" s="1"/>
  <c r="C1906" i="1"/>
  <c r="D1906" i="1" s="1"/>
  <c r="C3123" i="1"/>
  <c r="D3123" i="1" s="1"/>
  <c r="C3124" i="1"/>
  <c r="D3124" i="1" s="1"/>
  <c r="C3125" i="1"/>
  <c r="D3125" i="1" s="1"/>
  <c r="C3126" i="1"/>
  <c r="D3126" i="1" s="1"/>
  <c r="C3127" i="1"/>
  <c r="D3127" i="1" s="1"/>
  <c r="C3128" i="1"/>
  <c r="D3128" i="1" s="1"/>
  <c r="C3129" i="1"/>
  <c r="D3129" i="1" s="1"/>
  <c r="C599" i="1"/>
  <c r="D599" i="1" s="1"/>
  <c r="C604" i="1"/>
  <c r="D604" i="1" s="1"/>
  <c r="C605" i="1"/>
  <c r="D605" i="1" s="1"/>
  <c r="C1787" i="1"/>
  <c r="D1787" i="1" s="1"/>
  <c r="C3134" i="1"/>
  <c r="D3134" i="1" s="1"/>
  <c r="C1663" i="1"/>
  <c r="D1663" i="1" s="1"/>
  <c r="C1792" i="1"/>
  <c r="D1792" i="1" s="1"/>
  <c r="C606" i="1"/>
  <c r="D606" i="1" s="1"/>
  <c r="C610" i="1"/>
  <c r="D610" i="1" s="1"/>
  <c r="C611" i="1"/>
  <c r="D611" i="1" s="1"/>
  <c r="C1676" i="1"/>
  <c r="D1676" i="1" s="1"/>
  <c r="C3141" i="1"/>
  <c r="D3141" i="1" s="1"/>
  <c r="C612" i="1"/>
  <c r="D612" i="1" s="1"/>
  <c r="C615" i="1"/>
  <c r="D615" i="1" s="1"/>
  <c r="C3144" i="1"/>
  <c r="D3144" i="1" s="1"/>
  <c r="C3145" i="1"/>
  <c r="D3145" i="1" s="1"/>
  <c r="C3146" i="1"/>
  <c r="D3146" i="1" s="1"/>
  <c r="C3147" i="1"/>
  <c r="D3147" i="1" s="1"/>
  <c r="C616" i="1"/>
  <c r="D616" i="1" s="1"/>
  <c r="C617" i="1"/>
  <c r="D617" i="1" s="1"/>
  <c r="C3150" i="1"/>
  <c r="D3150" i="1" s="1"/>
  <c r="C618" i="1"/>
  <c r="D618" i="1" s="1"/>
  <c r="C1916" i="1"/>
  <c r="D1916" i="1" s="1"/>
  <c r="C1597" i="1"/>
  <c r="D1597" i="1" s="1"/>
  <c r="C1474" i="1"/>
  <c r="D1474" i="1" s="1"/>
  <c r="C3155" i="1"/>
  <c r="D3155" i="1" s="1"/>
  <c r="C619" i="1"/>
  <c r="D619" i="1" s="1"/>
  <c r="C623" i="1"/>
  <c r="D623" i="1" s="1"/>
  <c r="C624" i="1"/>
  <c r="D624" i="1" s="1"/>
  <c r="C625" i="1"/>
  <c r="D625" i="1" s="1"/>
  <c r="C1610" i="1"/>
  <c r="D1610" i="1" s="1"/>
  <c r="C2" i="1"/>
  <c r="D2" i="1" s="1"/>
</calcChain>
</file>

<file path=xl/sharedStrings.xml><?xml version="1.0" encoding="utf-8"?>
<sst xmlns="http://schemas.openxmlformats.org/spreadsheetml/2006/main" count="15679" uniqueCount="777">
  <si>
    <t>Código Arancelario</t>
  </si>
  <si>
    <t>Item</t>
  </si>
  <si>
    <t>Cultivo</t>
  </si>
  <si>
    <t>Cod-cultivo</t>
  </si>
  <si>
    <t>Procesamiento</t>
  </si>
  <si>
    <t>Cod_procesamiento</t>
  </si>
  <si>
    <t>Tipo</t>
  </si>
  <si>
    <t>Cod_Tipo</t>
  </si>
  <si>
    <t>Categoría</t>
  </si>
  <si>
    <t>Cod_categoría</t>
  </si>
  <si>
    <t>Contenido</t>
  </si>
  <si>
    <t>Cod-contenido</t>
  </si>
  <si>
    <t>Variedades</t>
  </si>
  <si>
    <t>Año</t>
  </si>
  <si>
    <t>07011010</t>
  </si>
  <si>
    <t>Importaciones USD-CIF</t>
  </si>
  <si>
    <t>Papa</t>
  </si>
  <si>
    <t>Fresco</t>
  </si>
  <si>
    <t>Siembra</t>
  </si>
  <si>
    <t>Tubérculos</t>
  </si>
  <si>
    <t>Cultivos anuales</t>
  </si>
  <si>
    <t>Sin especificar</t>
  </si>
  <si>
    <t>07011090</t>
  </si>
  <si>
    <t>07019000</t>
  </si>
  <si>
    <t>07031011</t>
  </si>
  <si>
    <t>Cebolla</t>
  </si>
  <si>
    <t>Orgánico</t>
  </si>
  <si>
    <t>Hortalizas</t>
  </si>
  <si>
    <t>07031019</t>
  </si>
  <si>
    <t>No orgánico</t>
  </si>
  <si>
    <t>07031020</t>
  </si>
  <si>
    <t>Chalote</t>
  </si>
  <si>
    <t>07032010</t>
  </si>
  <si>
    <t>Ajo</t>
  </si>
  <si>
    <t>07032090</t>
  </si>
  <si>
    <t>07041000</t>
  </si>
  <si>
    <t>Coliflor</t>
  </si>
  <si>
    <t>07042000</t>
  </si>
  <si>
    <t>Coles de bruselas</t>
  </si>
  <si>
    <t>07051900</t>
  </si>
  <si>
    <t>Lechuga</t>
  </si>
  <si>
    <t>07061000</t>
  </si>
  <si>
    <t>Zanahoria</t>
  </si>
  <si>
    <t>07069000</t>
  </si>
  <si>
    <t>Rábano</t>
  </si>
  <si>
    <t>07070000</t>
  </si>
  <si>
    <t>Pepino</t>
  </si>
  <si>
    <t>Pepinos y pepinillos</t>
  </si>
  <si>
    <t>07081000</t>
  </si>
  <si>
    <t>Arveja</t>
  </si>
  <si>
    <t>07082000</t>
  </si>
  <si>
    <t>Poroto</t>
  </si>
  <si>
    <t>07089000</t>
  </si>
  <si>
    <t>Otras legumbres de vaina</t>
  </si>
  <si>
    <t>07092090</t>
  </si>
  <si>
    <t>Espárrago</t>
  </si>
  <si>
    <t>07096010</t>
  </si>
  <si>
    <t>Pimiento</t>
  </si>
  <si>
    <t>07096020</t>
  </si>
  <si>
    <t>Ají</t>
  </si>
  <si>
    <t>07099200</t>
  </si>
  <si>
    <t>Aceituna</t>
  </si>
  <si>
    <t>07099310</t>
  </si>
  <si>
    <t>Zapallo</t>
  </si>
  <si>
    <t>De guarda</t>
  </si>
  <si>
    <t>07099340</t>
  </si>
  <si>
    <t>Calabacín</t>
  </si>
  <si>
    <t>07101000</t>
  </si>
  <si>
    <t>Congelado</t>
  </si>
  <si>
    <t>07102100</t>
  </si>
  <si>
    <t>07102200</t>
  </si>
  <si>
    <t>07102910</t>
  </si>
  <si>
    <t>07102990</t>
  </si>
  <si>
    <t>07103000</t>
  </si>
  <si>
    <t>Espinaca</t>
  </si>
  <si>
    <t>07104000</t>
  </si>
  <si>
    <t>Maíz</t>
  </si>
  <si>
    <t>Maíz dulce</t>
  </si>
  <si>
    <t>07108010</t>
  </si>
  <si>
    <t>07108020</t>
  </si>
  <si>
    <t>Brócoli</t>
  </si>
  <si>
    <t>07108049</t>
  </si>
  <si>
    <t>07112010</t>
  </si>
  <si>
    <t>Conserva</t>
  </si>
  <si>
    <t>07112090</t>
  </si>
  <si>
    <t>07114010</t>
  </si>
  <si>
    <t>07114090</t>
  </si>
  <si>
    <t>07122000</t>
  </si>
  <si>
    <t>Deshidratado</t>
  </si>
  <si>
    <t>07129010</t>
  </si>
  <si>
    <t>07129031</t>
  </si>
  <si>
    <t>Tomate</t>
  </si>
  <si>
    <t>07129039</t>
  </si>
  <si>
    <t>07129040</t>
  </si>
  <si>
    <t>Apio</t>
  </si>
  <si>
    <t>07129050</t>
  </si>
  <si>
    <t>07129069</t>
  </si>
  <si>
    <t>07129071</t>
  </si>
  <si>
    <t>07129072</t>
  </si>
  <si>
    <t>Consumo</t>
  </si>
  <si>
    <t>07129079</t>
  </si>
  <si>
    <t>07129091</t>
  </si>
  <si>
    <t>Otras hortalizas</t>
  </si>
  <si>
    <t>07129099</t>
  </si>
  <si>
    <t>07131010</t>
  </si>
  <si>
    <t>Granos</t>
  </si>
  <si>
    <t>07131090</t>
  </si>
  <si>
    <t>07132000</t>
  </si>
  <si>
    <t>Garbanzo</t>
  </si>
  <si>
    <t>07133310</t>
  </si>
  <si>
    <t>Porotos comunes</t>
  </si>
  <si>
    <t>07133390</t>
  </si>
  <si>
    <t>07133590</t>
  </si>
  <si>
    <t>Porotos caupí</t>
  </si>
  <si>
    <t>07134000</t>
  </si>
  <si>
    <t>Lenteja</t>
  </si>
  <si>
    <t>07135010</t>
  </si>
  <si>
    <t>07135090</t>
  </si>
  <si>
    <t>07141000</t>
  </si>
  <si>
    <t>Mandioca</t>
  </si>
  <si>
    <t>07142000</t>
  </si>
  <si>
    <t>Camote</t>
  </si>
  <si>
    <t>07145000</t>
  </si>
  <si>
    <t>Malanga</t>
  </si>
  <si>
    <t>07149000</t>
  </si>
  <si>
    <t>Otros tubérculos</t>
  </si>
  <si>
    <t>08011100</t>
  </si>
  <si>
    <t>Coco</t>
  </si>
  <si>
    <t>Tropicales y Subtropicales</t>
  </si>
  <si>
    <t>Frutas</t>
  </si>
  <si>
    <t>08011900</t>
  </si>
  <si>
    <t>08012200</t>
  </si>
  <si>
    <t>Nuez</t>
  </si>
  <si>
    <t>Sin cáscara</t>
  </si>
  <si>
    <t>Frutos Secos</t>
  </si>
  <si>
    <t>Nueces de Brasil</t>
  </si>
  <si>
    <t>08013200</t>
  </si>
  <si>
    <t>Nueces de marañón</t>
  </si>
  <si>
    <t>08021100</t>
  </si>
  <si>
    <t>Almendra</t>
  </si>
  <si>
    <t>Con cáscara</t>
  </si>
  <si>
    <t>08021210</t>
  </si>
  <si>
    <t>08021290</t>
  </si>
  <si>
    <t>08022100</t>
  </si>
  <si>
    <t>Avellana</t>
  </si>
  <si>
    <t>08022200</t>
  </si>
  <si>
    <t>08023100</t>
  </si>
  <si>
    <t>Nueces de nogal</t>
  </si>
  <si>
    <t>08023210</t>
  </si>
  <si>
    <t>08023290</t>
  </si>
  <si>
    <t>08024200</t>
  </si>
  <si>
    <t>Castaña</t>
  </si>
  <si>
    <t>08025100</t>
  </si>
  <si>
    <t>Pistacho</t>
  </si>
  <si>
    <t>08025200</t>
  </si>
  <si>
    <t>08026200</t>
  </si>
  <si>
    <t>Nueces de Macadamia</t>
  </si>
  <si>
    <t>08029000</t>
  </si>
  <si>
    <t>Otras nueces</t>
  </si>
  <si>
    <t>08031000</t>
  </si>
  <si>
    <t>Plátano</t>
  </si>
  <si>
    <t>08039000</t>
  </si>
  <si>
    <t>08041000</t>
  </si>
  <si>
    <t>Dátil</t>
  </si>
  <si>
    <t>08043000</t>
  </si>
  <si>
    <t>Piña</t>
  </si>
  <si>
    <t>08044011</t>
  </si>
  <si>
    <t>Palta</t>
  </si>
  <si>
    <t>Frutos Oleaginosos</t>
  </si>
  <si>
    <t>Hass</t>
  </si>
  <si>
    <t>08044019</t>
  </si>
  <si>
    <t>08044020</t>
  </si>
  <si>
    <t>Fuerte</t>
  </si>
  <si>
    <t>08044099</t>
  </si>
  <si>
    <t>08045000</t>
  </si>
  <si>
    <t>Guayabas, mangos y mangostanes</t>
  </si>
  <si>
    <t>08052100</t>
  </si>
  <si>
    <t>Mandarina</t>
  </si>
  <si>
    <t>Cítricos</t>
  </si>
  <si>
    <t>08052900</t>
  </si>
  <si>
    <t>Otros cítricos</t>
  </si>
  <si>
    <t>08054000</t>
  </si>
  <si>
    <t>Pomelo</t>
  </si>
  <si>
    <t>08055010</t>
  </si>
  <si>
    <t>Limón</t>
  </si>
  <si>
    <t>08055020</t>
  </si>
  <si>
    <t>Lima agria</t>
  </si>
  <si>
    <t>08055090</t>
  </si>
  <si>
    <t>08059000</t>
  </si>
  <si>
    <t>08061019</t>
  </si>
  <si>
    <t>Uva</t>
  </si>
  <si>
    <t>Thompson seedless</t>
  </si>
  <si>
    <t>08061029</t>
  </si>
  <si>
    <t>Flame seedles</t>
  </si>
  <si>
    <t>08061079</t>
  </si>
  <si>
    <t>Sugraone</t>
  </si>
  <si>
    <t>08062010</t>
  </si>
  <si>
    <t>08062090</t>
  </si>
  <si>
    <t>08071100</t>
  </si>
  <si>
    <t>Sandía</t>
  </si>
  <si>
    <t>Frutas anuales</t>
  </si>
  <si>
    <t>08071900</t>
  </si>
  <si>
    <t>Melón</t>
  </si>
  <si>
    <t>08072000</t>
  </si>
  <si>
    <t>Papaya</t>
  </si>
  <si>
    <t>08081010</t>
  </si>
  <si>
    <t>Manzana</t>
  </si>
  <si>
    <t>Frutos de pepita</t>
  </si>
  <si>
    <t>Richared delicious</t>
  </si>
  <si>
    <t>08081029</t>
  </si>
  <si>
    <t>Royal gala</t>
  </si>
  <si>
    <t>08081049</t>
  </si>
  <si>
    <t>Fuji</t>
  </si>
  <si>
    <t>08081069</t>
  </si>
  <si>
    <t>Granny smith</t>
  </si>
  <si>
    <t>08081099</t>
  </si>
  <si>
    <t>08083010</t>
  </si>
  <si>
    <t>Pera</t>
  </si>
  <si>
    <t>Packham's triumph</t>
  </si>
  <si>
    <t>08083070</t>
  </si>
  <si>
    <t>D'Anjou</t>
  </si>
  <si>
    <t>08083090</t>
  </si>
  <si>
    <t>08091000</t>
  </si>
  <si>
    <t>Damasco</t>
  </si>
  <si>
    <t>Frutos de carozo</t>
  </si>
  <si>
    <t>08093010</t>
  </si>
  <si>
    <t>Nectarín</t>
  </si>
  <si>
    <t>08093020</t>
  </si>
  <si>
    <t>Durazno</t>
  </si>
  <si>
    <t>08094019</t>
  </si>
  <si>
    <t>Ciruela</t>
  </si>
  <si>
    <t>08101000</t>
  </si>
  <si>
    <t>Frutilla</t>
  </si>
  <si>
    <t>Berries</t>
  </si>
  <si>
    <t>08102019</t>
  </si>
  <si>
    <t>Mora</t>
  </si>
  <si>
    <t>08104011</t>
  </si>
  <si>
    <t>Arándano</t>
  </si>
  <si>
    <t>Rojo</t>
  </si>
  <si>
    <t>08104019</t>
  </si>
  <si>
    <t>08104029</t>
  </si>
  <si>
    <t>Azul</t>
  </si>
  <si>
    <t>08105090</t>
  </si>
  <si>
    <t>Kiwi</t>
  </si>
  <si>
    <t>08109069</t>
  </si>
  <si>
    <t>Zarzaparrilla</t>
  </si>
  <si>
    <t>08111010</t>
  </si>
  <si>
    <t>08111090</t>
  </si>
  <si>
    <t>08112019</t>
  </si>
  <si>
    <t>08112021</t>
  </si>
  <si>
    <t>Frambuesa</t>
  </si>
  <si>
    <t>08112029</t>
  </si>
  <si>
    <t>08112090</t>
  </si>
  <si>
    <t>Zarzamora</t>
  </si>
  <si>
    <t>08119011</t>
  </si>
  <si>
    <t>08119019</t>
  </si>
  <si>
    <t>08119020</t>
  </si>
  <si>
    <t>08119030</t>
  </si>
  <si>
    <t>08119050</t>
  </si>
  <si>
    <t>08119060</t>
  </si>
  <si>
    <t>08121010</t>
  </si>
  <si>
    <t>Cereza</t>
  </si>
  <si>
    <t>08121090</t>
  </si>
  <si>
    <t>08129010</t>
  </si>
  <si>
    <t>08129090</t>
  </si>
  <si>
    <t>08131000</t>
  </si>
  <si>
    <t>08132010</t>
  </si>
  <si>
    <t>08132090</t>
  </si>
  <si>
    <t>08133090</t>
  </si>
  <si>
    <t>08134010</t>
  </si>
  <si>
    <t>08134020</t>
  </si>
  <si>
    <t>Mosqueta</t>
  </si>
  <si>
    <t>08134039</t>
  </si>
  <si>
    <t>08134049</t>
  </si>
  <si>
    <t>08134059</t>
  </si>
  <si>
    <t>08134079</t>
  </si>
  <si>
    <t>Maqui</t>
  </si>
  <si>
    <t>07039000</t>
  </si>
  <si>
    <t>07051100</t>
  </si>
  <si>
    <t>07093000</t>
  </si>
  <si>
    <t>Berenjena</t>
  </si>
  <si>
    <t>07094000</t>
  </si>
  <si>
    <t>07099100</t>
  </si>
  <si>
    <t>Alcachofa</t>
  </si>
  <si>
    <t>07099330</t>
  </si>
  <si>
    <t>07136000</t>
  </si>
  <si>
    <t>08011200</t>
  </si>
  <si>
    <t>08024100</t>
  </si>
  <si>
    <t>08026100</t>
  </si>
  <si>
    <t>08042000</t>
  </si>
  <si>
    <t>Higo</t>
  </si>
  <si>
    <t>08061039</t>
  </si>
  <si>
    <t>Red globe</t>
  </si>
  <si>
    <t>08061059</t>
  </si>
  <si>
    <t>Crimson seedless</t>
  </si>
  <si>
    <t>08081030</t>
  </si>
  <si>
    <t>Red starking</t>
  </si>
  <si>
    <t>08102021</t>
  </si>
  <si>
    <t>08112011</t>
  </si>
  <si>
    <t>08133010</t>
  </si>
  <si>
    <t>08134031</t>
  </si>
  <si>
    <t>08134041</t>
  </si>
  <si>
    <t>07097000</t>
  </si>
  <si>
    <t>08012100</t>
  </si>
  <si>
    <t>08013100</t>
  </si>
  <si>
    <t>08027000</t>
  </si>
  <si>
    <t>Nueces de cola</t>
  </si>
  <si>
    <t>08028000</t>
  </si>
  <si>
    <t>Nueces de areca</t>
  </si>
  <si>
    <t>08061021</t>
  </si>
  <si>
    <t>08081041</t>
  </si>
  <si>
    <t>08081061</t>
  </si>
  <si>
    <t>08081070</t>
  </si>
  <si>
    <t>Red chief</t>
  </si>
  <si>
    <t>08083030</t>
  </si>
  <si>
    <t>Abate fetel</t>
  </si>
  <si>
    <t>08092990</t>
  </si>
  <si>
    <t>08093090</t>
  </si>
  <si>
    <t>08102029</t>
  </si>
  <si>
    <t>08102090</t>
  </si>
  <si>
    <t>08109079</t>
  </si>
  <si>
    <t>08119040</t>
  </si>
  <si>
    <t>08134051</t>
  </si>
  <si>
    <t>07052920</t>
  </si>
  <si>
    <t>Achicoria</t>
  </si>
  <si>
    <t>07099320</t>
  </si>
  <si>
    <t>Kabutial</t>
  </si>
  <si>
    <t>08083020</t>
  </si>
  <si>
    <t>Asiáticas</t>
  </si>
  <si>
    <t>08083050</t>
  </si>
  <si>
    <t>Beurre bosc</t>
  </si>
  <si>
    <t>08092190</t>
  </si>
  <si>
    <t>Cerezas ácidas</t>
  </si>
  <si>
    <t>08094011</t>
  </si>
  <si>
    <t>08104031</t>
  </si>
  <si>
    <t>Cramberries</t>
  </si>
  <si>
    <t>08107000</t>
  </si>
  <si>
    <t>Caqui</t>
  </si>
  <si>
    <t>08109020</t>
  </si>
  <si>
    <t>Chirimoya</t>
  </si>
  <si>
    <t>08109040</t>
  </si>
  <si>
    <t>Níspero</t>
  </si>
  <si>
    <t>08119071</t>
  </si>
  <si>
    <t>07144000</t>
  </si>
  <si>
    <t>Taro</t>
  </si>
  <si>
    <t>08052200</t>
  </si>
  <si>
    <t>Clementina</t>
  </si>
  <si>
    <t>08083040</t>
  </si>
  <si>
    <t>Barlett</t>
  </si>
  <si>
    <t>08103000</t>
  </si>
  <si>
    <t>Grosella</t>
  </si>
  <si>
    <t>08105010</t>
  </si>
  <si>
    <t>08134071</t>
  </si>
  <si>
    <t>07052910</t>
  </si>
  <si>
    <t>Radicchio</t>
  </si>
  <si>
    <t>08081021</t>
  </si>
  <si>
    <t>08081091</t>
  </si>
  <si>
    <t>08092919</t>
  </si>
  <si>
    <t>Cerezas dulces</t>
  </si>
  <si>
    <t>08104099</t>
  </si>
  <si>
    <t>Mirtilo</t>
  </si>
  <si>
    <t>08104039</t>
  </si>
  <si>
    <t>Importaciones Kg</t>
  </si>
  <si>
    <t>Importaciones USD/Kg</t>
  </si>
  <si>
    <t>-</t>
  </si>
  <si>
    <t>País de Destino</t>
  </si>
  <si>
    <t>Código_País</t>
  </si>
  <si>
    <t>Id_Procesamiento</t>
  </si>
  <si>
    <t>Id_Cultivo</t>
  </si>
  <si>
    <t>Id_Categoría</t>
  </si>
  <si>
    <t>Código</t>
  </si>
  <si>
    <t>Variedad</t>
  </si>
  <si>
    <t>Afganistán</t>
  </si>
  <si>
    <t>AFG</t>
  </si>
  <si>
    <t>Albania</t>
  </si>
  <si>
    <t>ALB</t>
  </si>
  <si>
    <t>Acelga</t>
  </si>
  <si>
    <t>Alemania</t>
  </si>
  <si>
    <t>DEU</t>
  </si>
  <si>
    <t>Frutos de Pepita</t>
  </si>
  <si>
    <t>08104012</t>
  </si>
  <si>
    <t>Angola</t>
  </si>
  <si>
    <t>AGO</t>
  </si>
  <si>
    <t>Antillas Neerlandesas</t>
  </si>
  <si>
    <t>ANT</t>
  </si>
  <si>
    <t>Jugo</t>
  </si>
  <si>
    <t>02009810</t>
  </si>
  <si>
    <t>Arabia Saudita</t>
  </si>
  <si>
    <t>SAU</t>
  </si>
  <si>
    <t>02008930</t>
  </si>
  <si>
    <t>Argelia</t>
  </si>
  <si>
    <t>DZA</t>
  </si>
  <si>
    <t>Argentina</t>
  </si>
  <si>
    <t>ARG</t>
  </si>
  <si>
    <t>Armenia</t>
  </si>
  <si>
    <t>ARM</t>
  </si>
  <si>
    <t>Aruba</t>
  </si>
  <si>
    <t>ABW</t>
  </si>
  <si>
    <t>Arroz</t>
  </si>
  <si>
    <t>Australia</t>
  </si>
  <si>
    <t>AUS</t>
  </si>
  <si>
    <t>Austria</t>
  </si>
  <si>
    <t>AUT</t>
  </si>
  <si>
    <t>Azerbaiyán</t>
  </si>
  <si>
    <t>AZE</t>
  </si>
  <si>
    <t>Avena</t>
  </si>
  <si>
    <t>Otros</t>
  </si>
  <si>
    <t>Bahamas</t>
  </si>
  <si>
    <t>BHS</t>
  </si>
  <si>
    <t>0702000</t>
  </si>
  <si>
    <t>Bangladesh</t>
  </si>
  <si>
    <t>BGD</t>
  </si>
  <si>
    <t>Betarraga</t>
  </si>
  <si>
    <t>Barbados</t>
  </si>
  <si>
    <t>BRB</t>
  </si>
  <si>
    <t>Baréin</t>
  </si>
  <si>
    <t>BHR</t>
  </si>
  <si>
    <t>Belarus</t>
  </si>
  <si>
    <t>BLR</t>
  </si>
  <si>
    <t>Calabaza</t>
  </si>
  <si>
    <t>Bélgica</t>
  </si>
  <si>
    <t>BEL</t>
  </si>
  <si>
    <t>Belice</t>
  </si>
  <si>
    <t>BLZ</t>
  </si>
  <si>
    <t>Puerro</t>
  </si>
  <si>
    <t>Benin</t>
  </si>
  <si>
    <t>BEN</t>
  </si>
  <si>
    <t>Bielorrusia</t>
  </si>
  <si>
    <t>Cebada</t>
  </si>
  <si>
    <t>Bolivia</t>
  </si>
  <si>
    <t>BOL</t>
  </si>
  <si>
    <t>07049000</t>
  </si>
  <si>
    <t>Otros coles</t>
  </si>
  <si>
    <t>Bosnia y Herzegovina</t>
  </si>
  <si>
    <t>BIH</t>
  </si>
  <si>
    <t>Brasil</t>
  </si>
  <si>
    <t>BRA</t>
  </si>
  <si>
    <t>Brunei</t>
  </si>
  <si>
    <t>BRN</t>
  </si>
  <si>
    <t>07052100</t>
  </si>
  <si>
    <t>Endivia</t>
  </si>
  <si>
    <t>Bulgaria</t>
  </si>
  <si>
    <t>BGR</t>
  </si>
  <si>
    <t>Choclo</t>
  </si>
  <si>
    <t>Camboya</t>
  </si>
  <si>
    <t>KHM</t>
  </si>
  <si>
    <t>Camerún</t>
  </si>
  <si>
    <t>CMR</t>
  </si>
  <si>
    <t>Canadá</t>
  </si>
  <si>
    <t>CAN</t>
  </si>
  <si>
    <t>Chad</t>
  </si>
  <si>
    <t>TCD</t>
  </si>
  <si>
    <t>China</t>
  </si>
  <si>
    <t>CHN</t>
  </si>
  <si>
    <t>Chipre</t>
  </si>
  <si>
    <t>CYP</t>
  </si>
  <si>
    <t>Colombia</t>
  </si>
  <si>
    <t>COL</t>
  </si>
  <si>
    <t>Corea del Sur</t>
  </si>
  <si>
    <t>KOR</t>
  </si>
  <si>
    <t>07092010</t>
  </si>
  <si>
    <t>Costa de Marfil</t>
  </si>
  <si>
    <t>CIV</t>
  </si>
  <si>
    <t>Costa Rica</t>
  </si>
  <si>
    <t>CRI</t>
  </si>
  <si>
    <t>Croacia</t>
  </si>
  <si>
    <t>HRV</t>
  </si>
  <si>
    <t>Cuba</t>
  </si>
  <si>
    <t>CUB</t>
  </si>
  <si>
    <t>Dinamarca</t>
  </si>
  <si>
    <t>DNK</t>
  </si>
  <si>
    <t>Djibouti</t>
  </si>
  <si>
    <t>DJI</t>
  </si>
  <si>
    <t>Ecuador</t>
  </si>
  <si>
    <t>ECU</t>
  </si>
  <si>
    <t>Egipto</t>
  </si>
  <si>
    <t>EGY</t>
  </si>
  <si>
    <t>El Salvador</t>
  </si>
  <si>
    <t>SLV</t>
  </si>
  <si>
    <t>Haba</t>
  </si>
  <si>
    <t>Emiratos Árabes Unidos</t>
  </si>
  <si>
    <t>ARE</t>
  </si>
  <si>
    <t>Eslovaquia</t>
  </si>
  <si>
    <t>SVK</t>
  </si>
  <si>
    <t>Eslovenia</t>
  </si>
  <si>
    <t>SVN</t>
  </si>
  <si>
    <t>España</t>
  </si>
  <si>
    <t>ESP</t>
  </si>
  <si>
    <t>Estados Unidos de América</t>
  </si>
  <si>
    <t>USA</t>
  </si>
  <si>
    <t>Estonia</t>
  </si>
  <si>
    <t>EST</t>
  </si>
  <si>
    <t>Etiopía</t>
  </si>
  <si>
    <t>ETH</t>
  </si>
  <si>
    <t>Lupino</t>
  </si>
  <si>
    <t>Filipinas</t>
  </si>
  <si>
    <t>PHL</t>
  </si>
  <si>
    <t>Finlandia</t>
  </si>
  <si>
    <t>FIN</t>
  </si>
  <si>
    <t>Francia</t>
  </si>
  <si>
    <t>FRA</t>
  </si>
  <si>
    <t>Gabón</t>
  </si>
  <si>
    <t>GAB</t>
  </si>
  <si>
    <t>Georgia</t>
  </si>
  <si>
    <t>GEO</t>
  </si>
  <si>
    <t>Mango</t>
  </si>
  <si>
    <t>Ghana</t>
  </si>
  <si>
    <t>GHA</t>
  </si>
  <si>
    <t>07108041</t>
  </si>
  <si>
    <t>Grecia</t>
  </si>
  <si>
    <t>GRC</t>
  </si>
  <si>
    <t>Guatemala</t>
  </si>
  <si>
    <t>GTM</t>
  </si>
  <si>
    <t>Maravilla</t>
  </si>
  <si>
    <t>Guinea</t>
  </si>
  <si>
    <t>GIN</t>
  </si>
  <si>
    <t>Guyana</t>
  </si>
  <si>
    <t>GUY</t>
  </si>
  <si>
    <t>Membrillo</t>
  </si>
  <si>
    <t>Haití</t>
  </si>
  <si>
    <t>HTI</t>
  </si>
  <si>
    <t>Holanda</t>
  </si>
  <si>
    <t>NLD</t>
  </si>
  <si>
    <t>Honduras</t>
  </si>
  <si>
    <t>HND</t>
  </si>
  <si>
    <t>Hong Kong</t>
  </si>
  <si>
    <t>HKG</t>
  </si>
  <si>
    <t>Naranja</t>
  </si>
  <si>
    <t>Hungría</t>
  </si>
  <si>
    <t>HUN</t>
  </si>
  <si>
    <t>India</t>
  </si>
  <si>
    <t>IND</t>
  </si>
  <si>
    <t>Indonesia</t>
  </si>
  <si>
    <t>IDN</t>
  </si>
  <si>
    <t>Irak</t>
  </si>
  <si>
    <t>IRQ</t>
  </si>
  <si>
    <t>Olivo</t>
  </si>
  <si>
    <t>07129061</t>
  </si>
  <si>
    <t>Irán</t>
  </si>
  <si>
    <t>IRN</t>
  </si>
  <si>
    <t>Orégano</t>
  </si>
  <si>
    <t>Irlanda</t>
  </si>
  <si>
    <t>IRL</t>
  </si>
  <si>
    <t>Otras Hortalizas</t>
  </si>
  <si>
    <t>Islandia</t>
  </si>
  <si>
    <t>ISL</t>
  </si>
  <si>
    <t>Otras industriales</t>
  </si>
  <si>
    <t>Islas Vírgenes Británicas</t>
  </si>
  <si>
    <t>VGB</t>
  </si>
  <si>
    <t>Otras Legumbres</t>
  </si>
  <si>
    <t>Israel</t>
  </si>
  <si>
    <t>ISR</t>
  </si>
  <si>
    <t>Italia</t>
  </si>
  <si>
    <t>ITA</t>
  </si>
  <si>
    <t>Otros berries</t>
  </si>
  <si>
    <t>Jamaica</t>
  </si>
  <si>
    <t>JAM</t>
  </si>
  <si>
    <t>Otros cereales</t>
  </si>
  <si>
    <t>Japón</t>
  </si>
  <si>
    <t>JPN</t>
  </si>
  <si>
    <t>Jordania</t>
  </si>
  <si>
    <t>JOR</t>
  </si>
  <si>
    <t>Kazajistán</t>
  </si>
  <si>
    <t>KAZ</t>
  </si>
  <si>
    <t>Otros frutos</t>
  </si>
  <si>
    <t>Kenia</t>
  </si>
  <si>
    <t>KEN</t>
  </si>
  <si>
    <t>Otros frutos secos</t>
  </si>
  <si>
    <t>Kirgistán</t>
  </si>
  <si>
    <t>KGZ</t>
  </si>
  <si>
    <t>07133510</t>
  </si>
  <si>
    <t>Kiribati</t>
  </si>
  <si>
    <t>KIR</t>
  </si>
  <si>
    <t>Kuwait</t>
  </si>
  <si>
    <t>KWT</t>
  </si>
  <si>
    <t>Letonia</t>
  </si>
  <si>
    <t>LVA</t>
  </si>
  <si>
    <t>Líbano</t>
  </si>
  <si>
    <t>LBN</t>
  </si>
  <si>
    <t>Liberia</t>
  </si>
  <si>
    <t>LBR</t>
  </si>
  <si>
    <t>Libia</t>
  </si>
  <si>
    <t>LBY</t>
  </si>
  <si>
    <t>Lituania</t>
  </si>
  <si>
    <t>LTU</t>
  </si>
  <si>
    <t>Luxemburgo</t>
  </si>
  <si>
    <t>LUX</t>
  </si>
  <si>
    <t>07143000</t>
  </si>
  <si>
    <t>Ñame</t>
  </si>
  <si>
    <t>Macao</t>
  </si>
  <si>
    <t>MAC</t>
  </si>
  <si>
    <t>Malasia</t>
  </si>
  <si>
    <t>MYS</t>
  </si>
  <si>
    <t>Plumcot</t>
  </si>
  <si>
    <t>Malaui</t>
  </si>
  <si>
    <t>MWI</t>
  </si>
  <si>
    <t>Malta</t>
  </si>
  <si>
    <t>MLT</t>
  </si>
  <si>
    <t>Marruecos</t>
  </si>
  <si>
    <t>MAR</t>
  </si>
  <si>
    <t>Martinica</t>
  </si>
  <si>
    <t>MTQ</t>
  </si>
  <si>
    <t>Mauricio</t>
  </si>
  <si>
    <t>MUS</t>
  </si>
  <si>
    <t>Mauritania</t>
  </si>
  <si>
    <t>MRT</t>
  </si>
  <si>
    <t>Raps</t>
  </si>
  <si>
    <t>México</t>
  </si>
  <si>
    <t>MEX</t>
  </si>
  <si>
    <t>Remolacha (caña de azúcar)</t>
  </si>
  <si>
    <t>Moldova</t>
  </si>
  <si>
    <t>MDA</t>
  </si>
  <si>
    <t>Repollo</t>
  </si>
  <si>
    <t>Mongolia</t>
  </si>
  <si>
    <t>MNG</t>
  </si>
  <si>
    <t>Myanmar (ex Birmania)</t>
  </si>
  <si>
    <t>MMR</t>
  </si>
  <si>
    <t>Tabaco</t>
  </si>
  <si>
    <t>Nepal</t>
  </si>
  <si>
    <t>NPL</t>
  </si>
  <si>
    <t>Nicaragua</t>
  </si>
  <si>
    <t>NIC</t>
  </si>
  <si>
    <t>Trigo</t>
  </si>
  <si>
    <t>Niger</t>
  </si>
  <si>
    <t>NER</t>
  </si>
  <si>
    <t>Triticale</t>
  </si>
  <si>
    <t>Nigeria</t>
  </si>
  <si>
    <t>NGA</t>
  </si>
  <si>
    <t>Noruega</t>
  </si>
  <si>
    <t>NOR</t>
  </si>
  <si>
    <t>Nueva Caledonia</t>
  </si>
  <si>
    <t>NCL</t>
  </si>
  <si>
    <t>Nueva Zelanda</t>
  </si>
  <si>
    <t>NZL</t>
  </si>
  <si>
    <t>Omán</t>
  </si>
  <si>
    <t>OMN</t>
  </si>
  <si>
    <t>Países Bajos</t>
  </si>
  <si>
    <t>Pakistán</t>
  </si>
  <si>
    <t>PAK</t>
  </si>
  <si>
    <t>Palestina</t>
  </si>
  <si>
    <t>PSE</t>
  </si>
  <si>
    <t>Panamá</t>
  </si>
  <si>
    <t>PAN</t>
  </si>
  <si>
    <t>Paraguay</t>
  </si>
  <si>
    <t>PRY</t>
  </si>
  <si>
    <t>Perú</t>
  </si>
  <si>
    <t>PER</t>
  </si>
  <si>
    <t>Polinesia Francesa</t>
  </si>
  <si>
    <t>PYF</t>
  </si>
  <si>
    <t>Polonia</t>
  </si>
  <si>
    <t>POL</t>
  </si>
  <si>
    <t>Portugal</t>
  </si>
  <si>
    <t>PRT</t>
  </si>
  <si>
    <t>Puerto Rico</t>
  </si>
  <si>
    <t>PRI</t>
  </si>
  <si>
    <t>Qatar</t>
  </si>
  <si>
    <t>QAT</t>
  </si>
  <si>
    <t>Reino Unido</t>
  </si>
  <si>
    <t>GBR</t>
  </si>
  <si>
    <t>República Checa</t>
  </si>
  <si>
    <t>CZE</t>
  </si>
  <si>
    <t>República de Serbia</t>
  </si>
  <si>
    <t>SRB</t>
  </si>
  <si>
    <t>República Dominicana</t>
  </si>
  <si>
    <t>DOM</t>
  </si>
  <si>
    <t>República Eslovaca</t>
  </si>
  <si>
    <t>08044092</t>
  </si>
  <si>
    <t>Rumania</t>
  </si>
  <si>
    <t>ROU</t>
  </si>
  <si>
    <t>Rusia</t>
  </si>
  <si>
    <t>RUS</t>
  </si>
  <si>
    <t>08051001</t>
  </si>
  <si>
    <t>Rwanda</t>
  </si>
  <si>
    <t>RWA</t>
  </si>
  <si>
    <t>San Marino</t>
  </si>
  <si>
    <t>SMR</t>
  </si>
  <si>
    <t>Senegal</t>
  </si>
  <si>
    <t>SEN</t>
  </si>
  <si>
    <t>Sierra Leona</t>
  </si>
  <si>
    <t>SLE</t>
  </si>
  <si>
    <t>Singapur</t>
  </si>
  <si>
    <t>SGP</t>
  </si>
  <si>
    <t>Siria</t>
  </si>
  <si>
    <t>SYR</t>
  </si>
  <si>
    <t>Sri Lanka</t>
  </si>
  <si>
    <t>LKA</t>
  </si>
  <si>
    <t>Sudáfrica</t>
  </si>
  <si>
    <t>ZAF</t>
  </si>
  <si>
    <t>Sudán</t>
  </si>
  <si>
    <t>SDN</t>
  </si>
  <si>
    <t>08061011</t>
  </si>
  <si>
    <t>Suecia</t>
  </si>
  <si>
    <t>SWE</t>
  </si>
  <si>
    <t>Suiza</t>
  </si>
  <si>
    <t>CHE</t>
  </si>
  <si>
    <t>Tailandia</t>
  </si>
  <si>
    <t>THA</t>
  </si>
  <si>
    <t>Taiwán</t>
  </si>
  <si>
    <t>TWN</t>
  </si>
  <si>
    <t>08061031</t>
  </si>
  <si>
    <t>Togo</t>
  </si>
  <si>
    <t>TGO</t>
  </si>
  <si>
    <t>Trinidad y Tobago</t>
  </si>
  <si>
    <t>TTO</t>
  </si>
  <si>
    <t>08061041</t>
  </si>
  <si>
    <t>Ribier</t>
  </si>
  <si>
    <t>Túnez</t>
  </si>
  <si>
    <t>TUN</t>
  </si>
  <si>
    <t>08061049</t>
  </si>
  <si>
    <t>Turquía</t>
  </si>
  <si>
    <t>TUR</t>
  </si>
  <si>
    <t>08061051</t>
  </si>
  <si>
    <t>Ucrania</t>
  </si>
  <si>
    <t>UKR</t>
  </si>
  <si>
    <t>Uganda</t>
  </si>
  <si>
    <t>UGA</t>
  </si>
  <si>
    <t>08061061</t>
  </si>
  <si>
    <t>Black seedles</t>
  </si>
  <si>
    <t>Uruguay</t>
  </si>
  <si>
    <t>URY</t>
  </si>
  <si>
    <t>080610769</t>
  </si>
  <si>
    <t>Uzbekistán</t>
  </si>
  <si>
    <t>UZB</t>
  </si>
  <si>
    <t>08061071</t>
  </si>
  <si>
    <t>Venezuela</t>
  </si>
  <si>
    <t>VEN</t>
  </si>
  <si>
    <t>Vietnam</t>
  </si>
  <si>
    <t>VNM</t>
  </si>
  <si>
    <t>08061081</t>
  </si>
  <si>
    <t>Ruby seedless</t>
  </si>
  <si>
    <t>Zambia</t>
  </si>
  <si>
    <t>ZMB</t>
  </si>
  <si>
    <t>08061189</t>
  </si>
  <si>
    <t>Territorio Holandés en América</t>
  </si>
  <si>
    <t>08061191</t>
  </si>
  <si>
    <t>Territorio Británico en América</t>
  </si>
  <si>
    <t>08061199</t>
  </si>
  <si>
    <t>Territorio Británico en Asia</t>
  </si>
  <si>
    <t>Territorio Francés en África</t>
  </si>
  <si>
    <t>Territorio Francés en América</t>
  </si>
  <si>
    <t>Territorio Francés en Oceanía y el Pacífico</t>
  </si>
  <si>
    <t>Territorio Británico en África</t>
  </si>
  <si>
    <t>08081051</t>
  </si>
  <si>
    <t>Braeburn</t>
  </si>
  <si>
    <t>08081059</t>
  </si>
  <si>
    <t>08083060</t>
  </si>
  <si>
    <t>Coscia</t>
  </si>
  <si>
    <t>08084000</t>
  </si>
  <si>
    <t>08092110</t>
  </si>
  <si>
    <t>08092911</t>
  </si>
  <si>
    <t>08094020</t>
  </si>
  <si>
    <t>Endrina</t>
  </si>
  <si>
    <t>08102011</t>
  </si>
  <si>
    <t>08104091</t>
  </si>
  <si>
    <t>08106000</t>
  </si>
  <si>
    <t>Durión</t>
  </si>
  <si>
    <t>08109030</t>
  </si>
  <si>
    <t>Pepinos dulces</t>
  </si>
  <si>
    <t>08109050</t>
  </si>
  <si>
    <t>08109061</t>
  </si>
  <si>
    <t>08109071</t>
  </si>
  <si>
    <t>08119070</t>
  </si>
  <si>
    <t>08134061</t>
  </si>
  <si>
    <t>08134069</t>
  </si>
  <si>
    <t>Id_Tipo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</si>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</sst>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50"/>
        <bgColor indexed="64"/>
      </patternFill>
    </fill>
    <fill>
      <patternFill patternType="solid">
        <fgColor rgb="FFA60A8C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1" fillId="5" borderId="0" xfId="0" applyFont="1" applyFill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2" fillId="0" borderId="7" xfId="0" applyFont="1" applyBorder="1"/>
    <xf numFmtId="0" fontId="0" fillId="0" borderId="3" xfId="0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25"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A60A8C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right style="thin">
          <color theme="1"/>
        </right>
        <top style="thin">
          <color theme="1"/>
        </top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rgb="FFFF00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459EB5-8282-4411-90CD-17BDF92470BC}" name="Importaciones_mensuales" displayName="Importaciones_mensuales" ref="A1:Z3160" totalsRowShown="0" headerRowDxfId="24">
  <autoFilter ref="A1:Z3160" xr:uid="{3E459EB5-8282-4411-90CD-17BDF92470BC}"/>
  <sortState xmlns:xlrd2="http://schemas.microsoft.com/office/spreadsheetml/2017/richdata2" ref="A5:Z3160">
    <sortCondition descending="1" ref="O1:O3160"/>
  </sortState>
  <tableColumns count="26">
    <tableColumn id="1" xr3:uid="{8345936C-6901-41D8-AA25-53B508B3D581}" name="Código Arancelario"/>
    <tableColumn id="2" xr3:uid="{62DF5DA7-46BA-496F-9A87-B9C3BA3C95DC}" name="Item"/>
    <tableColumn id="3" xr3:uid="{1EB202A7-5C48-4E82-88F5-F4B36E24DDFC}" name="Cultivo">
      <calculatedColumnFormula>+VLOOKUP(Importaciones_mensuales[[#This Row],[Código Arancelario]],Codigos10[],2,0)</calculatedColumnFormula>
    </tableColumn>
    <tableColumn id="4" xr3:uid="{1F05DB5A-208C-4836-9D22-39641D4D879E}" name="Cod-cultivo">
      <calculatedColumnFormula>+VLOOKUP(Importaciones_mensuales[[#This Row],[Cultivo]],Cod_categoría[],2,0)</calculatedColumnFormula>
    </tableColumn>
    <tableColumn id="5" xr3:uid="{FFBF72A7-30D2-464E-B7E9-4A51C3FD7438}" name="Procesamiento">
      <calculatedColumnFormula>+VLOOKUP(Importaciones_mensuales[[#This Row],[Código Arancelario]],Codigos10[],4,0)</calculatedColumnFormula>
    </tableColumn>
    <tableColumn id="6" xr3:uid="{94D9D959-A5B7-4C0B-847A-D98FE9F22679}" name="Cod_procesamiento">
      <calculatedColumnFormula>+VLOOKUP(Importaciones_mensuales[[#This Row],[Procesamiento]],Cod_procesamiento[],2,0)</calculatedColumnFormula>
    </tableColumn>
    <tableColumn id="7" xr3:uid="{1B5298AB-4168-4966-BF4C-047F018E2082}" name="Tipo">
      <calculatedColumnFormula>+VLOOKUP(Importaciones_mensuales[[#This Row],[Código Arancelario]],Codigos10[],3,0)</calculatedColumnFormula>
    </tableColumn>
    <tableColumn id="8" xr3:uid="{0791D384-A852-436D-9A5A-7525FFAC3BD9}" name="Cod_Tipo">
      <calculatedColumnFormula>+VLOOKUP(Importaciones_mensuales[[#This Row],[Tipo]],Cod_tipo[],2,0)</calculatedColumnFormula>
    </tableColumn>
    <tableColumn id="9" xr3:uid="{AA631FD2-EFCA-451A-8E7A-BDB54ECB3EFD}" name="Categoría">
      <calculatedColumnFormula>+VLOOKUP(Importaciones_mensuales[[#This Row],[Código Arancelario]],Codigos10[],5,0)</calculatedColumnFormula>
    </tableColumn>
    <tableColumn id="10" xr3:uid="{5ABA44D9-8C07-4933-B1F8-F0DB5FCB5920}" name="Cod_categoría">
      <calculatedColumnFormula>+VLOOKUP(Importaciones_mensuales[[#This Row],[Categoría]],Cod_Tipo_cultivo[],2,0)</calculatedColumnFormula>
    </tableColumn>
    <tableColumn id="11" xr3:uid="{CF21B880-6B96-4C54-8E23-00E7EB6D4F9B}" name="Contenido"/>
    <tableColumn id="12" xr3:uid="{EE4C6518-CBE2-41EB-B3A5-233821144682}" name="Cod-contenido">
      <calculatedColumnFormula>+VLOOKUP(Importaciones_mensuales[[#This Row],[Contenido]],Contenido_cod[],2,0)</calculatedColumnFormula>
    </tableColumn>
    <tableColumn id="13" xr3:uid="{3C7D907F-0F70-48DA-9FD6-4F0E0F8F1122}" name="Variedades">
      <calculatedColumnFormula>+VLOOKUP(Importaciones_mensuales[[#This Row],[Código Arancelario]],Codigos10[],7,0)</calculatedColumnFormula>
    </tableColumn>
    <tableColumn id="14" xr3:uid="{45D7FB5D-FF52-4C11-AE16-3FEDCD031B5F}" name="Año"/>
    <tableColumn id="15" xr3:uid="{C31428E8-ACC1-4629-A61C-B5E82473D5F4}" name="1"/>
    <tableColumn id="16" xr3:uid="{0911C155-513D-48A6-88CC-33230C788DC9}" name="2"/>
    <tableColumn id="17" xr3:uid="{D99665EA-A276-475D-9FCF-E5690069A644}" name="3"/>
    <tableColumn id="18" xr3:uid="{D6E749BC-BD54-4C31-84E3-5EF4EC61BB5F}" name="4"/>
    <tableColumn id="19" xr3:uid="{D7543EC5-86E0-4D42-B8A7-222811DFBED9}" name="5"/>
    <tableColumn id="20" xr3:uid="{2B9AD583-6838-4E73-9A3B-BBD26249B6CF}" name="6"/>
    <tableColumn id="21" xr3:uid="{E69077D2-856E-4B8F-8834-0C9B70FAC47F}" name="7"/>
    <tableColumn id="22" xr3:uid="{DACF7D5F-A3BF-497C-B51B-EBF8B82ACCF2}" name="8"/>
    <tableColumn id="23" xr3:uid="{7271094E-21FA-46AF-9A06-95D54D1AFAE0}" name="9"/>
    <tableColumn id="24" xr3:uid="{2F06D134-27B2-4A4A-8A0A-0478260ABB78}" name="10"/>
    <tableColumn id="25" xr3:uid="{C15C428F-EA6C-464B-A25D-359039599788}" name="11"/>
    <tableColumn id="26" xr3:uid="{145C53C3-E35C-4840-A853-80DCAE06F0D4}" name="1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002E9A-B0F5-4D1B-95D7-636DB6F4E3D5}" name="Cod_país" displayName="Cod_país" ref="B2:C161" totalsRowShown="0" tableBorderDxfId="22">
  <autoFilter ref="B2:C161" xr:uid="{C3002E9A-B0F5-4D1B-95D7-636DB6F4E3D5}"/>
  <sortState xmlns:xlrd2="http://schemas.microsoft.com/office/spreadsheetml/2017/richdata2" ref="B3:C161">
    <sortCondition ref="B3:B161"/>
  </sortState>
  <tableColumns count="2">
    <tableColumn id="1" xr3:uid="{B5FDE85B-2FC5-4699-B91F-C044E66A6F2C}" name="País de Destino" dataDxfId="21"/>
    <tableColumn id="2" xr3:uid="{EC53E8A2-C2A5-46EF-AE33-56CCDAFD7F23}" name="Código_País" dataDxfId="2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D19476-F3F6-491E-B0E6-C3D30824C66E}" name="Cod_procesamiento" displayName="Cod_procesamiento" ref="E2:F8" totalsRowShown="0" headerRowDxfId="19" tableBorderDxfId="18">
  <autoFilter ref="E2:F8" xr:uid="{08D19476-F3F6-491E-B0E6-C3D30824C66E}"/>
  <tableColumns count="2">
    <tableColumn id="2" xr3:uid="{AB842072-AF4D-4D48-BCA4-072B1452B5F2}" name="Procesamiento" dataDxfId="17"/>
    <tableColumn id="3" xr3:uid="{33F815AB-B48A-4A30-8830-055163DA3E31}" name="Id_Procesamiento" dataDxfId="16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B5E7EEE-CDB9-4C00-8CCA-DAE14642BF55}" name="Cod_categoría" displayName="Cod_categoría" ref="H2:I112" totalsRowShown="0" headerRowDxfId="15" tableBorderDxfId="14">
  <autoFilter ref="H2:I112" xr:uid="{FB5E7EEE-CDB9-4C00-8CCA-DAE14642BF55}"/>
  <tableColumns count="2">
    <tableColumn id="1" xr3:uid="{6CC4EEBA-3A70-4C31-B208-1101EC0CCED5}" name="Cultivo" dataDxfId="13"/>
    <tableColumn id="2" xr3:uid="{6FF53EE5-55FF-4F2C-8209-A896BA4DB067}" name="Id_Cultivo" dataDxfId="12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E609777-957E-45C2-AD4C-A9AF49937358}" name="Cod_tipo" displayName="Cod_tipo" ref="K2:L9" totalsRowShown="0" headerRowDxfId="11" tableBorderDxfId="10">
  <autoFilter ref="K2:L9" xr:uid="{BE609777-957E-45C2-AD4C-A9AF49937358}"/>
  <tableColumns count="2">
    <tableColumn id="2" xr3:uid="{FA3E4609-6EA1-4DD2-80E3-9F50A429EEAB}" name="Tipo" dataDxfId="9"/>
    <tableColumn id="3" xr3:uid="{E1AD842A-4D9E-4723-803D-E082B5F8886B}" name="Id_Tipo" dataDxfId="8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A82735-A5A0-47BE-BADF-E8FB0B69C091}" name="Cod_Tipo_cultivo" displayName="Cod_Tipo_cultivo" ref="N2:O15" totalsRowShown="0" headerRowDxfId="7" tableBorderDxfId="6">
  <autoFilter ref="N2:O15" xr:uid="{B5A82735-A5A0-47BE-BADF-E8FB0B69C091}"/>
  <tableColumns count="2">
    <tableColumn id="2" xr3:uid="{71E72AD3-5F15-4F7F-915E-83CE5EB0E0B5}" name="Categoría" dataDxfId="5"/>
    <tableColumn id="3" xr3:uid="{3B4956AC-EBB6-41B5-B0DB-6BEE393C21A8}" name="Id_Categoría" dataDxfId="4"/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579E087-4136-4261-89C6-652DA7CA0B36}" name="Contenido_cod" displayName="Contenido_cod" ref="Q2:R4" totalsRowShown="0" headerRowDxfId="3" headerRowBorderDxfId="2" tableBorderDxfId="1" totalsRowBorderDxfId="0">
  <autoFilter ref="Q2:R4" xr:uid="{6579E087-4136-4261-89C6-652DA7CA0B36}"/>
  <tableColumns count="2">
    <tableColumn id="1" xr3:uid="{C03F6D3B-854E-44FB-9F84-9594D0F0AFE8}" name="Categoría"/>
    <tableColumn id="2" xr3:uid="{2FFA4468-7078-42E1-BBDD-E2FE7A0290B9}" name="Id_Categoría"/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705A447-18F9-42DB-8F3F-DF88F7732A06}" name="Codigos10" displayName="Codigos10" ref="T2:Z251" totalsRowShown="0">
  <autoFilter ref="T2:Z251" xr:uid="{7705A447-18F9-42DB-8F3F-DF88F7732A06}"/>
  <tableColumns count="7">
    <tableColumn id="1" xr3:uid="{B47A3570-2989-44DF-ACA1-3E4A0ADB392D}" name="Código"/>
    <tableColumn id="2" xr3:uid="{08E4F9AC-716E-49F5-AD42-C0422A74E0C7}" name="Cultivo"/>
    <tableColumn id="3" xr3:uid="{CDD1021D-3FBB-48AA-8BD0-4F1B870EE5C1}" name="Tipo"/>
    <tableColumn id="4" xr3:uid="{E49C8C52-44D1-40E7-BCB8-BD8010920245}" name="Procesamiento"/>
    <tableColumn id="6" xr3:uid="{0A737E29-8B33-47B3-A5C5-F289C66275DD}" name="Categoría"/>
    <tableColumn id="5" xr3:uid="{515EAE9A-6E35-4CA8-81EC-DEE1FC37FC62}" name="Contenido"/>
    <tableColumn id="8" xr3:uid="{394E5EB8-5B97-4704-A828-21F13849B352}" name="Varieda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819AE-5C23-4755-9EE4-D34FD969C344}">
  <dimension ref="A1:Z3160"/>
  <sheetViews>
    <sheetView tabSelected="1" zoomScale="91" zoomScaleNormal="91" workbookViewId="0">
      <selection activeCell="O1" sqref="O1:Z1"/>
    </sheetView>
  </sheetViews>
  <sheetFormatPr baseColWidth="10" defaultRowHeight="15" x14ac:dyDescent="0.25"/>
  <cols>
    <col min="1" max="1" width="18.5703125" customWidth="1"/>
    <col min="2" max="2" width="31" customWidth="1"/>
    <col min="4" max="4" width="12.140625" customWidth="1"/>
    <col min="5" max="5" width="15.140625" customWidth="1"/>
    <col min="6" max="6" width="12.85546875" customWidth="1"/>
    <col min="8" max="8" width="7.140625" customWidth="1"/>
    <col min="10" max="10" width="8.28515625" customWidth="1"/>
    <col min="11" max="11" width="11.42578125" customWidth="1"/>
    <col min="12" max="12" width="8.7109375" customWidth="1"/>
    <col min="13" max="13" width="12.140625" customWidth="1"/>
    <col min="14" max="14" width="8.42578125" customWidth="1"/>
    <col min="15" max="15" width="9.140625" customWidth="1"/>
    <col min="16" max="16" width="11.42578125" customWidth="1"/>
    <col min="17" max="17" width="10.140625" customWidth="1"/>
    <col min="18" max="18" width="9.28515625" customWidth="1"/>
    <col min="19" max="19" width="11.140625" customWidth="1"/>
    <col min="20" max="20" width="10.42578125" customWidth="1"/>
    <col min="21" max="21" width="9.85546875" customWidth="1"/>
    <col min="22" max="22" width="11.42578125" customWidth="1"/>
    <col min="23" max="23" width="17.85546875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765</v>
      </c>
      <c r="P1" s="1" t="s">
        <v>766</v>
      </c>
      <c r="Q1" s="1" t="s">
        <v>767</v>
      </c>
      <c r="R1" s="1" t="s">
        <v>768</v>
      </c>
      <c r="S1" s="1" t="s">
        <v>769</v>
      </c>
      <c r="T1" s="1" t="s">
        <v>770</v>
      </c>
      <c r="U1" s="1" t="s">
        <v>771</v>
      </c>
      <c r="V1" s="1" t="s">
        <v>772</v>
      </c>
      <c r="W1" s="1" t="s">
        <v>773</v>
      </c>
      <c r="X1" s="1" t="s">
        <v>774</v>
      </c>
      <c r="Y1" s="1" t="s">
        <v>775</v>
      </c>
      <c r="Z1" s="1" t="s">
        <v>776</v>
      </c>
    </row>
    <row r="2" spans="1:26" x14ac:dyDescent="0.25">
      <c r="A2" t="s">
        <v>14</v>
      </c>
      <c r="B2" t="s">
        <v>15</v>
      </c>
      <c r="C2" t="str">
        <f>+VLOOKUP(Importaciones_mensuales[[#This Row],[Código Arancelario]],Codigos10[],2,0)</f>
        <v>Papa</v>
      </c>
      <c r="D2">
        <f>+VLOOKUP(Importaciones_mensuales[[#This Row],[Cultivo]],Cod_categoría[],2,0)</f>
        <v>100114001</v>
      </c>
      <c r="E2" t="str">
        <f>+VLOOKUP(Importaciones_mensuales[[#This Row],[Código Arancelario]],Codigos10[],4,0)</f>
        <v>Fresco</v>
      </c>
      <c r="F2">
        <f>+VLOOKUP(Importaciones_mensuales[[#This Row],[Procesamiento]],Cod_procesamiento[],2,0)</f>
        <v>4</v>
      </c>
      <c r="G2" t="str">
        <f>+VLOOKUP(Importaciones_mensuales[[#This Row],[Código Arancelario]],Codigos10[],3,0)</f>
        <v>Siembra</v>
      </c>
      <c r="H2">
        <f>+VLOOKUP(Importaciones_mensuales[[#This Row],[Tipo]],Cod_tipo[],2,0)</f>
        <v>6</v>
      </c>
      <c r="I2" t="str">
        <f>+VLOOKUP(Importaciones_mensuales[[#This Row],[Código Arancelario]],Codigos10[],5,0)</f>
        <v>Tubérculos</v>
      </c>
      <c r="J2">
        <f>+VLOOKUP(Importaciones_mensuales[[#This Row],[Categoría]],Cod_Tipo_cultivo[],2,0)</f>
        <v>9</v>
      </c>
      <c r="K2" t="str">
        <f>+VLOOKUP(Importaciones_mensuales[[#This Row],[Código Arancelario]],Codigos10[],6,0)</f>
        <v>Cultivos anuales</v>
      </c>
      <c r="L2">
        <f>+VLOOKUP(Importaciones_mensuales[[#This Row],[Contenido]],Contenido_cod[],2,0)</f>
        <v>2</v>
      </c>
      <c r="M2" t="str">
        <f>+VLOOKUP(Importaciones_mensuales[[#This Row],[Código Arancelario]],Codigos10[],7,0)</f>
        <v>Sin especificar</v>
      </c>
      <c r="N2">
        <v>2021</v>
      </c>
      <c r="O2">
        <v>0</v>
      </c>
      <c r="P2">
        <v>0</v>
      </c>
      <c r="Q2">
        <v>0</v>
      </c>
      <c r="R2">
        <v>0</v>
      </c>
      <c r="S2">
        <v>248.34</v>
      </c>
      <c r="T2">
        <v>0</v>
      </c>
      <c r="U2">
        <v>0</v>
      </c>
      <c r="V2">
        <v>0</v>
      </c>
      <c r="W2">
        <v>3638.75</v>
      </c>
    </row>
    <row r="3" spans="1:26" x14ac:dyDescent="0.25">
      <c r="A3" t="s">
        <v>22</v>
      </c>
      <c r="B3" t="s">
        <v>15</v>
      </c>
      <c r="C3" t="str">
        <f>+VLOOKUP(Importaciones_mensuales[[#This Row],[Código Arancelario]],Codigos10[],2,0)</f>
        <v>Papa</v>
      </c>
      <c r="D3">
        <f>+VLOOKUP(Importaciones_mensuales[[#This Row],[Cultivo]],Cod_categoría[],2,0)</f>
        <v>100114001</v>
      </c>
      <c r="E3" t="str">
        <f>+VLOOKUP(Importaciones_mensuales[[#This Row],[Código Arancelario]],Codigos10[],4,0)</f>
        <v>Fresco</v>
      </c>
      <c r="F3">
        <f>+VLOOKUP(Importaciones_mensuales[[#This Row],[Procesamiento]],Cod_procesamiento[],2,0)</f>
        <v>4</v>
      </c>
      <c r="G3" t="str">
        <f>+VLOOKUP(Importaciones_mensuales[[#This Row],[Código Arancelario]],Codigos10[],3,0)</f>
        <v>Siembra</v>
      </c>
      <c r="H3">
        <f>+VLOOKUP(Importaciones_mensuales[[#This Row],[Tipo]],Cod_tipo[],2,0)</f>
        <v>6</v>
      </c>
      <c r="I3" t="str">
        <f>+VLOOKUP(Importaciones_mensuales[[#This Row],[Código Arancelario]],Codigos10[],5,0)</f>
        <v>Tubérculos</v>
      </c>
      <c r="J3">
        <f>+VLOOKUP(Importaciones_mensuales[[#This Row],[Categoría]],Cod_Tipo_cultivo[],2,0)</f>
        <v>9</v>
      </c>
      <c r="K3" t="s">
        <v>20</v>
      </c>
      <c r="L3">
        <f>+VLOOKUP(Importaciones_mensuales[[#This Row],[Contenido]],Contenido_cod[],2,0)</f>
        <v>2</v>
      </c>
      <c r="M3" t="str">
        <f>+VLOOKUP(Importaciones_mensuales[[#This Row],[Código Arancelario]],Codigos10[],7,0)</f>
        <v>Sin especificar</v>
      </c>
      <c r="N3">
        <v>2021</v>
      </c>
      <c r="O3">
        <v>0</v>
      </c>
      <c r="P3">
        <v>53.17</v>
      </c>
      <c r="Q3">
        <v>0</v>
      </c>
      <c r="R3">
        <v>0</v>
      </c>
      <c r="S3">
        <v>0</v>
      </c>
      <c r="T3">
        <v>0</v>
      </c>
      <c r="U3">
        <v>117.57</v>
      </c>
      <c r="V3">
        <v>38.630000000000003</v>
      </c>
      <c r="W3">
        <v>0</v>
      </c>
    </row>
    <row r="4" spans="1:26" x14ac:dyDescent="0.25">
      <c r="A4" t="s">
        <v>23</v>
      </c>
      <c r="B4" t="s">
        <v>15</v>
      </c>
      <c r="C4" t="str">
        <f>+VLOOKUP(Importaciones_mensuales[[#This Row],[Código Arancelario]],Codigos10[],2,0)</f>
        <v>Papa</v>
      </c>
      <c r="D4">
        <f>+VLOOKUP(Importaciones_mensuales[[#This Row],[Cultivo]],Cod_categoría[],2,0)</f>
        <v>100114001</v>
      </c>
      <c r="E4" t="str">
        <f>+VLOOKUP(Importaciones_mensuales[[#This Row],[Código Arancelario]],Codigos10[],4,0)</f>
        <v>Fresco</v>
      </c>
      <c r="F4">
        <f>+VLOOKUP(Importaciones_mensuales[[#This Row],[Procesamiento]],Cod_procesamiento[],2,0)</f>
        <v>4</v>
      </c>
      <c r="G4" t="str">
        <f>+VLOOKUP(Importaciones_mensuales[[#This Row],[Código Arancelario]],Codigos10[],3,0)</f>
        <v>Siembra</v>
      </c>
      <c r="H4">
        <f>+VLOOKUP(Importaciones_mensuales[[#This Row],[Tipo]],Cod_tipo[],2,0)</f>
        <v>6</v>
      </c>
      <c r="I4" t="str">
        <f>+VLOOKUP(Importaciones_mensuales[[#This Row],[Código Arancelario]],Codigos10[],5,0)</f>
        <v>Tubérculos</v>
      </c>
      <c r="J4">
        <f>+VLOOKUP(Importaciones_mensuales[[#This Row],[Categoría]],Cod_Tipo_cultivo[],2,0)</f>
        <v>9</v>
      </c>
      <c r="K4" t="s">
        <v>20</v>
      </c>
      <c r="L4">
        <f>+VLOOKUP(Importaciones_mensuales[[#This Row],[Contenido]],Contenido_cod[],2,0)</f>
        <v>2</v>
      </c>
      <c r="M4" t="str">
        <f>+VLOOKUP(Importaciones_mensuales[[#This Row],[Código Arancelario]],Codigos10[],7,0)</f>
        <v>Sin especificar</v>
      </c>
      <c r="N4">
        <v>2021</v>
      </c>
      <c r="O4">
        <v>0</v>
      </c>
      <c r="P4">
        <v>19908</v>
      </c>
      <c r="Q4">
        <v>189.73</v>
      </c>
      <c r="R4">
        <v>0</v>
      </c>
      <c r="S4">
        <v>373.6</v>
      </c>
      <c r="T4">
        <v>0</v>
      </c>
      <c r="U4">
        <v>5013.96</v>
      </c>
      <c r="V4">
        <v>23712</v>
      </c>
      <c r="W4">
        <v>73820</v>
      </c>
    </row>
    <row r="5" spans="1:26" x14ac:dyDescent="0.25">
      <c r="A5" t="s">
        <v>24</v>
      </c>
      <c r="B5" t="s">
        <v>363</v>
      </c>
      <c r="C5" t="str">
        <f>+VLOOKUP(Importaciones_mensuales[[#This Row],[Código Arancelario]],Codigos10[],2,0)</f>
        <v>Cebolla</v>
      </c>
      <c r="D5">
        <f>+VLOOKUP(Importaciones_mensuales[[#This Row],[Cultivo]],Cod_categoría[],2,0)</f>
        <v>100112004</v>
      </c>
      <c r="E5" t="str">
        <f>+VLOOKUP(Importaciones_mensuales[[#This Row],[Código Arancelario]],Codigos10[],4,0)</f>
        <v>Fresco</v>
      </c>
      <c r="F5">
        <f>+VLOOKUP(Importaciones_mensuales[[#This Row],[Procesamiento]],Cod_procesamiento[],2,0)</f>
        <v>4</v>
      </c>
      <c r="G5" t="str">
        <f>+VLOOKUP(Importaciones_mensuales[[#This Row],[Código Arancelario]],Codigos10[],3,0)</f>
        <v>Orgánico</v>
      </c>
      <c r="H5">
        <f>+VLOOKUP(Importaciones_mensuales[[#This Row],[Tipo]],Cod_tipo[],2,0)</f>
        <v>1</v>
      </c>
      <c r="I5" t="str">
        <f>+VLOOKUP(Importaciones_mensuales[[#This Row],[Código Arancelario]],Codigos10[],5,0)</f>
        <v>Hortalizas</v>
      </c>
      <c r="J5">
        <f>+VLOOKUP(Importaciones_mensuales[[#This Row],[Categoría]],Cod_Tipo_cultivo[],2,0)</f>
        <v>7</v>
      </c>
      <c r="K5" t="s">
        <v>20</v>
      </c>
      <c r="L5">
        <f>+VLOOKUP(Importaciones_mensuales[[#This Row],[Contenido]],Contenido_cod[],2,0)</f>
        <v>2</v>
      </c>
      <c r="M5" t="str">
        <f>+VLOOKUP(Importaciones_mensuales[[#This Row],[Código Arancelario]],Codigos10[],7,0)</f>
        <v>Sin especificar</v>
      </c>
      <c r="N5">
        <v>2021</v>
      </c>
      <c r="O5">
        <v>0</v>
      </c>
      <c r="P5">
        <v>0</v>
      </c>
      <c r="Q5">
        <v>0</v>
      </c>
      <c r="R5">
        <v>0</v>
      </c>
      <c r="S5">
        <v>0.47761990407673865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32</v>
      </c>
      <c r="B6" t="s">
        <v>363</v>
      </c>
      <c r="C6" t="str">
        <f>+VLOOKUP(Importaciones_mensuales[[#This Row],[Código Arancelario]],Codigos10[],2,0)</f>
        <v>Ajo</v>
      </c>
      <c r="D6">
        <f>+VLOOKUP(Importaciones_mensuales[[#This Row],[Cultivo]],Cod_categoría[],2,0)</f>
        <v>100112003</v>
      </c>
      <c r="E6" t="str">
        <f>+VLOOKUP(Importaciones_mensuales[[#This Row],[Código Arancelario]],Codigos10[],4,0)</f>
        <v>Fresco</v>
      </c>
      <c r="F6">
        <f>+VLOOKUP(Importaciones_mensuales[[#This Row],[Procesamiento]],Cod_procesamiento[],2,0)</f>
        <v>4</v>
      </c>
      <c r="G6" t="str">
        <f>+VLOOKUP(Importaciones_mensuales[[#This Row],[Código Arancelario]],Codigos10[],3,0)</f>
        <v>Orgánico</v>
      </c>
      <c r="H6">
        <f>+VLOOKUP(Importaciones_mensuales[[#This Row],[Tipo]],Cod_tipo[],2,0)</f>
        <v>1</v>
      </c>
      <c r="I6" t="str">
        <f>+VLOOKUP(Importaciones_mensuales[[#This Row],[Código Arancelario]],Codigos10[],5,0)</f>
        <v>Hortalizas</v>
      </c>
      <c r="J6">
        <f>+VLOOKUP(Importaciones_mensuales[[#This Row],[Categoría]],Cod_Tipo_cultivo[],2,0)</f>
        <v>7</v>
      </c>
      <c r="K6" t="s">
        <v>20</v>
      </c>
      <c r="L6">
        <f>+VLOOKUP(Importaciones_mensuales[[#This Row],[Contenido]],Contenido_cod[],2,0)</f>
        <v>2</v>
      </c>
      <c r="M6" t="str">
        <f>+VLOOKUP(Importaciones_mensuales[[#This Row],[Código Arancelario]],Codigos10[],7,0)</f>
        <v>Sin especificar</v>
      </c>
      <c r="N6">
        <v>2021</v>
      </c>
      <c r="O6">
        <v>0</v>
      </c>
      <c r="P6">
        <v>2.1269723735408563</v>
      </c>
      <c r="Q6">
        <v>0.65</v>
      </c>
      <c r="R6">
        <v>0.43807547169811323</v>
      </c>
      <c r="S6">
        <v>0</v>
      </c>
      <c r="T6">
        <v>0</v>
      </c>
      <c r="U6">
        <v>0</v>
      </c>
      <c r="V6">
        <v>0.4</v>
      </c>
      <c r="W6">
        <v>0.39896226415094338</v>
      </c>
      <c r="X6">
        <v>0</v>
      </c>
      <c r="Y6">
        <v>0</v>
      </c>
      <c r="Z6">
        <v>0</v>
      </c>
    </row>
    <row r="7" spans="1:26" x14ac:dyDescent="0.25">
      <c r="A7" t="s">
        <v>30</v>
      </c>
      <c r="B7" t="s">
        <v>15</v>
      </c>
      <c r="C7" t="str">
        <f>+VLOOKUP(Importaciones_mensuales[[#This Row],[Código Arancelario]],Codigos10[],2,0)</f>
        <v>Chalote</v>
      </c>
      <c r="D7">
        <f>+VLOOKUP(Importaciones_mensuales[[#This Row],[Cultivo]],Cod_categoría[],2,0)</f>
        <v>100114019</v>
      </c>
      <c r="E7" t="str">
        <f>+VLOOKUP(Importaciones_mensuales[[#This Row],[Código Arancelario]],Codigos10[],4,0)</f>
        <v>Fresco</v>
      </c>
      <c r="F7">
        <f>+VLOOKUP(Importaciones_mensuales[[#This Row],[Procesamiento]],Cod_procesamiento[],2,0)</f>
        <v>4</v>
      </c>
      <c r="G7" t="str">
        <f>+VLOOKUP(Importaciones_mensuales[[#This Row],[Código Arancelario]],Codigos10[],3,0)</f>
        <v>Sin especificar</v>
      </c>
      <c r="H7">
        <f>+VLOOKUP(Importaciones_mensuales[[#This Row],[Tipo]],Cod_tipo[],2,0)</f>
        <v>5</v>
      </c>
      <c r="I7" t="str">
        <f>+VLOOKUP(Importaciones_mensuales[[#This Row],[Código Arancelario]],Codigos10[],5,0)</f>
        <v>Hortalizas</v>
      </c>
      <c r="J7">
        <f>+VLOOKUP(Importaciones_mensuales[[#This Row],[Categoría]],Cod_Tipo_cultivo[],2,0)</f>
        <v>7</v>
      </c>
      <c r="K7" t="s">
        <v>20</v>
      </c>
      <c r="L7">
        <f>+VLOOKUP(Importaciones_mensuales[[#This Row],[Contenido]],Contenido_cod[],2,0)</f>
        <v>2</v>
      </c>
      <c r="M7" t="str">
        <f>+VLOOKUP(Importaciones_mensuales[[#This Row],[Código Arancelario]],Codigos10[],7,0)</f>
        <v>Sin especificar</v>
      </c>
      <c r="N7">
        <v>2021</v>
      </c>
      <c r="O7">
        <v>0</v>
      </c>
      <c r="P7">
        <v>0</v>
      </c>
      <c r="Q7">
        <v>0</v>
      </c>
      <c r="R7">
        <v>0</v>
      </c>
      <c r="S7">
        <v>36086.83</v>
      </c>
      <c r="T7">
        <v>0</v>
      </c>
      <c r="U7">
        <v>391.12</v>
      </c>
      <c r="V7">
        <v>0</v>
      </c>
      <c r="W7">
        <v>0</v>
      </c>
    </row>
    <row r="8" spans="1:26" x14ac:dyDescent="0.25">
      <c r="A8" t="s">
        <v>81</v>
      </c>
      <c r="B8" t="s">
        <v>363</v>
      </c>
      <c r="C8" t="str">
        <f>+VLOOKUP(Importaciones_mensuales[[#This Row],[Código Arancelario]],Codigos10[],2,0)</f>
        <v>Espárrago</v>
      </c>
      <c r="D8">
        <f>+VLOOKUP(Importaciones_mensuales[[#This Row],[Cultivo]],Cod_categoría[],2,0)</f>
        <v>100112018</v>
      </c>
      <c r="E8" t="str">
        <f>+VLOOKUP(Importaciones_mensuales[[#This Row],[Código Arancelario]],Codigos10[],4,0)</f>
        <v>Congelado</v>
      </c>
      <c r="F8">
        <f>+VLOOKUP(Importaciones_mensuales[[#This Row],[Procesamiento]],Cod_procesamiento[],2,0)</f>
        <v>1</v>
      </c>
      <c r="G8" t="str">
        <f>+VLOOKUP(Importaciones_mensuales[[#This Row],[Código Arancelario]],Codigos10[],3,0)</f>
        <v>No orgánico</v>
      </c>
      <c r="H8">
        <f>+VLOOKUP(Importaciones_mensuales[[#This Row],[Tipo]],Cod_tipo[],2,0)</f>
        <v>2</v>
      </c>
      <c r="I8" t="str">
        <f>+VLOOKUP(Importaciones_mensuales[[#This Row],[Código Arancelario]],Codigos10[],5,0)</f>
        <v>Hortalizas</v>
      </c>
      <c r="J8">
        <f>+VLOOKUP(Importaciones_mensuales[[#This Row],[Categoría]],Cod_Tipo_cultivo[],2,0)</f>
        <v>7</v>
      </c>
      <c r="K8" t="s">
        <v>20</v>
      </c>
      <c r="L8">
        <f>+VLOOKUP(Importaciones_mensuales[[#This Row],[Contenido]],Contenido_cod[],2,0)</f>
        <v>2</v>
      </c>
      <c r="M8" t="str">
        <f>+VLOOKUP(Importaciones_mensuales[[#This Row],[Código Arancelario]],Codigos10[],7,0)</f>
        <v>Sin especificar</v>
      </c>
      <c r="N8">
        <v>2021</v>
      </c>
      <c r="O8">
        <v>0</v>
      </c>
      <c r="P8">
        <v>4.7204166666666669</v>
      </c>
      <c r="Q8">
        <v>4.7370333333333328</v>
      </c>
      <c r="R8">
        <v>4.5931000000000006</v>
      </c>
      <c r="S8">
        <v>4.7198333333333338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90</v>
      </c>
      <c r="B9" t="s">
        <v>363</v>
      </c>
      <c r="C9" t="str">
        <f>+VLOOKUP(Importaciones_mensuales[[#This Row],[Código Arancelario]],Codigos10[],2,0)</f>
        <v>Tomate</v>
      </c>
      <c r="D9">
        <f>+VLOOKUP(Importaciones_mensuales[[#This Row],[Cultivo]],Cod_categoría[],2,0)</f>
        <v>100112020</v>
      </c>
      <c r="E9" t="str">
        <f>+VLOOKUP(Importaciones_mensuales[[#This Row],[Código Arancelario]],Codigos10[],4,0)</f>
        <v>Deshidratado</v>
      </c>
      <c r="F9">
        <f>+VLOOKUP(Importaciones_mensuales[[#This Row],[Procesamiento]],Cod_procesamiento[],2,0)</f>
        <v>3</v>
      </c>
      <c r="G9" t="str">
        <f>+VLOOKUP(Importaciones_mensuales[[#This Row],[Código Arancelario]],Codigos10[],3,0)</f>
        <v>Orgánico</v>
      </c>
      <c r="H9">
        <f>+VLOOKUP(Importaciones_mensuales[[#This Row],[Tipo]],Cod_tipo[],2,0)</f>
        <v>1</v>
      </c>
      <c r="I9" t="str">
        <f>+VLOOKUP(Importaciones_mensuales[[#This Row],[Código Arancelario]],Codigos10[],5,0)</f>
        <v>Hortalizas</v>
      </c>
      <c r="J9">
        <f>+VLOOKUP(Importaciones_mensuales[[#This Row],[Categoría]],Cod_Tipo_cultivo[],2,0)</f>
        <v>7</v>
      </c>
      <c r="K9" t="s">
        <v>20</v>
      </c>
      <c r="L9">
        <f>+VLOOKUP(Importaciones_mensuales[[#This Row],[Contenido]],Contenido_cod[],2,0)</f>
        <v>2</v>
      </c>
      <c r="M9" t="str">
        <f>+VLOOKUP(Importaciones_mensuales[[#This Row],[Código Arancelario]],Codigos10[],7,0)</f>
        <v>Sin especificar</v>
      </c>
      <c r="N9">
        <v>2021</v>
      </c>
      <c r="O9">
        <v>0</v>
      </c>
      <c r="P9">
        <v>0</v>
      </c>
      <c r="Q9">
        <v>0</v>
      </c>
      <c r="R9">
        <v>3.9</v>
      </c>
      <c r="S9">
        <v>4.1280823293172686</v>
      </c>
      <c r="T9">
        <v>0</v>
      </c>
      <c r="U9">
        <v>0</v>
      </c>
      <c r="V9">
        <v>0</v>
      </c>
      <c r="W9">
        <v>1.9320833333333334</v>
      </c>
      <c r="X9">
        <v>0</v>
      </c>
      <c r="Y9">
        <v>0</v>
      </c>
      <c r="Z9">
        <v>0</v>
      </c>
    </row>
    <row r="10" spans="1:26" x14ac:dyDescent="0.25">
      <c r="A10" t="s">
        <v>35</v>
      </c>
      <c r="B10" t="s">
        <v>15</v>
      </c>
      <c r="C10" t="str">
        <f>+VLOOKUP(Importaciones_mensuales[[#This Row],[Código Arancelario]],Codigos10[],2,0)</f>
        <v>Coliflor</v>
      </c>
      <c r="D10">
        <f>+VLOOKUP(Importaciones_mensuales[[#This Row],[Cultivo]],Cod_categoría[],2,0)</f>
        <v>100112008</v>
      </c>
      <c r="E10" t="str">
        <f>+VLOOKUP(Importaciones_mensuales[[#This Row],[Código Arancelario]],Codigos10[],4,0)</f>
        <v>Fresco</v>
      </c>
      <c r="F10">
        <f>+VLOOKUP(Importaciones_mensuales[[#This Row],[Procesamiento]],Cod_procesamiento[],2,0)</f>
        <v>4</v>
      </c>
      <c r="G10" t="str">
        <f>+VLOOKUP(Importaciones_mensuales[[#This Row],[Código Arancelario]],Codigos10[],3,0)</f>
        <v>Sin especificar</v>
      </c>
      <c r="H10">
        <f>+VLOOKUP(Importaciones_mensuales[[#This Row],[Tipo]],Cod_tipo[],2,0)</f>
        <v>5</v>
      </c>
      <c r="I10" t="str">
        <f>+VLOOKUP(Importaciones_mensuales[[#This Row],[Código Arancelario]],Codigos10[],5,0)</f>
        <v>Hortalizas</v>
      </c>
      <c r="J10">
        <f>+VLOOKUP(Importaciones_mensuales[[#This Row],[Categoría]],Cod_Tipo_cultivo[],2,0)</f>
        <v>7</v>
      </c>
      <c r="K10" t="s">
        <v>20</v>
      </c>
      <c r="L10">
        <f>+VLOOKUP(Importaciones_mensuales[[#This Row],[Contenido]],Contenido_cod[],2,0)</f>
        <v>2</v>
      </c>
      <c r="M10" t="str">
        <f>+VLOOKUP(Importaciones_mensuales[[#This Row],[Código Arancelario]],Codigos10[],7,0)</f>
        <v>Sin especificar</v>
      </c>
      <c r="N10">
        <v>2021</v>
      </c>
      <c r="O10">
        <v>28.24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6" x14ac:dyDescent="0.25">
      <c r="A11" t="s">
        <v>37</v>
      </c>
      <c r="B11" t="s">
        <v>15</v>
      </c>
      <c r="C11" t="str">
        <f>+VLOOKUP(Importaciones_mensuales[[#This Row],[Código Arancelario]],Codigos10[],2,0)</f>
        <v>Coles de bruselas</v>
      </c>
      <c r="D11">
        <f>+VLOOKUP(Importaciones_mensuales[[#This Row],[Cultivo]],Cod_categoría[],2,0)</f>
        <v>100114021</v>
      </c>
      <c r="E11" t="str">
        <f>+VLOOKUP(Importaciones_mensuales[[#This Row],[Código Arancelario]],Codigos10[],4,0)</f>
        <v>Fresco</v>
      </c>
      <c r="F11">
        <f>+VLOOKUP(Importaciones_mensuales[[#This Row],[Procesamiento]],Cod_procesamiento[],2,0)</f>
        <v>4</v>
      </c>
      <c r="G11" t="str">
        <f>+VLOOKUP(Importaciones_mensuales[[#This Row],[Código Arancelario]],Codigos10[],3,0)</f>
        <v>Sin especificar</v>
      </c>
      <c r="H11">
        <f>+VLOOKUP(Importaciones_mensuales[[#This Row],[Tipo]],Cod_tipo[],2,0)</f>
        <v>5</v>
      </c>
      <c r="I11" t="str">
        <f>+VLOOKUP(Importaciones_mensuales[[#This Row],[Código Arancelario]],Codigos10[],5,0)</f>
        <v>Hortalizas</v>
      </c>
      <c r="J11">
        <f>+VLOOKUP(Importaciones_mensuales[[#This Row],[Categoría]],Cod_Tipo_cultivo[],2,0)</f>
        <v>7</v>
      </c>
      <c r="K11" t="s">
        <v>20</v>
      </c>
      <c r="L11">
        <f>+VLOOKUP(Importaciones_mensuales[[#This Row],[Contenido]],Contenido_cod[],2,0)</f>
        <v>2</v>
      </c>
      <c r="M11" t="str">
        <f>+VLOOKUP(Importaciones_mensuales[[#This Row],[Código Arancelario]],Codigos10[],7,0)</f>
        <v>Sin especificar</v>
      </c>
      <c r="N11">
        <v>2021</v>
      </c>
      <c r="O11">
        <v>0</v>
      </c>
      <c r="P11">
        <v>0</v>
      </c>
      <c r="Q11">
        <v>0</v>
      </c>
      <c r="R11">
        <v>66.010000000000005</v>
      </c>
      <c r="S11">
        <v>75.3</v>
      </c>
      <c r="T11">
        <v>35.33</v>
      </c>
      <c r="U11">
        <v>585.57000000000005</v>
      </c>
      <c r="V11">
        <v>594.79999999999995</v>
      </c>
      <c r="W11">
        <v>121.08</v>
      </c>
    </row>
    <row r="12" spans="1:26" x14ac:dyDescent="0.25">
      <c r="A12" t="s">
        <v>39</v>
      </c>
      <c r="B12" t="s">
        <v>15</v>
      </c>
      <c r="C12" t="str">
        <f>+VLOOKUP(Importaciones_mensuales[[#This Row],[Código Arancelario]],Codigos10[],2,0)</f>
        <v>Lechuga</v>
      </c>
      <c r="D12">
        <f>+VLOOKUP(Importaciones_mensuales[[#This Row],[Cultivo]],Cod_categoría[],2,0)</f>
        <v>100112033</v>
      </c>
      <c r="E12" t="str">
        <f>+VLOOKUP(Importaciones_mensuales[[#This Row],[Código Arancelario]],Codigos10[],4,0)</f>
        <v>Fresco</v>
      </c>
      <c r="F12">
        <f>+VLOOKUP(Importaciones_mensuales[[#This Row],[Procesamiento]],Cod_procesamiento[],2,0)</f>
        <v>4</v>
      </c>
      <c r="G12" t="str">
        <f>+VLOOKUP(Importaciones_mensuales[[#This Row],[Código Arancelario]],Codigos10[],3,0)</f>
        <v>Sin especificar</v>
      </c>
      <c r="H12">
        <f>+VLOOKUP(Importaciones_mensuales[[#This Row],[Tipo]],Cod_tipo[],2,0)</f>
        <v>5</v>
      </c>
      <c r="I12" t="str">
        <f>+VLOOKUP(Importaciones_mensuales[[#This Row],[Código Arancelario]],Codigos10[],5,0)</f>
        <v>Hortalizas</v>
      </c>
      <c r="J12">
        <f>+VLOOKUP(Importaciones_mensuales[[#This Row],[Categoría]],Cod_Tipo_cultivo[],2,0)</f>
        <v>7</v>
      </c>
      <c r="K12" t="s">
        <v>20</v>
      </c>
      <c r="L12">
        <f>+VLOOKUP(Importaciones_mensuales[[#This Row],[Contenido]],Contenido_cod[],2,0)</f>
        <v>2</v>
      </c>
      <c r="M12" t="str">
        <f>+VLOOKUP(Importaciones_mensuales[[#This Row],[Código Arancelario]],Codigos10[],7,0)</f>
        <v>Sin especificar</v>
      </c>
      <c r="N12">
        <v>2021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155.05000000000001</v>
      </c>
    </row>
    <row r="13" spans="1:26" x14ac:dyDescent="0.25">
      <c r="A13" t="s">
        <v>41</v>
      </c>
      <c r="B13" t="s">
        <v>15</v>
      </c>
      <c r="C13" t="str">
        <f>+VLOOKUP(Importaciones_mensuales[[#This Row],[Código Arancelario]],Codigos10[],2,0)</f>
        <v>Zanahoria</v>
      </c>
      <c r="D13">
        <f>+VLOOKUP(Importaciones_mensuales[[#This Row],[Cultivo]],Cod_categoría[],2,0)</f>
        <v>100114013</v>
      </c>
      <c r="E13" t="str">
        <f>+VLOOKUP(Importaciones_mensuales[[#This Row],[Código Arancelario]],Codigos10[],4,0)</f>
        <v>Fresco</v>
      </c>
      <c r="F13">
        <f>+VLOOKUP(Importaciones_mensuales[[#This Row],[Procesamiento]],Cod_procesamiento[],2,0)</f>
        <v>4</v>
      </c>
      <c r="G13" t="str">
        <f>+VLOOKUP(Importaciones_mensuales[[#This Row],[Código Arancelario]],Codigos10[],3,0)</f>
        <v>Sin especificar</v>
      </c>
      <c r="H13">
        <f>+VLOOKUP(Importaciones_mensuales[[#This Row],[Tipo]],Cod_tipo[],2,0)</f>
        <v>5</v>
      </c>
      <c r="I13" t="str">
        <f>+VLOOKUP(Importaciones_mensuales[[#This Row],[Código Arancelario]],Codigos10[],5,0)</f>
        <v>Hortalizas</v>
      </c>
      <c r="J13">
        <f>+VLOOKUP(Importaciones_mensuales[[#This Row],[Categoría]],Cod_Tipo_cultivo[],2,0)</f>
        <v>7</v>
      </c>
      <c r="K13" t="s">
        <v>20</v>
      </c>
      <c r="L13">
        <f>+VLOOKUP(Importaciones_mensuales[[#This Row],[Contenido]],Contenido_cod[],2,0)</f>
        <v>2</v>
      </c>
      <c r="M13" t="str">
        <f>+VLOOKUP(Importaciones_mensuales[[#This Row],[Código Arancelario]],Codigos10[],7,0)</f>
        <v>Sin especificar</v>
      </c>
      <c r="N13">
        <v>2021</v>
      </c>
      <c r="O13">
        <v>45791.53</v>
      </c>
      <c r="P13">
        <v>57656.42</v>
      </c>
      <c r="Q13">
        <v>67267.75</v>
      </c>
      <c r="R13">
        <v>48058.91</v>
      </c>
      <c r="S13">
        <v>67267.75</v>
      </c>
      <c r="T13">
        <v>57656.42</v>
      </c>
      <c r="U13">
        <v>67261.14</v>
      </c>
      <c r="V13">
        <v>67261.97</v>
      </c>
      <c r="W13">
        <v>96086.02</v>
      </c>
    </row>
    <row r="14" spans="1:26" x14ac:dyDescent="0.25">
      <c r="A14" t="s">
        <v>43</v>
      </c>
      <c r="B14" t="s">
        <v>15</v>
      </c>
      <c r="C14" t="str">
        <f>+VLOOKUP(Importaciones_mensuales[[#This Row],[Código Arancelario]],Codigos10[],2,0)</f>
        <v>Rábano</v>
      </c>
      <c r="D14">
        <f>+VLOOKUP(Importaciones_mensuales[[#This Row],[Cultivo]],Cod_categoría[],2,0)</f>
        <v>100114036</v>
      </c>
      <c r="E14" t="str">
        <f>+VLOOKUP(Importaciones_mensuales[[#This Row],[Código Arancelario]],Codigos10[],4,0)</f>
        <v>Fresco</v>
      </c>
      <c r="F14">
        <f>+VLOOKUP(Importaciones_mensuales[[#This Row],[Procesamiento]],Cod_procesamiento[],2,0)</f>
        <v>4</v>
      </c>
      <c r="G14" t="str">
        <f>+VLOOKUP(Importaciones_mensuales[[#This Row],[Código Arancelario]],Codigos10[],3,0)</f>
        <v>Sin especificar</v>
      </c>
      <c r="H14">
        <f>+VLOOKUP(Importaciones_mensuales[[#This Row],[Tipo]],Cod_tipo[],2,0)</f>
        <v>5</v>
      </c>
      <c r="I14" t="str">
        <f>+VLOOKUP(Importaciones_mensuales[[#This Row],[Código Arancelario]],Codigos10[],5,0)</f>
        <v>Hortalizas</v>
      </c>
      <c r="J14">
        <f>+VLOOKUP(Importaciones_mensuales[[#This Row],[Categoría]],Cod_Tipo_cultivo[],2,0)</f>
        <v>7</v>
      </c>
      <c r="K14" t="s">
        <v>20</v>
      </c>
      <c r="L14">
        <f>+VLOOKUP(Importaciones_mensuales[[#This Row],[Contenido]],Contenido_cod[],2,0)</f>
        <v>2</v>
      </c>
      <c r="M14" t="str">
        <f>+VLOOKUP(Importaciones_mensuales[[#This Row],[Código Arancelario]],Codigos10[],7,0)</f>
        <v>Sin especificar</v>
      </c>
      <c r="N14">
        <v>2021</v>
      </c>
      <c r="O14">
        <v>0</v>
      </c>
      <c r="P14">
        <v>0</v>
      </c>
      <c r="Q14">
        <v>27.18</v>
      </c>
      <c r="R14">
        <v>0</v>
      </c>
      <c r="S14">
        <v>0</v>
      </c>
      <c r="T14">
        <v>0</v>
      </c>
      <c r="U14">
        <v>0</v>
      </c>
      <c r="V14">
        <v>0</v>
      </c>
      <c r="W14">
        <v>576.25</v>
      </c>
    </row>
    <row r="15" spans="1:26" x14ac:dyDescent="0.25">
      <c r="A15" t="s">
        <v>45</v>
      </c>
      <c r="B15" t="s">
        <v>15</v>
      </c>
      <c r="C15" t="str">
        <f>+VLOOKUP(Importaciones_mensuales[[#This Row],[Código Arancelario]],Codigos10[],2,0)</f>
        <v>Pepino</v>
      </c>
      <c r="D15">
        <f>+VLOOKUP(Importaciones_mensuales[[#This Row],[Cultivo]],Cod_categoría[],2,0)</f>
        <v>100112016</v>
      </c>
      <c r="E15" t="str">
        <f>+VLOOKUP(Importaciones_mensuales[[#This Row],[Código Arancelario]],Codigos10[],4,0)</f>
        <v>Fresco</v>
      </c>
      <c r="F15">
        <f>+VLOOKUP(Importaciones_mensuales[[#This Row],[Procesamiento]],Cod_procesamiento[],2,0)</f>
        <v>4</v>
      </c>
      <c r="G15" t="str">
        <f>+VLOOKUP(Importaciones_mensuales[[#This Row],[Código Arancelario]],Codigos10[],3,0)</f>
        <v>Sin especificar</v>
      </c>
      <c r="H15">
        <f>+VLOOKUP(Importaciones_mensuales[[#This Row],[Tipo]],Cod_tipo[],2,0)</f>
        <v>5</v>
      </c>
      <c r="I15" t="str">
        <f>+VLOOKUP(Importaciones_mensuales[[#This Row],[Código Arancelario]],Codigos10[],5,0)</f>
        <v>Hortalizas</v>
      </c>
      <c r="J15">
        <f>+VLOOKUP(Importaciones_mensuales[[#This Row],[Categoría]],Cod_Tipo_cultivo[],2,0)</f>
        <v>7</v>
      </c>
      <c r="K15" t="s">
        <v>20</v>
      </c>
      <c r="L15">
        <f>+VLOOKUP(Importaciones_mensuales[[#This Row],[Contenido]],Contenido_cod[],2,0)</f>
        <v>2</v>
      </c>
      <c r="M15" t="str">
        <f>+VLOOKUP(Importaciones_mensuales[[#This Row],[Código Arancelario]],Codigos10[],7,0)</f>
        <v>Pepinos y pepinillos</v>
      </c>
      <c r="N15">
        <v>2021</v>
      </c>
      <c r="O15">
        <v>0</v>
      </c>
      <c r="P15">
        <v>162.97</v>
      </c>
      <c r="Q15">
        <v>0</v>
      </c>
      <c r="R15">
        <v>0</v>
      </c>
      <c r="S15">
        <v>0</v>
      </c>
      <c r="T15">
        <v>1046.5999999999999</v>
      </c>
      <c r="U15">
        <v>1046.6799999999998</v>
      </c>
      <c r="V15">
        <v>0</v>
      </c>
      <c r="W15">
        <v>0</v>
      </c>
    </row>
    <row r="16" spans="1:26" x14ac:dyDescent="0.25">
      <c r="A16" t="s">
        <v>48</v>
      </c>
      <c r="B16" t="s">
        <v>15</v>
      </c>
      <c r="C16" t="str">
        <f>+VLOOKUP(Importaciones_mensuales[[#This Row],[Código Arancelario]],Codigos10[],2,0)</f>
        <v>Arveja</v>
      </c>
      <c r="D16">
        <f>+VLOOKUP(Importaciones_mensuales[[#This Row],[Cultivo]],Cod_categoría[],2,0)</f>
        <v>100112022</v>
      </c>
      <c r="E16" t="str">
        <f>+VLOOKUP(Importaciones_mensuales[[#This Row],[Código Arancelario]],Codigos10[],4,0)</f>
        <v>Fresco</v>
      </c>
      <c r="F16">
        <f>+VLOOKUP(Importaciones_mensuales[[#This Row],[Procesamiento]],Cod_procesamiento[],2,0)</f>
        <v>4</v>
      </c>
      <c r="G16" t="str">
        <f>+VLOOKUP(Importaciones_mensuales[[#This Row],[Código Arancelario]],Codigos10[],3,0)</f>
        <v>Sin especificar</v>
      </c>
      <c r="H16">
        <f>+VLOOKUP(Importaciones_mensuales[[#This Row],[Tipo]],Cod_tipo[],2,0)</f>
        <v>5</v>
      </c>
      <c r="I16" t="str">
        <f>+VLOOKUP(Importaciones_mensuales[[#This Row],[Código Arancelario]],Codigos10[],5,0)</f>
        <v>Hortalizas</v>
      </c>
      <c r="J16">
        <f>+VLOOKUP(Importaciones_mensuales[[#This Row],[Categoría]],Cod_Tipo_cultivo[],2,0)</f>
        <v>7</v>
      </c>
      <c r="K16" t="s">
        <v>20</v>
      </c>
      <c r="L16">
        <f>+VLOOKUP(Importaciones_mensuales[[#This Row],[Contenido]],Contenido_cod[],2,0)</f>
        <v>2</v>
      </c>
      <c r="M16" t="str">
        <f>+VLOOKUP(Importaciones_mensuales[[#This Row],[Código Arancelario]],Codigos10[],7,0)</f>
        <v>Sin especificar</v>
      </c>
      <c r="N16">
        <v>2021</v>
      </c>
      <c r="O16">
        <v>0</v>
      </c>
      <c r="P16">
        <v>0</v>
      </c>
      <c r="Q16">
        <v>14950.1</v>
      </c>
      <c r="R16">
        <v>0</v>
      </c>
      <c r="S16">
        <v>0</v>
      </c>
      <c r="T16">
        <v>0</v>
      </c>
      <c r="U16">
        <v>48.52</v>
      </c>
      <c r="V16">
        <v>0</v>
      </c>
      <c r="W16">
        <v>167.96</v>
      </c>
    </row>
    <row r="17" spans="1:26" x14ac:dyDescent="0.25">
      <c r="A17" t="s">
        <v>50</v>
      </c>
      <c r="B17" t="s">
        <v>15</v>
      </c>
      <c r="C17" t="str">
        <f>+VLOOKUP(Importaciones_mensuales[[#This Row],[Código Arancelario]],Codigos10[],2,0)</f>
        <v>Poroto</v>
      </c>
      <c r="D17">
        <f>+VLOOKUP(Importaciones_mensuales[[#This Row],[Cultivo]],Cod_categoría[],2,0)</f>
        <v>100110002</v>
      </c>
      <c r="E17" t="str">
        <f>+VLOOKUP(Importaciones_mensuales[[#This Row],[Código Arancelario]],Codigos10[],4,0)</f>
        <v>Fresco</v>
      </c>
      <c r="F17">
        <f>+VLOOKUP(Importaciones_mensuales[[#This Row],[Procesamiento]],Cod_procesamiento[],2,0)</f>
        <v>4</v>
      </c>
      <c r="G17" t="str">
        <f>+VLOOKUP(Importaciones_mensuales[[#This Row],[Código Arancelario]],Codigos10[],3,0)</f>
        <v>Sin especificar</v>
      </c>
      <c r="H17">
        <f>+VLOOKUP(Importaciones_mensuales[[#This Row],[Tipo]],Cod_tipo[],2,0)</f>
        <v>5</v>
      </c>
      <c r="I17" t="str">
        <f>+VLOOKUP(Importaciones_mensuales[[#This Row],[Código Arancelario]],Codigos10[],5,0)</f>
        <v>Hortalizas</v>
      </c>
      <c r="J17">
        <f>+VLOOKUP(Importaciones_mensuales[[#This Row],[Categoría]],Cod_Tipo_cultivo[],2,0)</f>
        <v>7</v>
      </c>
      <c r="K17" t="s">
        <v>20</v>
      </c>
      <c r="L17">
        <f>+VLOOKUP(Importaciones_mensuales[[#This Row],[Contenido]],Contenido_cod[],2,0)</f>
        <v>2</v>
      </c>
      <c r="M17" t="str">
        <f>+VLOOKUP(Importaciones_mensuales[[#This Row],[Código Arancelario]],Codigos10[],7,0)</f>
        <v>Sin especificar</v>
      </c>
      <c r="N17">
        <v>2021</v>
      </c>
      <c r="O17">
        <v>5400</v>
      </c>
      <c r="P17">
        <v>93.85</v>
      </c>
      <c r="Q17">
        <v>2.0499999999999998</v>
      </c>
      <c r="R17">
        <v>3638.95</v>
      </c>
      <c r="S17">
        <v>33152.080000000002</v>
      </c>
      <c r="T17">
        <v>127105.91</v>
      </c>
      <c r="U17">
        <v>129081.32</v>
      </c>
      <c r="V17">
        <v>110534.83</v>
      </c>
      <c r="W17">
        <v>83375.360000000001</v>
      </c>
    </row>
    <row r="18" spans="1:26" x14ac:dyDescent="0.25">
      <c r="A18" t="s">
        <v>52</v>
      </c>
      <c r="B18" t="s">
        <v>15</v>
      </c>
      <c r="C18" t="str">
        <f>+VLOOKUP(Importaciones_mensuales[[#This Row],[Código Arancelario]],Codigos10[],2,0)</f>
        <v>Otras legumbres de vaina</v>
      </c>
      <c r="D18">
        <f>+VLOOKUP(Importaciones_mensuales[[#This Row],[Cultivo]],Cod_categoría[],2,0)</f>
        <v>100114032</v>
      </c>
      <c r="E18" t="str">
        <f>+VLOOKUP(Importaciones_mensuales[[#This Row],[Código Arancelario]],Codigos10[],4,0)</f>
        <v>Fresco</v>
      </c>
      <c r="F18">
        <f>+VLOOKUP(Importaciones_mensuales[[#This Row],[Procesamiento]],Cod_procesamiento[],2,0)</f>
        <v>4</v>
      </c>
      <c r="G18" t="str">
        <f>+VLOOKUP(Importaciones_mensuales[[#This Row],[Código Arancelario]],Codigos10[],3,0)</f>
        <v>Sin especificar</v>
      </c>
      <c r="H18">
        <f>+VLOOKUP(Importaciones_mensuales[[#This Row],[Tipo]],Cod_tipo[],2,0)</f>
        <v>5</v>
      </c>
      <c r="I18" t="str">
        <f>+VLOOKUP(Importaciones_mensuales[[#This Row],[Código Arancelario]],Codigos10[],5,0)</f>
        <v>Hortalizas</v>
      </c>
      <c r="J18">
        <f>+VLOOKUP(Importaciones_mensuales[[#This Row],[Categoría]],Cod_Tipo_cultivo[],2,0)</f>
        <v>7</v>
      </c>
      <c r="K18" t="s">
        <v>20</v>
      </c>
      <c r="L18">
        <f>+VLOOKUP(Importaciones_mensuales[[#This Row],[Contenido]],Contenido_cod[],2,0)</f>
        <v>2</v>
      </c>
      <c r="M18" t="str">
        <f>+VLOOKUP(Importaciones_mensuales[[#This Row],[Código Arancelario]],Codigos10[],7,0)</f>
        <v>Sin especificar</v>
      </c>
      <c r="N18">
        <v>2021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155.16</v>
      </c>
      <c r="V18">
        <v>398.71</v>
      </c>
      <c r="W18">
        <v>0</v>
      </c>
    </row>
    <row r="19" spans="1:26" x14ac:dyDescent="0.25">
      <c r="A19" t="s">
        <v>101</v>
      </c>
      <c r="B19" t="s">
        <v>363</v>
      </c>
      <c r="C19" t="str">
        <f>+VLOOKUP(Importaciones_mensuales[[#This Row],[Código Arancelario]],Codigos10[],2,0)</f>
        <v>Otras hortalizas</v>
      </c>
      <c r="D19">
        <f>+VLOOKUP(Importaciones_mensuales[[#This Row],[Cultivo]],Cod_categoría[],2,0)</f>
        <v>100112054</v>
      </c>
      <c r="E19" t="str">
        <f>+VLOOKUP(Importaciones_mensuales[[#This Row],[Código Arancelario]],Codigos10[],4,0)</f>
        <v>Deshidratado</v>
      </c>
      <c r="F19">
        <f>+VLOOKUP(Importaciones_mensuales[[#This Row],[Procesamiento]],Cod_procesamiento[],2,0)</f>
        <v>3</v>
      </c>
      <c r="G19" t="str">
        <f>+VLOOKUP(Importaciones_mensuales[[#This Row],[Código Arancelario]],Codigos10[],3,0)</f>
        <v>Orgánico</v>
      </c>
      <c r="H19">
        <f>+VLOOKUP(Importaciones_mensuales[[#This Row],[Tipo]],Cod_tipo[],2,0)</f>
        <v>1</v>
      </c>
      <c r="I19" t="str">
        <f>+VLOOKUP(Importaciones_mensuales[[#This Row],[Código Arancelario]],Codigos10[],5,0)</f>
        <v>Hortalizas</v>
      </c>
      <c r="J19">
        <f>+VLOOKUP(Importaciones_mensuales[[#This Row],[Categoría]],Cod_Tipo_cultivo[],2,0)</f>
        <v>7</v>
      </c>
      <c r="K19" t="s">
        <v>20</v>
      </c>
      <c r="L19">
        <f>+VLOOKUP(Importaciones_mensuales[[#This Row],[Contenido]],Contenido_cod[],2,0)</f>
        <v>2</v>
      </c>
      <c r="M19" t="str">
        <f>+VLOOKUP(Importaciones_mensuales[[#This Row],[Código Arancelario]],Codigos10[],7,0)</f>
        <v>Sin especificar</v>
      </c>
      <c r="N19">
        <v>2021</v>
      </c>
      <c r="O19">
        <v>0</v>
      </c>
      <c r="P19">
        <v>0</v>
      </c>
      <c r="Q19">
        <v>0</v>
      </c>
      <c r="R19">
        <v>5.0814827586206901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56</v>
      </c>
      <c r="B20" t="s">
        <v>15</v>
      </c>
      <c r="C20" t="str">
        <f>+VLOOKUP(Importaciones_mensuales[[#This Row],[Código Arancelario]],Codigos10[],2,0)</f>
        <v>Pimiento</v>
      </c>
      <c r="D20">
        <f>+VLOOKUP(Importaciones_mensuales[[#This Row],[Cultivo]],Cod_categoría[],2,0)</f>
        <v>100112002</v>
      </c>
      <c r="E20" t="str">
        <f>+VLOOKUP(Importaciones_mensuales[[#This Row],[Código Arancelario]],Codigos10[],4,0)</f>
        <v>Fresco</v>
      </c>
      <c r="F20">
        <f>+VLOOKUP(Importaciones_mensuales[[#This Row],[Procesamiento]],Cod_procesamiento[],2,0)</f>
        <v>4</v>
      </c>
      <c r="G20" t="str">
        <f>+VLOOKUP(Importaciones_mensuales[[#This Row],[Código Arancelario]],Codigos10[],3,0)</f>
        <v>Sin especificar</v>
      </c>
      <c r="H20">
        <f>+VLOOKUP(Importaciones_mensuales[[#This Row],[Tipo]],Cod_tipo[],2,0)</f>
        <v>5</v>
      </c>
      <c r="I20" t="str">
        <f>+VLOOKUP(Importaciones_mensuales[[#This Row],[Código Arancelario]],Codigos10[],5,0)</f>
        <v>Hortalizas</v>
      </c>
      <c r="J20">
        <f>+VLOOKUP(Importaciones_mensuales[[#This Row],[Categoría]],Cod_Tipo_cultivo[],2,0)</f>
        <v>7</v>
      </c>
      <c r="K20" t="s">
        <v>20</v>
      </c>
      <c r="L20">
        <f>+VLOOKUP(Importaciones_mensuales[[#This Row],[Contenido]],Contenido_cod[],2,0)</f>
        <v>2</v>
      </c>
      <c r="M20" t="str">
        <f>+VLOOKUP(Importaciones_mensuales[[#This Row],[Código Arancelario]],Codigos10[],7,0)</f>
        <v>Sin especificar</v>
      </c>
      <c r="N20">
        <v>2021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27.04</v>
      </c>
      <c r="V20">
        <v>0</v>
      </c>
      <c r="W20">
        <v>0</v>
      </c>
    </row>
    <row r="21" spans="1:26" x14ac:dyDescent="0.25">
      <c r="A21" t="s">
        <v>58</v>
      </c>
      <c r="B21" t="s">
        <v>15</v>
      </c>
      <c r="C21" t="str">
        <f>+VLOOKUP(Importaciones_mensuales[[#This Row],[Código Arancelario]],Codigos10[],2,0)</f>
        <v>Ají</v>
      </c>
      <c r="D21">
        <f>+VLOOKUP(Importaciones_mensuales[[#This Row],[Cultivo]],Cod_categoría[],2,0)</f>
        <v>100112021</v>
      </c>
      <c r="E21" t="str">
        <f>+VLOOKUP(Importaciones_mensuales[[#This Row],[Código Arancelario]],Codigos10[],4,0)</f>
        <v>Fresco</v>
      </c>
      <c r="F21">
        <f>+VLOOKUP(Importaciones_mensuales[[#This Row],[Procesamiento]],Cod_procesamiento[],2,0)</f>
        <v>4</v>
      </c>
      <c r="G21" t="str">
        <f>+VLOOKUP(Importaciones_mensuales[[#This Row],[Código Arancelario]],Codigos10[],3,0)</f>
        <v>Sin especificar</v>
      </c>
      <c r="H21">
        <f>+VLOOKUP(Importaciones_mensuales[[#This Row],[Tipo]],Cod_tipo[],2,0)</f>
        <v>5</v>
      </c>
      <c r="I21" t="str">
        <f>+VLOOKUP(Importaciones_mensuales[[#This Row],[Código Arancelario]],Codigos10[],5,0)</f>
        <v>Hortalizas</v>
      </c>
      <c r="J21">
        <f>+VLOOKUP(Importaciones_mensuales[[#This Row],[Categoría]],Cod_Tipo_cultivo[],2,0)</f>
        <v>7</v>
      </c>
      <c r="K21" t="s">
        <v>20</v>
      </c>
      <c r="L21">
        <f>+VLOOKUP(Importaciones_mensuales[[#This Row],[Contenido]],Contenido_cod[],2,0)</f>
        <v>2</v>
      </c>
      <c r="M21" t="str">
        <f>+VLOOKUP(Importaciones_mensuales[[#This Row],[Código Arancelario]],Codigos10[],7,0)</f>
        <v>Sin especificar</v>
      </c>
      <c r="N21">
        <v>2021</v>
      </c>
      <c r="O21">
        <v>0</v>
      </c>
      <c r="P21">
        <v>95.66</v>
      </c>
      <c r="Q21">
        <v>0</v>
      </c>
      <c r="R21">
        <v>0</v>
      </c>
      <c r="S21">
        <v>0</v>
      </c>
      <c r="T21">
        <v>0</v>
      </c>
      <c r="U21">
        <v>0</v>
      </c>
      <c r="V21">
        <v>3144.96</v>
      </c>
      <c r="W21">
        <v>0</v>
      </c>
    </row>
    <row r="22" spans="1:26" x14ac:dyDescent="0.25">
      <c r="A22" t="s">
        <v>60</v>
      </c>
      <c r="B22" t="s">
        <v>15</v>
      </c>
      <c r="C22" t="str">
        <f>+VLOOKUP(Importaciones_mensuales[[#This Row],[Código Arancelario]],Codigos10[],2,0)</f>
        <v>Aceituna</v>
      </c>
      <c r="D22">
        <f>+VLOOKUP(Importaciones_mensuales[[#This Row],[Cultivo]],Cod_categoría[],2,0)</f>
        <v>100114016</v>
      </c>
      <c r="E22" t="str">
        <f>+VLOOKUP(Importaciones_mensuales[[#This Row],[Código Arancelario]],Codigos10[],4,0)</f>
        <v>Fresco</v>
      </c>
      <c r="F22">
        <f>+VLOOKUP(Importaciones_mensuales[[#This Row],[Procesamiento]],Cod_procesamiento[],2,0)</f>
        <v>4</v>
      </c>
      <c r="G22" t="str">
        <f>+VLOOKUP(Importaciones_mensuales[[#This Row],[Código Arancelario]],Codigos10[],3,0)</f>
        <v>Sin especificar</v>
      </c>
      <c r="H22">
        <f>+VLOOKUP(Importaciones_mensuales[[#This Row],[Tipo]],Cod_tipo[],2,0)</f>
        <v>5</v>
      </c>
      <c r="I22" t="str">
        <f>+VLOOKUP(Importaciones_mensuales[[#This Row],[Código Arancelario]],Codigos10[],5,0)</f>
        <v>Hortalizas</v>
      </c>
      <c r="J22">
        <f>+VLOOKUP(Importaciones_mensuales[[#This Row],[Categoría]],Cod_Tipo_cultivo[],2,0)</f>
        <v>7</v>
      </c>
      <c r="K22" t="s">
        <v>20</v>
      </c>
      <c r="L22">
        <f>+VLOOKUP(Importaciones_mensuales[[#This Row],[Contenido]],Contenido_cod[],2,0)</f>
        <v>2</v>
      </c>
      <c r="M22" t="str">
        <f>+VLOOKUP(Importaciones_mensuales[[#This Row],[Código Arancelario]],Codigos10[],7,0)</f>
        <v>Sin especificar</v>
      </c>
      <c r="N22">
        <v>2021</v>
      </c>
      <c r="O22">
        <v>0</v>
      </c>
      <c r="P22">
        <v>0</v>
      </c>
      <c r="Q22">
        <v>0</v>
      </c>
      <c r="R22">
        <v>42.84</v>
      </c>
      <c r="S22">
        <v>35.01</v>
      </c>
      <c r="T22">
        <v>0</v>
      </c>
      <c r="U22">
        <v>0</v>
      </c>
      <c r="V22">
        <v>0</v>
      </c>
      <c r="W22">
        <v>0</v>
      </c>
    </row>
    <row r="23" spans="1:26" x14ac:dyDescent="0.25">
      <c r="A23" t="s">
        <v>62</v>
      </c>
      <c r="B23" t="s">
        <v>15</v>
      </c>
      <c r="C23" t="str">
        <f>+VLOOKUP(Importaciones_mensuales[[#This Row],[Código Arancelario]],Codigos10[],2,0)</f>
        <v>Zapallo</v>
      </c>
      <c r="D23">
        <f>+VLOOKUP(Importaciones_mensuales[[#This Row],[Cultivo]],Cod_categoría[],2,0)</f>
        <v>100112032</v>
      </c>
      <c r="E23" t="str">
        <f>+VLOOKUP(Importaciones_mensuales[[#This Row],[Código Arancelario]],Codigos10[],4,0)</f>
        <v>Fresco</v>
      </c>
      <c r="F23">
        <f>+VLOOKUP(Importaciones_mensuales[[#This Row],[Procesamiento]],Cod_procesamiento[],2,0)</f>
        <v>4</v>
      </c>
      <c r="G23" t="str">
        <f>+VLOOKUP(Importaciones_mensuales[[#This Row],[Código Arancelario]],Codigos10[],3,0)</f>
        <v>Sin especificar</v>
      </c>
      <c r="H23">
        <f>+VLOOKUP(Importaciones_mensuales[[#This Row],[Tipo]],Cod_tipo[],2,0)</f>
        <v>5</v>
      </c>
      <c r="I23" t="str">
        <f>+VLOOKUP(Importaciones_mensuales[[#This Row],[Código Arancelario]],Codigos10[],5,0)</f>
        <v>Hortalizas</v>
      </c>
      <c r="J23">
        <f>+VLOOKUP(Importaciones_mensuales[[#This Row],[Categoría]],Cod_Tipo_cultivo[],2,0)</f>
        <v>7</v>
      </c>
      <c r="K23" t="s">
        <v>20</v>
      </c>
      <c r="L23">
        <f>+VLOOKUP(Importaciones_mensuales[[#This Row],[Contenido]],Contenido_cod[],2,0)</f>
        <v>2</v>
      </c>
      <c r="M23" t="str">
        <f>+VLOOKUP(Importaciones_mensuales[[#This Row],[Código Arancelario]],Codigos10[],7,0)</f>
        <v>De guarda</v>
      </c>
      <c r="N23">
        <v>2021</v>
      </c>
      <c r="O23">
        <v>1834</v>
      </c>
      <c r="P23">
        <v>2701</v>
      </c>
      <c r="Q23">
        <v>3628</v>
      </c>
      <c r="R23">
        <v>0</v>
      </c>
      <c r="S23">
        <v>2456.1999999999998</v>
      </c>
      <c r="T23">
        <v>3894.4</v>
      </c>
      <c r="U23">
        <v>9649.4</v>
      </c>
      <c r="V23">
        <v>119466.03</v>
      </c>
      <c r="W23">
        <v>283162.40000000002</v>
      </c>
    </row>
    <row r="24" spans="1:26" x14ac:dyDescent="0.25">
      <c r="A24" t="s">
        <v>65</v>
      </c>
      <c r="B24" t="s">
        <v>15</v>
      </c>
      <c r="C24" t="str">
        <f>+VLOOKUP(Importaciones_mensuales[[#This Row],[Código Arancelario]],Codigos10[],2,0)</f>
        <v>Calabacín</v>
      </c>
      <c r="D24">
        <f>+VLOOKUP(Importaciones_mensuales[[#This Row],[Cultivo]],Cod_categoría[],2,0)</f>
        <v>100114018</v>
      </c>
      <c r="E24" t="str">
        <f>+VLOOKUP(Importaciones_mensuales[[#This Row],[Código Arancelario]],Codigos10[],4,0)</f>
        <v>Fresco</v>
      </c>
      <c r="F24">
        <f>+VLOOKUP(Importaciones_mensuales[[#This Row],[Procesamiento]],Cod_procesamiento[],2,0)</f>
        <v>4</v>
      </c>
      <c r="G24" t="str">
        <f>+VLOOKUP(Importaciones_mensuales[[#This Row],[Código Arancelario]],Codigos10[],3,0)</f>
        <v>Sin especificar</v>
      </c>
      <c r="H24">
        <f>+VLOOKUP(Importaciones_mensuales[[#This Row],[Tipo]],Cod_tipo[],2,0)</f>
        <v>5</v>
      </c>
      <c r="I24" t="str">
        <f>+VLOOKUP(Importaciones_mensuales[[#This Row],[Código Arancelario]],Codigos10[],5,0)</f>
        <v>Hortalizas</v>
      </c>
      <c r="J24">
        <f>+VLOOKUP(Importaciones_mensuales[[#This Row],[Categoría]],Cod_Tipo_cultivo[],2,0)</f>
        <v>7</v>
      </c>
      <c r="K24" t="s">
        <v>20</v>
      </c>
      <c r="L24">
        <f>+VLOOKUP(Importaciones_mensuales[[#This Row],[Contenido]],Contenido_cod[],2,0)</f>
        <v>2</v>
      </c>
      <c r="M24" t="str">
        <f>+VLOOKUP(Importaciones_mensuales[[#This Row],[Código Arancelario]],Codigos10[],7,0)</f>
        <v>Sin especificar</v>
      </c>
      <c r="N24">
        <v>2021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1734.08</v>
      </c>
      <c r="W24">
        <v>31690.639999999999</v>
      </c>
    </row>
    <row r="25" spans="1:26" x14ac:dyDescent="0.25">
      <c r="A25" t="s">
        <v>67</v>
      </c>
      <c r="B25" t="s">
        <v>15</v>
      </c>
      <c r="C25" t="str">
        <f>+VLOOKUP(Importaciones_mensuales[[#This Row],[Código Arancelario]],Codigos10[],2,0)</f>
        <v>Papa</v>
      </c>
      <c r="D25">
        <f>+VLOOKUP(Importaciones_mensuales[[#This Row],[Cultivo]],Cod_categoría[],2,0)</f>
        <v>100114001</v>
      </c>
      <c r="E25" t="str">
        <f>+VLOOKUP(Importaciones_mensuales[[#This Row],[Código Arancelario]],Codigos10[],4,0)</f>
        <v>Congelado</v>
      </c>
      <c r="F25">
        <f>+VLOOKUP(Importaciones_mensuales[[#This Row],[Procesamiento]],Cod_procesamiento[],2,0)</f>
        <v>1</v>
      </c>
      <c r="G25" t="str">
        <f>+VLOOKUP(Importaciones_mensuales[[#This Row],[Código Arancelario]],Codigos10[],3,0)</f>
        <v>Sin especificar</v>
      </c>
      <c r="H25">
        <f>+VLOOKUP(Importaciones_mensuales[[#This Row],[Tipo]],Cod_tipo[],2,0)</f>
        <v>5</v>
      </c>
      <c r="I25" t="str">
        <f>+VLOOKUP(Importaciones_mensuales[[#This Row],[Código Arancelario]],Codigos10[],5,0)</f>
        <v>Tubérculos</v>
      </c>
      <c r="J25">
        <f>+VLOOKUP(Importaciones_mensuales[[#This Row],[Categoría]],Cod_Tipo_cultivo[],2,0)</f>
        <v>9</v>
      </c>
      <c r="K25" t="s">
        <v>20</v>
      </c>
      <c r="L25">
        <f>+VLOOKUP(Importaciones_mensuales[[#This Row],[Contenido]],Contenido_cod[],2,0)</f>
        <v>2</v>
      </c>
      <c r="M25" t="str">
        <f>+VLOOKUP(Importaciones_mensuales[[#This Row],[Código Arancelario]],Codigos10[],7,0)</f>
        <v>Sin especificar</v>
      </c>
      <c r="N25">
        <v>2021</v>
      </c>
      <c r="O25">
        <v>67809.599999999991</v>
      </c>
      <c r="P25">
        <v>38749.880000000005</v>
      </c>
      <c r="Q25">
        <v>70147.010000000009</v>
      </c>
      <c r="R25">
        <v>86849.86</v>
      </c>
      <c r="S25">
        <v>24458.45</v>
      </c>
      <c r="T25">
        <v>31414.37</v>
      </c>
      <c r="U25">
        <v>46354.68</v>
      </c>
      <c r="V25">
        <v>63934.7</v>
      </c>
      <c r="W25">
        <v>143040.65</v>
      </c>
    </row>
    <row r="26" spans="1:26" x14ac:dyDescent="0.25">
      <c r="A26" t="s">
        <v>69</v>
      </c>
      <c r="B26" t="s">
        <v>15</v>
      </c>
      <c r="C26" t="str">
        <f>+VLOOKUP(Importaciones_mensuales[[#This Row],[Código Arancelario]],Codigos10[],2,0)</f>
        <v>Arveja</v>
      </c>
      <c r="D26">
        <f>+VLOOKUP(Importaciones_mensuales[[#This Row],[Cultivo]],Cod_categoría[],2,0)</f>
        <v>100112022</v>
      </c>
      <c r="E26" t="str">
        <f>+VLOOKUP(Importaciones_mensuales[[#This Row],[Código Arancelario]],Codigos10[],4,0)</f>
        <v>Congelado</v>
      </c>
      <c r="F26">
        <f>+VLOOKUP(Importaciones_mensuales[[#This Row],[Procesamiento]],Cod_procesamiento[],2,0)</f>
        <v>1</v>
      </c>
      <c r="G26" t="str">
        <f>+VLOOKUP(Importaciones_mensuales[[#This Row],[Código Arancelario]],Codigos10[],3,0)</f>
        <v>Sin especificar</v>
      </c>
      <c r="H26">
        <f>+VLOOKUP(Importaciones_mensuales[[#This Row],[Tipo]],Cod_tipo[],2,0)</f>
        <v>5</v>
      </c>
      <c r="I26" t="str">
        <f>+VLOOKUP(Importaciones_mensuales[[#This Row],[Código Arancelario]],Codigos10[],5,0)</f>
        <v>Hortalizas</v>
      </c>
      <c r="J26">
        <f>+VLOOKUP(Importaciones_mensuales[[#This Row],[Categoría]],Cod_Tipo_cultivo[],2,0)</f>
        <v>7</v>
      </c>
      <c r="K26" t="s">
        <v>20</v>
      </c>
      <c r="L26">
        <f>+VLOOKUP(Importaciones_mensuales[[#This Row],[Contenido]],Contenido_cod[],2,0)</f>
        <v>2</v>
      </c>
      <c r="M26" t="str">
        <f>+VLOOKUP(Importaciones_mensuales[[#This Row],[Código Arancelario]],Codigos10[],7,0)</f>
        <v>Sin especificar</v>
      </c>
      <c r="N26">
        <v>2021</v>
      </c>
      <c r="O26">
        <v>136585.01999999999</v>
      </c>
      <c r="P26">
        <v>294741.11</v>
      </c>
      <c r="Q26">
        <v>371554.87</v>
      </c>
      <c r="R26">
        <v>435199.88</v>
      </c>
      <c r="S26">
        <v>1197652.5200000003</v>
      </c>
      <c r="T26">
        <v>617386.23999999999</v>
      </c>
      <c r="U26">
        <v>842165.68</v>
      </c>
      <c r="V26">
        <v>318565.31</v>
      </c>
      <c r="W26">
        <v>355703.57</v>
      </c>
    </row>
    <row r="27" spans="1:26" x14ac:dyDescent="0.25">
      <c r="A27" t="s">
        <v>70</v>
      </c>
      <c r="B27" t="s">
        <v>15</v>
      </c>
      <c r="C27" t="str">
        <f>+VLOOKUP(Importaciones_mensuales[[#This Row],[Código Arancelario]],Codigos10[],2,0)</f>
        <v>Poroto</v>
      </c>
      <c r="D27">
        <f>+VLOOKUP(Importaciones_mensuales[[#This Row],[Cultivo]],Cod_categoría[],2,0)</f>
        <v>100110002</v>
      </c>
      <c r="E27" t="str">
        <f>+VLOOKUP(Importaciones_mensuales[[#This Row],[Código Arancelario]],Codigos10[],4,0)</f>
        <v>Congelado</v>
      </c>
      <c r="F27">
        <f>+VLOOKUP(Importaciones_mensuales[[#This Row],[Procesamiento]],Cod_procesamiento[],2,0)</f>
        <v>1</v>
      </c>
      <c r="G27" t="str">
        <f>+VLOOKUP(Importaciones_mensuales[[#This Row],[Código Arancelario]],Codigos10[],3,0)</f>
        <v>Sin especificar</v>
      </c>
      <c r="H27">
        <f>+VLOOKUP(Importaciones_mensuales[[#This Row],[Tipo]],Cod_tipo[],2,0)</f>
        <v>5</v>
      </c>
      <c r="I27" t="str">
        <f>+VLOOKUP(Importaciones_mensuales[[#This Row],[Código Arancelario]],Codigos10[],5,0)</f>
        <v>Hortalizas</v>
      </c>
      <c r="J27">
        <f>+VLOOKUP(Importaciones_mensuales[[#This Row],[Categoría]],Cod_Tipo_cultivo[],2,0)</f>
        <v>7</v>
      </c>
      <c r="K27" t="s">
        <v>20</v>
      </c>
      <c r="L27">
        <f>+VLOOKUP(Importaciones_mensuales[[#This Row],[Contenido]],Contenido_cod[],2,0)</f>
        <v>2</v>
      </c>
      <c r="M27" t="str">
        <f>+VLOOKUP(Importaciones_mensuales[[#This Row],[Código Arancelario]],Codigos10[],7,0)</f>
        <v>Sin especificar</v>
      </c>
      <c r="N27">
        <v>2021</v>
      </c>
      <c r="O27">
        <v>126283.20999999999</v>
      </c>
      <c r="P27">
        <v>93712.56</v>
      </c>
      <c r="Q27">
        <v>255549.61000000002</v>
      </c>
      <c r="R27">
        <v>294926.84999999998</v>
      </c>
      <c r="S27">
        <v>247649.19</v>
      </c>
      <c r="T27">
        <v>106954.41</v>
      </c>
      <c r="U27">
        <v>68484.89</v>
      </c>
      <c r="V27">
        <v>72191.740000000005</v>
      </c>
      <c r="W27">
        <v>241967.71000000002</v>
      </c>
    </row>
    <row r="28" spans="1:26" x14ac:dyDescent="0.25">
      <c r="A28" t="s">
        <v>71</v>
      </c>
      <c r="B28" t="s">
        <v>15</v>
      </c>
      <c r="C28" t="str">
        <f>+VLOOKUP(Importaciones_mensuales[[#This Row],[Código Arancelario]],Codigos10[],2,0)</f>
        <v>Haba</v>
      </c>
      <c r="D28">
        <f>+VLOOKUP(Importaciones_mensuales[[#This Row],[Cultivo]],Cod_categoría[],2,0)</f>
        <v>100112026</v>
      </c>
      <c r="E28" t="str">
        <f>+VLOOKUP(Importaciones_mensuales[[#This Row],[Código Arancelario]],Codigos10[],4,0)</f>
        <v>Congelado</v>
      </c>
      <c r="F28">
        <f>+VLOOKUP(Importaciones_mensuales[[#This Row],[Procesamiento]],Cod_procesamiento[],2,0)</f>
        <v>1</v>
      </c>
      <c r="G28" t="str">
        <f>+VLOOKUP(Importaciones_mensuales[[#This Row],[Código Arancelario]],Codigos10[],3,0)</f>
        <v>Sin especificar</v>
      </c>
      <c r="H28">
        <f>+VLOOKUP(Importaciones_mensuales[[#This Row],[Tipo]],Cod_tipo[],2,0)</f>
        <v>5</v>
      </c>
      <c r="I28" t="str">
        <f>+VLOOKUP(Importaciones_mensuales[[#This Row],[Código Arancelario]],Codigos10[],5,0)</f>
        <v>Hortalizas</v>
      </c>
      <c r="J28">
        <f>+VLOOKUP(Importaciones_mensuales[[#This Row],[Categoría]],Cod_Tipo_cultivo[],2,0)</f>
        <v>7</v>
      </c>
      <c r="K28" t="s">
        <v>20</v>
      </c>
      <c r="L28">
        <f>+VLOOKUP(Importaciones_mensuales[[#This Row],[Contenido]],Contenido_cod[],2,0)</f>
        <v>2</v>
      </c>
      <c r="M28" t="str">
        <f>+VLOOKUP(Importaciones_mensuales[[#This Row],[Código Arancelario]],Codigos10[],7,0)</f>
        <v>Sin especificar</v>
      </c>
      <c r="N28">
        <v>2021</v>
      </c>
      <c r="O28">
        <v>37904</v>
      </c>
      <c r="P28">
        <v>49855.520000000004</v>
      </c>
      <c r="Q28">
        <v>260819.99</v>
      </c>
      <c r="R28">
        <v>194820.44</v>
      </c>
      <c r="S28">
        <v>221408.55000000002</v>
      </c>
      <c r="T28">
        <v>211262.69999999998</v>
      </c>
      <c r="U28">
        <v>294584.64</v>
      </c>
      <c r="V28">
        <v>46153.85</v>
      </c>
      <c r="W28">
        <v>323519.58</v>
      </c>
    </row>
    <row r="29" spans="1:26" x14ac:dyDescent="0.25">
      <c r="A29" t="s">
        <v>72</v>
      </c>
      <c r="B29" t="s">
        <v>15</v>
      </c>
      <c r="C29" t="str">
        <f>+VLOOKUP(Importaciones_mensuales[[#This Row],[Código Arancelario]],Codigos10[],2,0)</f>
        <v>Otras legumbres de vaina</v>
      </c>
      <c r="D29">
        <f>+VLOOKUP(Importaciones_mensuales[[#This Row],[Cultivo]],Cod_categoría[],2,0)</f>
        <v>100114032</v>
      </c>
      <c r="E29" t="str">
        <f>+VLOOKUP(Importaciones_mensuales[[#This Row],[Código Arancelario]],Codigos10[],4,0)</f>
        <v>Congelado</v>
      </c>
      <c r="F29">
        <f>+VLOOKUP(Importaciones_mensuales[[#This Row],[Procesamiento]],Cod_procesamiento[],2,0)</f>
        <v>1</v>
      </c>
      <c r="G29" t="str">
        <f>+VLOOKUP(Importaciones_mensuales[[#This Row],[Código Arancelario]],Codigos10[],3,0)</f>
        <v>Sin especificar</v>
      </c>
      <c r="H29">
        <f>+VLOOKUP(Importaciones_mensuales[[#This Row],[Tipo]],Cod_tipo[],2,0)</f>
        <v>5</v>
      </c>
      <c r="I29" t="str">
        <f>+VLOOKUP(Importaciones_mensuales[[#This Row],[Código Arancelario]],Codigos10[],5,0)</f>
        <v>Hortalizas</v>
      </c>
      <c r="J29">
        <f>+VLOOKUP(Importaciones_mensuales[[#This Row],[Categoría]],Cod_Tipo_cultivo[],2,0)</f>
        <v>7</v>
      </c>
      <c r="K29" t="s">
        <v>20</v>
      </c>
      <c r="L29">
        <f>+VLOOKUP(Importaciones_mensuales[[#This Row],[Contenido]],Contenido_cod[],2,0)</f>
        <v>2</v>
      </c>
      <c r="M29" t="str">
        <f>+VLOOKUP(Importaciones_mensuales[[#This Row],[Código Arancelario]],Codigos10[],7,0)</f>
        <v>Sin especificar</v>
      </c>
      <c r="N29">
        <v>2021</v>
      </c>
      <c r="O29">
        <v>23736.93</v>
      </c>
      <c r="P29">
        <v>3398.69</v>
      </c>
      <c r="Q29">
        <v>5266.61</v>
      </c>
      <c r="R29">
        <v>9084.48</v>
      </c>
      <c r="S29">
        <v>29269.48</v>
      </c>
      <c r="T29">
        <v>0</v>
      </c>
      <c r="U29">
        <v>13944.98</v>
      </c>
      <c r="V29">
        <v>819.48</v>
      </c>
      <c r="W29">
        <v>139</v>
      </c>
    </row>
    <row r="30" spans="1:26" x14ac:dyDescent="0.25">
      <c r="A30" t="s">
        <v>73</v>
      </c>
      <c r="B30" t="s">
        <v>15</v>
      </c>
      <c r="C30" t="str">
        <f>+VLOOKUP(Importaciones_mensuales[[#This Row],[Código Arancelario]],Codigos10[],2,0)</f>
        <v>Espinaca</v>
      </c>
      <c r="D30">
        <f>+VLOOKUP(Importaciones_mensuales[[#This Row],[Cultivo]],Cod_categoría[],2,0)</f>
        <v>100112012</v>
      </c>
      <c r="E30" t="str">
        <f>+VLOOKUP(Importaciones_mensuales[[#This Row],[Código Arancelario]],Codigos10[],4,0)</f>
        <v>Congelado</v>
      </c>
      <c r="F30">
        <f>+VLOOKUP(Importaciones_mensuales[[#This Row],[Procesamiento]],Cod_procesamiento[],2,0)</f>
        <v>1</v>
      </c>
      <c r="G30" t="str">
        <f>+VLOOKUP(Importaciones_mensuales[[#This Row],[Código Arancelario]],Codigos10[],3,0)</f>
        <v>Sin especificar</v>
      </c>
      <c r="H30">
        <f>+VLOOKUP(Importaciones_mensuales[[#This Row],[Tipo]],Cod_tipo[],2,0)</f>
        <v>5</v>
      </c>
      <c r="I30" t="str">
        <f>+VLOOKUP(Importaciones_mensuales[[#This Row],[Código Arancelario]],Codigos10[],5,0)</f>
        <v>Hortalizas</v>
      </c>
      <c r="J30">
        <f>+VLOOKUP(Importaciones_mensuales[[#This Row],[Categoría]],Cod_Tipo_cultivo[],2,0)</f>
        <v>7</v>
      </c>
      <c r="K30" t="s">
        <v>20</v>
      </c>
      <c r="L30">
        <f>+VLOOKUP(Importaciones_mensuales[[#This Row],[Contenido]],Contenido_cod[],2,0)</f>
        <v>2</v>
      </c>
      <c r="M30" t="str">
        <f>+VLOOKUP(Importaciones_mensuales[[#This Row],[Código Arancelario]],Codigos10[],7,0)</f>
        <v>Sin especificar</v>
      </c>
      <c r="N30">
        <v>2021</v>
      </c>
      <c r="O30">
        <v>76792.26999999999</v>
      </c>
      <c r="P30">
        <v>53151.5</v>
      </c>
      <c r="Q30">
        <v>77242.41</v>
      </c>
      <c r="R30">
        <v>80564.800000000003</v>
      </c>
      <c r="S30">
        <v>34153.620000000003</v>
      </c>
      <c r="T30">
        <v>79573.440000000002</v>
      </c>
      <c r="U30">
        <v>83538.31</v>
      </c>
      <c r="V30">
        <v>68736.400000000009</v>
      </c>
      <c r="W30">
        <v>99612.17</v>
      </c>
    </row>
    <row r="31" spans="1:26" x14ac:dyDescent="0.25">
      <c r="A31" t="s">
        <v>75</v>
      </c>
      <c r="B31" t="s">
        <v>15</v>
      </c>
      <c r="C31" t="str">
        <f>+VLOOKUP(Importaciones_mensuales[[#This Row],[Código Arancelario]],Codigos10[],2,0)</f>
        <v>Maíz</v>
      </c>
      <c r="D31">
        <f>+VLOOKUP(Importaciones_mensuales[[#This Row],[Cultivo]],Cod_categoría[],2,0)</f>
        <v>100114015</v>
      </c>
      <c r="E31" t="str">
        <f>+VLOOKUP(Importaciones_mensuales[[#This Row],[Código Arancelario]],Codigos10[],4,0)</f>
        <v>Congelado</v>
      </c>
      <c r="F31">
        <f>+VLOOKUP(Importaciones_mensuales[[#This Row],[Procesamiento]],Cod_procesamiento[],2,0)</f>
        <v>1</v>
      </c>
      <c r="G31" t="str">
        <f>+VLOOKUP(Importaciones_mensuales[[#This Row],[Código Arancelario]],Codigos10[],3,0)</f>
        <v>Sin especificar</v>
      </c>
      <c r="H31">
        <f>+VLOOKUP(Importaciones_mensuales[[#This Row],[Tipo]],Cod_tipo[],2,0)</f>
        <v>5</v>
      </c>
      <c r="I31" t="str">
        <f>+VLOOKUP(Importaciones_mensuales[[#This Row],[Código Arancelario]],Codigos10[],5,0)</f>
        <v>Hortalizas</v>
      </c>
      <c r="J31">
        <f>+VLOOKUP(Importaciones_mensuales[[#This Row],[Categoría]],Cod_Tipo_cultivo[],2,0)</f>
        <v>7</v>
      </c>
      <c r="K31" t="s">
        <v>20</v>
      </c>
      <c r="L31">
        <f>+VLOOKUP(Importaciones_mensuales[[#This Row],[Contenido]],Contenido_cod[],2,0)</f>
        <v>2</v>
      </c>
      <c r="M31" t="str">
        <f>+VLOOKUP(Importaciones_mensuales[[#This Row],[Código Arancelario]],Codigos10[],7,0)</f>
        <v>Maíz dulce</v>
      </c>
      <c r="N31">
        <v>2021</v>
      </c>
      <c r="O31">
        <v>857316.08</v>
      </c>
      <c r="P31">
        <v>764692.17999999993</v>
      </c>
      <c r="Q31">
        <v>1160069.46</v>
      </c>
      <c r="R31">
        <v>1020388.9400000001</v>
      </c>
      <c r="S31">
        <v>1117674.0099999998</v>
      </c>
      <c r="T31">
        <v>2456642.41</v>
      </c>
      <c r="U31">
        <v>2249689.5299999998</v>
      </c>
      <c r="V31">
        <v>1799713.21</v>
      </c>
      <c r="W31">
        <v>2607150.58</v>
      </c>
    </row>
    <row r="32" spans="1:26" x14ac:dyDescent="0.25">
      <c r="A32" t="s">
        <v>78</v>
      </c>
      <c r="B32" t="s">
        <v>15</v>
      </c>
      <c r="C32" t="str">
        <f>+VLOOKUP(Importaciones_mensuales[[#This Row],[Código Arancelario]],Codigos10[],2,0)</f>
        <v>Coliflor</v>
      </c>
      <c r="D32">
        <f>+VLOOKUP(Importaciones_mensuales[[#This Row],[Cultivo]],Cod_categoría[],2,0)</f>
        <v>100112008</v>
      </c>
      <c r="E32" t="str">
        <f>+VLOOKUP(Importaciones_mensuales[[#This Row],[Código Arancelario]],Codigos10[],4,0)</f>
        <v>Congelado</v>
      </c>
      <c r="F32">
        <f>+VLOOKUP(Importaciones_mensuales[[#This Row],[Procesamiento]],Cod_procesamiento[],2,0)</f>
        <v>1</v>
      </c>
      <c r="G32" t="str">
        <f>+VLOOKUP(Importaciones_mensuales[[#This Row],[Código Arancelario]],Codigos10[],3,0)</f>
        <v>Sin especificar</v>
      </c>
      <c r="H32">
        <f>+VLOOKUP(Importaciones_mensuales[[#This Row],[Tipo]],Cod_tipo[],2,0)</f>
        <v>5</v>
      </c>
      <c r="I32" t="str">
        <f>+VLOOKUP(Importaciones_mensuales[[#This Row],[Código Arancelario]],Codigos10[],5,0)</f>
        <v>Hortalizas</v>
      </c>
      <c r="J32">
        <f>+VLOOKUP(Importaciones_mensuales[[#This Row],[Categoría]],Cod_Tipo_cultivo[],2,0)</f>
        <v>7</v>
      </c>
      <c r="K32" t="s">
        <v>20</v>
      </c>
      <c r="L32">
        <f>+VLOOKUP(Importaciones_mensuales[[#This Row],[Contenido]],Contenido_cod[],2,0)</f>
        <v>2</v>
      </c>
      <c r="M32" t="str">
        <f>+VLOOKUP(Importaciones_mensuales[[#This Row],[Código Arancelario]],Codigos10[],7,0)</f>
        <v>Sin especificar</v>
      </c>
      <c r="N32">
        <v>2021</v>
      </c>
      <c r="O32">
        <v>23069.14</v>
      </c>
      <c r="P32">
        <v>18456.859999999997</v>
      </c>
      <c r="Q32">
        <v>15287.679999999998</v>
      </c>
      <c r="R32">
        <v>25931.729999999996</v>
      </c>
      <c r="S32">
        <v>17987.66</v>
      </c>
      <c r="T32">
        <v>4589.5099999999993</v>
      </c>
      <c r="U32">
        <v>65659.17</v>
      </c>
      <c r="V32">
        <v>19807.120000000003</v>
      </c>
      <c r="W32">
        <v>23727.23</v>
      </c>
    </row>
    <row r="33" spans="1:26" x14ac:dyDescent="0.25">
      <c r="A33" t="s">
        <v>79</v>
      </c>
      <c r="B33" t="s">
        <v>15</v>
      </c>
      <c r="C33" t="str">
        <f>+VLOOKUP(Importaciones_mensuales[[#This Row],[Código Arancelario]],Codigos10[],2,0)</f>
        <v>Brócoli</v>
      </c>
      <c r="D33">
        <f>+VLOOKUP(Importaciones_mensuales[[#This Row],[Cultivo]],Cod_categoría[],2,0)</f>
        <v>100112023</v>
      </c>
      <c r="E33" t="str">
        <f>+VLOOKUP(Importaciones_mensuales[[#This Row],[Código Arancelario]],Codigos10[],4,0)</f>
        <v>Congelado</v>
      </c>
      <c r="F33">
        <f>+VLOOKUP(Importaciones_mensuales[[#This Row],[Procesamiento]],Cod_procesamiento[],2,0)</f>
        <v>1</v>
      </c>
      <c r="G33" t="str">
        <f>+VLOOKUP(Importaciones_mensuales[[#This Row],[Código Arancelario]],Codigos10[],3,0)</f>
        <v>Sin especificar</v>
      </c>
      <c r="H33">
        <f>+VLOOKUP(Importaciones_mensuales[[#This Row],[Tipo]],Cod_tipo[],2,0)</f>
        <v>5</v>
      </c>
      <c r="I33" t="str">
        <f>+VLOOKUP(Importaciones_mensuales[[#This Row],[Código Arancelario]],Codigos10[],5,0)</f>
        <v>Hortalizas</v>
      </c>
      <c r="J33">
        <f>+VLOOKUP(Importaciones_mensuales[[#This Row],[Categoría]],Cod_Tipo_cultivo[],2,0)</f>
        <v>7</v>
      </c>
      <c r="K33" t="s">
        <v>20</v>
      </c>
      <c r="L33">
        <f>+VLOOKUP(Importaciones_mensuales[[#This Row],[Contenido]],Contenido_cod[],2,0)</f>
        <v>2</v>
      </c>
      <c r="M33" t="str">
        <f>+VLOOKUP(Importaciones_mensuales[[#This Row],[Código Arancelario]],Codigos10[],7,0)</f>
        <v>Sin especificar</v>
      </c>
      <c r="N33">
        <v>2021</v>
      </c>
      <c r="O33">
        <v>99862.57</v>
      </c>
      <c r="P33">
        <v>8250.5400000000009</v>
      </c>
      <c r="Q33">
        <v>43645.04</v>
      </c>
      <c r="R33">
        <v>34649.869999999995</v>
      </c>
      <c r="S33">
        <v>20106.8</v>
      </c>
      <c r="T33">
        <v>18326.93</v>
      </c>
      <c r="U33">
        <v>36711.869999999995</v>
      </c>
      <c r="V33">
        <v>32705.63</v>
      </c>
      <c r="W33">
        <v>34585.520000000004</v>
      </c>
    </row>
    <row r="34" spans="1:26" x14ac:dyDescent="0.25">
      <c r="A34" t="s">
        <v>189</v>
      </c>
      <c r="B34" t="s">
        <v>363</v>
      </c>
      <c r="C34" t="str">
        <f>+VLOOKUP(Importaciones_mensuales[[#This Row],[Código Arancelario]],Codigos10[],2,0)</f>
        <v>Uva</v>
      </c>
      <c r="D34">
        <f>+VLOOKUP(Importaciones_mensuales[[#This Row],[Cultivo]],Cod_categoría[],2,0)</f>
        <v>100109001</v>
      </c>
      <c r="E34" t="str">
        <f>+VLOOKUP(Importaciones_mensuales[[#This Row],[Código Arancelario]],Codigos10[],4,0)</f>
        <v>Fresco</v>
      </c>
      <c r="F34">
        <f>+VLOOKUP(Importaciones_mensuales[[#This Row],[Procesamiento]],Cod_procesamiento[],2,0)</f>
        <v>4</v>
      </c>
      <c r="G34" t="str">
        <f>+VLOOKUP(Importaciones_mensuales[[#This Row],[Código Arancelario]],Codigos10[],3,0)</f>
        <v>No orgánico</v>
      </c>
      <c r="H34">
        <f>+VLOOKUP(Importaciones_mensuales[[#This Row],[Tipo]],Cod_tipo[],2,0)</f>
        <v>2</v>
      </c>
      <c r="I34" t="str">
        <f>+VLOOKUP(Importaciones_mensuales[[#This Row],[Código Arancelario]],Codigos10[],5,0)</f>
        <v>Uva</v>
      </c>
      <c r="J34">
        <f>+VLOOKUP(Importaciones_mensuales[[#This Row],[Categoría]],Cod_Tipo_cultivo[],2,0)</f>
        <v>11</v>
      </c>
      <c r="K34" t="s">
        <v>129</v>
      </c>
      <c r="L34">
        <f>+VLOOKUP(Importaciones_mensuales[[#This Row],[Contenido]],Contenido_cod[],2,0)</f>
        <v>1</v>
      </c>
      <c r="M34" t="str">
        <f>+VLOOKUP(Importaciones_mensuales[[#This Row],[Código Arancelario]],Codigos10[],7,0)</f>
        <v>Thompson seedless</v>
      </c>
      <c r="N34">
        <v>2021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25">
      <c r="A35" t="s">
        <v>82</v>
      </c>
      <c r="B35" t="s">
        <v>15</v>
      </c>
      <c r="C35" t="str">
        <f>+VLOOKUP(Importaciones_mensuales[[#This Row],[Código Arancelario]],Codigos10[],2,0)</f>
        <v>Aceituna</v>
      </c>
      <c r="D35">
        <f>+VLOOKUP(Importaciones_mensuales[[#This Row],[Cultivo]],Cod_categoría[],2,0)</f>
        <v>100114016</v>
      </c>
      <c r="E35" t="str">
        <f>+VLOOKUP(Importaciones_mensuales[[#This Row],[Código Arancelario]],Codigos10[],4,0)</f>
        <v>Conserva</v>
      </c>
      <c r="F35">
        <f>+VLOOKUP(Importaciones_mensuales[[#This Row],[Procesamiento]],Cod_procesamiento[],2,0)</f>
        <v>2</v>
      </c>
      <c r="G35" t="str">
        <f>+VLOOKUP(Importaciones_mensuales[[#This Row],[Código Arancelario]],Codigos10[],3,0)</f>
        <v>Sin especificar</v>
      </c>
      <c r="H35">
        <f>+VLOOKUP(Importaciones_mensuales[[#This Row],[Tipo]],Cod_tipo[],2,0)</f>
        <v>5</v>
      </c>
      <c r="I35" t="str">
        <f>+VLOOKUP(Importaciones_mensuales[[#This Row],[Código Arancelario]],Codigos10[],5,0)</f>
        <v>Hortalizas</v>
      </c>
      <c r="J35">
        <f>+VLOOKUP(Importaciones_mensuales[[#This Row],[Categoría]],Cod_Tipo_cultivo[],2,0)</f>
        <v>7</v>
      </c>
      <c r="K35" t="s">
        <v>20</v>
      </c>
      <c r="L35">
        <f>+VLOOKUP(Importaciones_mensuales[[#This Row],[Contenido]],Contenido_cod[],2,0)</f>
        <v>2</v>
      </c>
      <c r="M35" t="str">
        <f>+VLOOKUP(Importaciones_mensuales[[#This Row],[Código Arancelario]],Codigos10[],7,0)</f>
        <v>Sin especificar</v>
      </c>
      <c r="N35">
        <v>2021</v>
      </c>
      <c r="O35">
        <v>574669.03999999992</v>
      </c>
      <c r="P35">
        <v>864903.28</v>
      </c>
      <c r="Q35">
        <v>958788.33000000007</v>
      </c>
      <c r="R35">
        <v>1192668.07</v>
      </c>
      <c r="S35">
        <v>1244775.2000000002</v>
      </c>
      <c r="T35">
        <v>1696075.73</v>
      </c>
      <c r="U35">
        <v>1795770</v>
      </c>
      <c r="V35">
        <v>1750979.73</v>
      </c>
      <c r="W35">
        <v>1183815.8499999999</v>
      </c>
    </row>
    <row r="36" spans="1:26" x14ac:dyDescent="0.25">
      <c r="A36" t="s">
        <v>84</v>
      </c>
      <c r="B36" t="s">
        <v>15</v>
      </c>
      <c r="C36" t="str">
        <f>+VLOOKUP(Importaciones_mensuales[[#This Row],[Código Arancelario]],Codigos10[],2,0)</f>
        <v>Aceituna</v>
      </c>
      <c r="D36">
        <f>+VLOOKUP(Importaciones_mensuales[[#This Row],[Cultivo]],Cod_categoría[],2,0)</f>
        <v>100114016</v>
      </c>
      <c r="E36" t="str">
        <f>+VLOOKUP(Importaciones_mensuales[[#This Row],[Código Arancelario]],Codigos10[],4,0)</f>
        <v>Conserva</v>
      </c>
      <c r="F36">
        <f>+VLOOKUP(Importaciones_mensuales[[#This Row],[Procesamiento]],Cod_procesamiento[],2,0)</f>
        <v>2</v>
      </c>
      <c r="G36" t="str">
        <f>+VLOOKUP(Importaciones_mensuales[[#This Row],[Código Arancelario]],Codigos10[],3,0)</f>
        <v>Sin especificar</v>
      </c>
      <c r="H36">
        <f>+VLOOKUP(Importaciones_mensuales[[#This Row],[Tipo]],Cod_tipo[],2,0)</f>
        <v>5</v>
      </c>
      <c r="I36" t="str">
        <f>+VLOOKUP(Importaciones_mensuales[[#This Row],[Código Arancelario]],Codigos10[],5,0)</f>
        <v>Hortalizas</v>
      </c>
      <c r="J36">
        <f>+VLOOKUP(Importaciones_mensuales[[#This Row],[Categoría]],Cod_Tipo_cultivo[],2,0)</f>
        <v>7</v>
      </c>
      <c r="K36" t="s">
        <v>20</v>
      </c>
      <c r="L36">
        <f>+VLOOKUP(Importaciones_mensuales[[#This Row],[Contenido]],Contenido_cod[],2,0)</f>
        <v>2</v>
      </c>
      <c r="M36" t="str">
        <f>+VLOOKUP(Importaciones_mensuales[[#This Row],[Código Arancelario]],Codigos10[],7,0)</f>
        <v>Sin especificar</v>
      </c>
      <c r="N36">
        <v>2021</v>
      </c>
      <c r="O36">
        <v>0</v>
      </c>
      <c r="P36">
        <v>24837.45</v>
      </c>
      <c r="Q36">
        <v>1608.73</v>
      </c>
      <c r="R36">
        <v>25196.560000000001</v>
      </c>
      <c r="S36">
        <v>24535.919999999998</v>
      </c>
      <c r="T36">
        <v>218681.56</v>
      </c>
      <c r="U36">
        <v>98.46</v>
      </c>
      <c r="V36">
        <v>26375.41</v>
      </c>
      <c r="W36">
        <v>1927.22</v>
      </c>
    </row>
    <row r="37" spans="1:26" x14ac:dyDescent="0.25">
      <c r="A37" t="s">
        <v>85</v>
      </c>
      <c r="B37" t="s">
        <v>15</v>
      </c>
      <c r="C37" t="str">
        <f>+VLOOKUP(Importaciones_mensuales[[#This Row],[Código Arancelario]],Codigos10[],2,0)</f>
        <v>Pepino</v>
      </c>
      <c r="D37">
        <f>+VLOOKUP(Importaciones_mensuales[[#This Row],[Cultivo]],Cod_categoría[],2,0)</f>
        <v>100112016</v>
      </c>
      <c r="E37" t="str">
        <f>+VLOOKUP(Importaciones_mensuales[[#This Row],[Código Arancelario]],Codigos10[],4,0)</f>
        <v>Conserva</v>
      </c>
      <c r="F37">
        <f>+VLOOKUP(Importaciones_mensuales[[#This Row],[Procesamiento]],Cod_procesamiento[],2,0)</f>
        <v>2</v>
      </c>
      <c r="G37" t="str">
        <f>+VLOOKUP(Importaciones_mensuales[[#This Row],[Código Arancelario]],Codigos10[],3,0)</f>
        <v>Sin especificar</v>
      </c>
      <c r="H37">
        <f>+VLOOKUP(Importaciones_mensuales[[#This Row],[Tipo]],Cod_tipo[],2,0)</f>
        <v>5</v>
      </c>
      <c r="I37" t="str">
        <f>+VLOOKUP(Importaciones_mensuales[[#This Row],[Código Arancelario]],Codigos10[],5,0)</f>
        <v>Hortalizas</v>
      </c>
      <c r="J37">
        <f>+VLOOKUP(Importaciones_mensuales[[#This Row],[Categoría]],Cod_Tipo_cultivo[],2,0)</f>
        <v>7</v>
      </c>
      <c r="K37" t="s">
        <v>20</v>
      </c>
      <c r="L37">
        <f>+VLOOKUP(Importaciones_mensuales[[#This Row],[Contenido]],Contenido_cod[],2,0)</f>
        <v>2</v>
      </c>
      <c r="M37" t="str">
        <f>+VLOOKUP(Importaciones_mensuales[[#This Row],[Código Arancelario]],Codigos10[],7,0)</f>
        <v>Pepinos y pepinillos</v>
      </c>
      <c r="N37">
        <v>2021</v>
      </c>
      <c r="O37">
        <v>0</v>
      </c>
      <c r="P37">
        <v>0</v>
      </c>
      <c r="Q37">
        <v>85376</v>
      </c>
      <c r="R37">
        <v>0</v>
      </c>
      <c r="S37">
        <v>0</v>
      </c>
      <c r="T37">
        <v>0</v>
      </c>
      <c r="U37">
        <v>0</v>
      </c>
      <c r="V37">
        <v>0</v>
      </c>
      <c r="W37">
        <v>169.66</v>
      </c>
    </row>
    <row r="38" spans="1:26" x14ac:dyDescent="0.25">
      <c r="A38" t="s">
        <v>86</v>
      </c>
      <c r="B38" t="s">
        <v>15</v>
      </c>
      <c r="C38" t="str">
        <f>+VLOOKUP(Importaciones_mensuales[[#This Row],[Código Arancelario]],Codigos10[],2,0)</f>
        <v>Pepino</v>
      </c>
      <c r="D38">
        <f>+VLOOKUP(Importaciones_mensuales[[#This Row],[Cultivo]],Cod_categoría[],2,0)</f>
        <v>100112016</v>
      </c>
      <c r="E38" t="str">
        <f>+VLOOKUP(Importaciones_mensuales[[#This Row],[Código Arancelario]],Codigos10[],4,0)</f>
        <v>Conserva</v>
      </c>
      <c r="F38">
        <f>+VLOOKUP(Importaciones_mensuales[[#This Row],[Procesamiento]],Cod_procesamiento[],2,0)</f>
        <v>2</v>
      </c>
      <c r="G38" t="str">
        <f>+VLOOKUP(Importaciones_mensuales[[#This Row],[Código Arancelario]],Codigos10[],3,0)</f>
        <v>Sin especificar</v>
      </c>
      <c r="H38">
        <f>+VLOOKUP(Importaciones_mensuales[[#This Row],[Tipo]],Cod_tipo[],2,0)</f>
        <v>5</v>
      </c>
      <c r="I38" t="str">
        <f>+VLOOKUP(Importaciones_mensuales[[#This Row],[Código Arancelario]],Codigos10[],5,0)</f>
        <v>Hortalizas</v>
      </c>
      <c r="J38">
        <f>+VLOOKUP(Importaciones_mensuales[[#This Row],[Categoría]],Cod_Tipo_cultivo[],2,0)</f>
        <v>7</v>
      </c>
      <c r="K38" t="s">
        <v>20</v>
      </c>
      <c r="L38">
        <f>+VLOOKUP(Importaciones_mensuales[[#This Row],[Contenido]],Contenido_cod[],2,0)</f>
        <v>2</v>
      </c>
      <c r="M38" t="str">
        <f>+VLOOKUP(Importaciones_mensuales[[#This Row],[Código Arancelario]],Codigos10[],7,0)</f>
        <v>Pepinos y pepinillos</v>
      </c>
      <c r="N38">
        <v>2021</v>
      </c>
      <c r="O38">
        <v>25652</v>
      </c>
      <c r="P38">
        <v>224125.33</v>
      </c>
      <c r="Q38">
        <v>208548.76</v>
      </c>
      <c r="R38">
        <v>334922.8</v>
      </c>
      <c r="S38">
        <v>392176.39</v>
      </c>
      <c r="T38">
        <v>576658.04</v>
      </c>
      <c r="U38">
        <v>84763.24</v>
      </c>
      <c r="V38">
        <v>262958.24</v>
      </c>
      <c r="W38">
        <v>307516.10000000003</v>
      </c>
    </row>
    <row r="39" spans="1:26" x14ac:dyDescent="0.25">
      <c r="A39" t="s">
        <v>87</v>
      </c>
      <c r="B39" t="s">
        <v>15</v>
      </c>
      <c r="C39" t="str">
        <f>+VLOOKUP(Importaciones_mensuales[[#This Row],[Código Arancelario]],Codigos10[],2,0)</f>
        <v>Cebolla</v>
      </c>
      <c r="D39">
        <f>+VLOOKUP(Importaciones_mensuales[[#This Row],[Cultivo]],Cod_categoría[],2,0)</f>
        <v>100112004</v>
      </c>
      <c r="E39" t="str">
        <f>+VLOOKUP(Importaciones_mensuales[[#This Row],[Código Arancelario]],Codigos10[],4,0)</f>
        <v>Deshidratado</v>
      </c>
      <c r="F39">
        <f>+VLOOKUP(Importaciones_mensuales[[#This Row],[Procesamiento]],Cod_procesamiento[],2,0)</f>
        <v>3</v>
      </c>
      <c r="G39" t="str">
        <f>+VLOOKUP(Importaciones_mensuales[[#This Row],[Código Arancelario]],Codigos10[],3,0)</f>
        <v>Sin especificar</v>
      </c>
      <c r="H39">
        <f>+VLOOKUP(Importaciones_mensuales[[#This Row],[Tipo]],Cod_tipo[],2,0)</f>
        <v>5</v>
      </c>
      <c r="I39" t="str">
        <f>+VLOOKUP(Importaciones_mensuales[[#This Row],[Código Arancelario]],Codigos10[],5,0)</f>
        <v>Hortalizas</v>
      </c>
      <c r="J39">
        <f>+VLOOKUP(Importaciones_mensuales[[#This Row],[Categoría]],Cod_Tipo_cultivo[],2,0)</f>
        <v>7</v>
      </c>
      <c r="K39" t="s">
        <v>20</v>
      </c>
      <c r="L39">
        <f>+VLOOKUP(Importaciones_mensuales[[#This Row],[Contenido]],Contenido_cod[],2,0)</f>
        <v>2</v>
      </c>
      <c r="M39" t="str">
        <f>+VLOOKUP(Importaciones_mensuales[[#This Row],[Código Arancelario]],Codigos10[],7,0)</f>
        <v>Sin especificar</v>
      </c>
      <c r="N39">
        <v>2021</v>
      </c>
      <c r="O39">
        <v>262485.95</v>
      </c>
      <c r="P39">
        <v>98915.85</v>
      </c>
      <c r="Q39">
        <v>229281.19</v>
      </c>
      <c r="R39">
        <v>92472.49</v>
      </c>
      <c r="S39">
        <v>335611.52</v>
      </c>
      <c r="T39">
        <v>106126.6</v>
      </c>
      <c r="U39">
        <v>187541.02000000002</v>
      </c>
      <c r="V39">
        <v>283511.35000000003</v>
      </c>
      <c r="W39">
        <v>85800.040000000008</v>
      </c>
    </row>
    <row r="40" spans="1:26" x14ac:dyDescent="0.25">
      <c r="A40" t="s">
        <v>89</v>
      </c>
      <c r="B40" t="s">
        <v>15</v>
      </c>
      <c r="C40" t="str">
        <f>+VLOOKUP(Importaciones_mensuales[[#This Row],[Código Arancelario]],Codigos10[],2,0)</f>
        <v>Puerro</v>
      </c>
      <c r="D40">
        <f>+VLOOKUP(Importaciones_mensuales[[#This Row],[Cultivo]],Cod_categoría[],2,0)</f>
        <v>100114035</v>
      </c>
      <c r="E40" t="str">
        <f>+VLOOKUP(Importaciones_mensuales[[#This Row],[Código Arancelario]],Codigos10[],4,0)</f>
        <v>Deshidratado</v>
      </c>
      <c r="F40">
        <f>+VLOOKUP(Importaciones_mensuales[[#This Row],[Procesamiento]],Cod_procesamiento[],2,0)</f>
        <v>3</v>
      </c>
      <c r="G40" t="str">
        <f>+VLOOKUP(Importaciones_mensuales[[#This Row],[Código Arancelario]],Codigos10[],3,0)</f>
        <v>Sin especificar</v>
      </c>
      <c r="H40">
        <f>+VLOOKUP(Importaciones_mensuales[[#This Row],[Tipo]],Cod_tipo[],2,0)</f>
        <v>5</v>
      </c>
      <c r="I40" t="str">
        <f>+VLOOKUP(Importaciones_mensuales[[#This Row],[Código Arancelario]],Codigos10[],5,0)</f>
        <v>Hortalizas</v>
      </c>
      <c r="J40">
        <f>+VLOOKUP(Importaciones_mensuales[[#This Row],[Categoría]],Cod_Tipo_cultivo[],2,0)</f>
        <v>7</v>
      </c>
      <c r="K40" t="s">
        <v>20</v>
      </c>
      <c r="L40">
        <f>+VLOOKUP(Importaciones_mensuales[[#This Row],[Contenido]],Contenido_cod[],2,0)</f>
        <v>2</v>
      </c>
      <c r="M40" t="str">
        <f>+VLOOKUP(Importaciones_mensuales[[#This Row],[Código Arancelario]],Codigos10[],7,0)</f>
        <v>Sin especificar</v>
      </c>
      <c r="N40">
        <v>2021</v>
      </c>
      <c r="O40">
        <v>0</v>
      </c>
      <c r="P40">
        <v>0</v>
      </c>
      <c r="Q40">
        <v>0</v>
      </c>
      <c r="R40">
        <v>0</v>
      </c>
      <c r="S40">
        <v>0</v>
      </c>
      <c r="T40">
        <v>2116.8000000000002</v>
      </c>
      <c r="U40">
        <v>324.45999999999998</v>
      </c>
      <c r="V40">
        <v>0</v>
      </c>
      <c r="W40">
        <v>0</v>
      </c>
    </row>
    <row r="41" spans="1:26" x14ac:dyDescent="0.25">
      <c r="A41" t="s">
        <v>192</v>
      </c>
      <c r="B41" t="s">
        <v>363</v>
      </c>
      <c r="C41" t="str">
        <f>+VLOOKUP(Importaciones_mensuales[[#This Row],[Código Arancelario]],Codigos10[],2,0)</f>
        <v>Uva</v>
      </c>
      <c r="D41">
        <f>+VLOOKUP(Importaciones_mensuales[[#This Row],[Cultivo]],Cod_categoría[],2,0)</f>
        <v>100109001</v>
      </c>
      <c r="E41" t="str">
        <f>+VLOOKUP(Importaciones_mensuales[[#This Row],[Código Arancelario]],Codigos10[],4,0)</f>
        <v>Fresco</v>
      </c>
      <c r="F41">
        <f>+VLOOKUP(Importaciones_mensuales[[#This Row],[Procesamiento]],Cod_procesamiento[],2,0)</f>
        <v>4</v>
      </c>
      <c r="G41" t="str">
        <f>+VLOOKUP(Importaciones_mensuales[[#This Row],[Código Arancelario]],Codigos10[],3,0)</f>
        <v>No orgánico</v>
      </c>
      <c r="H41">
        <f>+VLOOKUP(Importaciones_mensuales[[#This Row],[Tipo]],Cod_tipo[],2,0)</f>
        <v>2</v>
      </c>
      <c r="I41" t="str">
        <f>+VLOOKUP(Importaciones_mensuales[[#This Row],[Código Arancelario]],Codigos10[],5,0)</f>
        <v>Uva</v>
      </c>
      <c r="J41">
        <f>+VLOOKUP(Importaciones_mensuales[[#This Row],[Categoría]],Cod_Tipo_cultivo[],2,0)</f>
        <v>11</v>
      </c>
      <c r="K41" t="s">
        <v>129</v>
      </c>
      <c r="L41">
        <f>+VLOOKUP(Importaciones_mensuales[[#This Row],[Contenido]],Contenido_cod[],2,0)</f>
        <v>1</v>
      </c>
      <c r="M41" t="str">
        <f>+VLOOKUP(Importaciones_mensuales[[#This Row],[Código Arancelario]],Codigos10[],7,0)</f>
        <v>Flame seedles</v>
      </c>
      <c r="N41">
        <v>2021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6.7241029211266783</v>
      </c>
      <c r="V41">
        <v>4.5736541618986015</v>
      </c>
      <c r="W41">
        <v>6.4907192575406034</v>
      </c>
      <c r="X41">
        <v>0</v>
      </c>
      <c r="Y41">
        <v>0</v>
      </c>
      <c r="Z41">
        <v>0</v>
      </c>
    </row>
    <row r="42" spans="1:26" x14ac:dyDescent="0.25">
      <c r="A42" t="s">
        <v>194</v>
      </c>
      <c r="B42" t="s">
        <v>363</v>
      </c>
      <c r="C42" t="str">
        <f>+VLOOKUP(Importaciones_mensuales[[#This Row],[Código Arancelario]],Codigos10[],2,0)</f>
        <v>Uva</v>
      </c>
      <c r="D42">
        <f>+VLOOKUP(Importaciones_mensuales[[#This Row],[Cultivo]],Cod_categoría[],2,0)</f>
        <v>100109001</v>
      </c>
      <c r="E42" t="str">
        <f>+VLOOKUP(Importaciones_mensuales[[#This Row],[Código Arancelario]],Codigos10[],4,0)</f>
        <v>Fresco</v>
      </c>
      <c r="F42">
        <f>+VLOOKUP(Importaciones_mensuales[[#This Row],[Procesamiento]],Cod_procesamiento[],2,0)</f>
        <v>4</v>
      </c>
      <c r="G42" t="str">
        <f>+VLOOKUP(Importaciones_mensuales[[#This Row],[Código Arancelario]],Codigos10[],3,0)</f>
        <v>No orgánico</v>
      </c>
      <c r="H42">
        <f>+VLOOKUP(Importaciones_mensuales[[#This Row],[Tipo]],Cod_tipo[],2,0)</f>
        <v>2</v>
      </c>
      <c r="I42" t="str">
        <f>+VLOOKUP(Importaciones_mensuales[[#This Row],[Código Arancelario]],Codigos10[],5,0)</f>
        <v>Uva</v>
      </c>
      <c r="J42">
        <f>+VLOOKUP(Importaciones_mensuales[[#This Row],[Categoría]],Cod_Tipo_cultivo[],2,0)</f>
        <v>11</v>
      </c>
      <c r="K42" t="s">
        <v>129</v>
      </c>
      <c r="L42">
        <f>+VLOOKUP(Importaciones_mensuales[[#This Row],[Contenido]],Contenido_cod[],2,0)</f>
        <v>1</v>
      </c>
      <c r="M42" t="str">
        <f>+VLOOKUP(Importaciones_mensuales[[#This Row],[Código Arancelario]],Codigos10[],7,0)</f>
        <v>Sugraone</v>
      </c>
      <c r="N42">
        <v>2021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6.7227378190255225</v>
      </c>
      <c r="V42">
        <v>4.5496717442608885</v>
      </c>
      <c r="W42">
        <v>0</v>
      </c>
      <c r="X42">
        <v>0</v>
      </c>
      <c r="Y42">
        <v>0</v>
      </c>
      <c r="Z42">
        <v>0</v>
      </c>
    </row>
    <row r="43" spans="1:26" x14ac:dyDescent="0.25">
      <c r="A43" t="s">
        <v>93</v>
      </c>
      <c r="B43" t="s">
        <v>15</v>
      </c>
      <c r="C43" t="str">
        <f>+VLOOKUP(Importaciones_mensuales[[#This Row],[Código Arancelario]],Codigos10[],2,0)</f>
        <v>Apio</v>
      </c>
      <c r="D43">
        <f>+VLOOKUP(Importaciones_mensuales[[#This Row],[Cultivo]],Cod_categoría[],2,0)</f>
        <v>100112017</v>
      </c>
      <c r="E43" t="str">
        <f>+VLOOKUP(Importaciones_mensuales[[#This Row],[Código Arancelario]],Codigos10[],4,0)</f>
        <v>Deshidratado</v>
      </c>
      <c r="F43">
        <f>+VLOOKUP(Importaciones_mensuales[[#This Row],[Procesamiento]],Cod_procesamiento[],2,0)</f>
        <v>3</v>
      </c>
      <c r="G43" t="str">
        <f>+VLOOKUP(Importaciones_mensuales[[#This Row],[Código Arancelario]],Codigos10[],3,0)</f>
        <v>Sin especificar</v>
      </c>
      <c r="H43">
        <f>+VLOOKUP(Importaciones_mensuales[[#This Row],[Tipo]],Cod_tipo[],2,0)</f>
        <v>5</v>
      </c>
      <c r="I43" t="str">
        <f>+VLOOKUP(Importaciones_mensuales[[#This Row],[Código Arancelario]],Codigos10[],5,0)</f>
        <v>Hortalizas</v>
      </c>
      <c r="J43">
        <f>+VLOOKUP(Importaciones_mensuales[[#This Row],[Categoría]],Cod_Tipo_cultivo[],2,0)</f>
        <v>7</v>
      </c>
      <c r="K43" t="s">
        <v>20</v>
      </c>
      <c r="L43">
        <f>+VLOOKUP(Importaciones_mensuales[[#This Row],[Contenido]],Contenido_cod[],2,0)</f>
        <v>2</v>
      </c>
      <c r="M43" t="str">
        <f>+VLOOKUP(Importaciones_mensuales[[#This Row],[Código Arancelario]],Codigos10[],7,0)</f>
        <v>Sin especificar</v>
      </c>
      <c r="N43">
        <v>2021</v>
      </c>
      <c r="O43">
        <v>0</v>
      </c>
      <c r="P43">
        <v>0</v>
      </c>
      <c r="Q43">
        <v>36437.4</v>
      </c>
      <c r="R43">
        <v>0</v>
      </c>
      <c r="S43">
        <v>0</v>
      </c>
      <c r="T43">
        <v>0</v>
      </c>
      <c r="U43">
        <v>0</v>
      </c>
      <c r="V43">
        <v>0</v>
      </c>
      <c r="W43">
        <v>2015.84</v>
      </c>
    </row>
    <row r="44" spans="1:26" x14ac:dyDescent="0.25">
      <c r="A44" t="s">
        <v>95</v>
      </c>
      <c r="B44" t="s">
        <v>15</v>
      </c>
      <c r="C44" t="str">
        <f>+VLOOKUP(Importaciones_mensuales[[#This Row],[Código Arancelario]],Codigos10[],2,0)</f>
        <v>Ajo</v>
      </c>
      <c r="D44">
        <f>+VLOOKUP(Importaciones_mensuales[[#This Row],[Cultivo]],Cod_categoría[],2,0)</f>
        <v>100112003</v>
      </c>
      <c r="E44" t="str">
        <f>+VLOOKUP(Importaciones_mensuales[[#This Row],[Código Arancelario]],Codigos10[],4,0)</f>
        <v>Deshidratado</v>
      </c>
      <c r="F44">
        <f>+VLOOKUP(Importaciones_mensuales[[#This Row],[Procesamiento]],Cod_procesamiento[],2,0)</f>
        <v>3</v>
      </c>
      <c r="G44" t="str">
        <f>+VLOOKUP(Importaciones_mensuales[[#This Row],[Código Arancelario]],Codigos10[],3,0)</f>
        <v>Sin especificar</v>
      </c>
      <c r="H44">
        <f>+VLOOKUP(Importaciones_mensuales[[#This Row],[Tipo]],Cod_tipo[],2,0)</f>
        <v>5</v>
      </c>
      <c r="I44" t="str">
        <f>+VLOOKUP(Importaciones_mensuales[[#This Row],[Código Arancelario]],Codigos10[],5,0)</f>
        <v>Hortalizas</v>
      </c>
      <c r="J44">
        <f>+VLOOKUP(Importaciones_mensuales[[#This Row],[Categoría]],Cod_Tipo_cultivo[],2,0)</f>
        <v>7</v>
      </c>
      <c r="K44" t="s">
        <v>20</v>
      </c>
      <c r="L44">
        <f>+VLOOKUP(Importaciones_mensuales[[#This Row],[Contenido]],Contenido_cod[],2,0)</f>
        <v>2</v>
      </c>
      <c r="M44" t="str">
        <f>+VLOOKUP(Importaciones_mensuales[[#This Row],[Código Arancelario]],Codigos10[],7,0)</f>
        <v>Sin especificar</v>
      </c>
      <c r="N44">
        <v>2021</v>
      </c>
      <c r="O44">
        <v>104499.47</v>
      </c>
      <c r="P44">
        <v>90908.29</v>
      </c>
      <c r="Q44">
        <v>272296.23</v>
      </c>
      <c r="R44">
        <v>101267.17</v>
      </c>
      <c r="S44">
        <v>200574.91000000003</v>
      </c>
      <c r="T44">
        <v>36798.160000000003</v>
      </c>
      <c r="U44">
        <v>207185.16999999998</v>
      </c>
      <c r="V44">
        <v>255485.91</v>
      </c>
      <c r="W44">
        <v>55081.75</v>
      </c>
    </row>
    <row r="45" spans="1:26" x14ac:dyDescent="0.25">
      <c r="A45" t="s">
        <v>229</v>
      </c>
      <c r="B45" t="s">
        <v>363</v>
      </c>
      <c r="C45" t="str">
        <f>+VLOOKUP(Importaciones_mensuales[[#This Row],[Código Arancelario]],Codigos10[],2,0)</f>
        <v>Ciruela</v>
      </c>
      <c r="D45">
        <f>+VLOOKUP(Importaciones_mensuales[[#This Row],[Cultivo]],Cod_categoría[],2,0)</f>
        <v>100103002</v>
      </c>
      <c r="E45" t="str">
        <f>+VLOOKUP(Importaciones_mensuales[[#This Row],[Código Arancelario]],Codigos10[],4,0)</f>
        <v>Fresco</v>
      </c>
      <c r="F45">
        <f>+VLOOKUP(Importaciones_mensuales[[#This Row],[Procesamiento]],Cod_procesamiento[],2,0)</f>
        <v>4</v>
      </c>
      <c r="G45" t="str">
        <f>+VLOOKUP(Importaciones_mensuales[[#This Row],[Código Arancelario]],Codigos10[],3,0)</f>
        <v>No orgánico</v>
      </c>
      <c r="H45">
        <f>+VLOOKUP(Importaciones_mensuales[[#This Row],[Tipo]],Cod_tipo[],2,0)</f>
        <v>2</v>
      </c>
      <c r="I45" t="str">
        <f>+VLOOKUP(Importaciones_mensuales[[#This Row],[Código Arancelario]],Codigos10[],5,0)</f>
        <v>Frutos de carozo</v>
      </c>
      <c r="J45">
        <f>+VLOOKUP(Importaciones_mensuales[[#This Row],[Categoría]],Cod_Tipo_cultivo[],2,0)</f>
        <v>5</v>
      </c>
      <c r="K45" t="s">
        <v>129</v>
      </c>
      <c r="L45">
        <f>+VLOOKUP(Importaciones_mensuales[[#This Row],[Contenido]],Contenido_cod[],2,0)</f>
        <v>1</v>
      </c>
      <c r="M45" t="str">
        <f>+VLOOKUP(Importaciones_mensuales[[#This Row],[Código Arancelario]],Codigos10[],7,0)</f>
        <v>Sin especificar</v>
      </c>
      <c r="N45">
        <v>2021</v>
      </c>
      <c r="O45">
        <v>0</v>
      </c>
      <c r="P45">
        <v>0</v>
      </c>
      <c r="Q45">
        <v>0</v>
      </c>
      <c r="R45">
        <v>0</v>
      </c>
      <c r="S45">
        <v>0</v>
      </c>
      <c r="T45">
        <v>2.7927835051546395</v>
      </c>
      <c r="U45">
        <v>5.2695487890293808</v>
      </c>
      <c r="V45">
        <v>4.2142885370287431</v>
      </c>
      <c r="W45">
        <v>5.9817747805609072</v>
      </c>
      <c r="X45">
        <v>0</v>
      </c>
      <c r="Y45">
        <v>0</v>
      </c>
      <c r="Z45">
        <v>0</v>
      </c>
    </row>
    <row r="46" spans="1:26" x14ac:dyDescent="0.25">
      <c r="A46" t="s">
        <v>97</v>
      </c>
      <c r="B46" t="s">
        <v>15</v>
      </c>
      <c r="C46" t="str">
        <f>+VLOOKUP(Importaciones_mensuales[[#This Row],[Código Arancelario]],Codigos10[],2,0)</f>
        <v>Maíz</v>
      </c>
      <c r="D46">
        <f>+VLOOKUP(Importaciones_mensuales[[#This Row],[Cultivo]],Cod_categoría[],2,0)</f>
        <v>100114015</v>
      </c>
      <c r="E46" t="str">
        <f>+VLOOKUP(Importaciones_mensuales[[#This Row],[Código Arancelario]],Codigos10[],4,0)</f>
        <v>Deshidratado</v>
      </c>
      <c r="F46">
        <f>+VLOOKUP(Importaciones_mensuales[[#This Row],[Procesamiento]],Cod_procesamiento[],2,0)</f>
        <v>3</v>
      </c>
      <c r="G46" t="str">
        <f>+VLOOKUP(Importaciones_mensuales[[#This Row],[Código Arancelario]],Codigos10[],3,0)</f>
        <v>Siembra</v>
      </c>
      <c r="H46">
        <f>+VLOOKUP(Importaciones_mensuales[[#This Row],[Tipo]],Cod_tipo[],2,0)</f>
        <v>6</v>
      </c>
      <c r="I46" t="str">
        <f>+VLOOKUP(Importaciones_mensuales[[#This Row],[Código Arancelario]],Codigos10[],5,0)</f>
        <v>Hortalizas</v>
      </c>
      <c r="J46">
        <f>+VLOOKUP(Importaciones_mensuales[[#This Row],[Categoría]],Cod_Tipo_cultivo[],2,0)</f>
        <v>7</v>
      </c>
      <c r="K46" t="s">
        <v>20</v>
      </c>
      <c r="L46">
        <f>+VLOOKUP(Importaciones_mensuales[[#This Row],[Contenido]],Contenido_cod[],2,0)</f>
        <v>2</v>
      </c>
      <c r="M46" t="str">
        <f>+VLOOKUP(Importaciones_mensuales[[#This Row],[Código Arancelario]],Codigos10[],7,0)</f>
        <v>Maíz dulce</v>
      </c>
      <c r="N46">
        <v>2021</v>
      </c>
      <c r="O46">
        <v>439.45</v>
      </c>
      <c r="P46">
        <v>454.93</v>
      </c>
      <c r="Q46">
        <v>8444.74</v>
      </c>
      <c r="R46">
        <v>156.44999999999999</v>
      </c>
      <c r="S46">
        <v>227.72</v>
      </c>
      <c r="T46">
        <v>593.11</v>
      </c>
      <c r="U46">
        <v>252672.84999999998</v>
      </c>
      <c r="V46">
        <v>321044.87</v>
      </c>
      <c r="W46">
        <v>790305.53</v>
      </c>
    </row>
    <row r="47" spans="1:26" x14ac:dyDescent="0.25">
      <c r="A47" t="s">
        <v>98</v>
      </c>
      <c r="B47" t="s">
        <v>15</v>
      </c>
      <c r="C47" t="str">
        <f>+VLOOKUP(Importaciones_mensuales[[#This Row],[Código Arancelario]],Codigos10[],2,0)</f>
        <v>Maíz</v>
      </c>
      <c r="D47">
        <f>+VLOOKUP(Importaciones_mensuales[[#This Row],[Cultivo]],Cod_categoría[],2,0)</f>
        <v>100114015</v>
      </c>
      <c r="E47" t="str">
        <f>+VLOOKUP(Importaciones_mensuales[[#This Row],[Código Arancelario]],Codigos10[],4,0)</f>
        <v>Deshidratado</v>
      </c>
      <c r="F47">
        <f>+VLOOKUP(Importaciones_mensuales[[#This Row],[Procesamiento]],Cod_procesamiento[],2,0)</f>
        <v>3</v>
      </c>
      <c r="G47" t="str">
        <f>+VLOOKUP(Importaciones_mensuales[[#This Row],[Código Arancelario]],Codigos10[],3,0)</f>
        <v>Consumo</v>
      </c>
      <c r="H47">
        <f>+VLOOKUP(Importaciones_mensuales[[#This Row],[Tipo]],Cod_tipo[],2,0)</f>
        <v>7</v>
      </c>
      <c r="I47" t="str">
        <f>+VLOOKUP(Importaciones_mensuales[[#This Row],[Código Arancelario]],Codigos10[],5,0)</f>
        <v>Hortalizas</v>
      </c>
      <c r="J47">
        <f>+VLOOKUP(Importaciones_mensuales[[#This Row],[Categoría]],Cod_Tipo_cultivo[],2,0)</f>
        <v>7</v>
      </c>
      <c r="K47" t="s">
        <v>20</v>
      </c>
      <c r="L47">
        <f>+VLOOKUP(Importaciones_mensuales[[#This Row],[Contenido]],Contenido_cod[],2,0)</f>
        <v>2</v>
      </c>
      <c r="M47" t="str">
        <f>+VLOOKUP(Importaciones_mensuales[[#This Row],[Código Arancelario]],Codigos10[],7,0)</f>
        <v>Maíz dulce</v>
      </c>
      <c r="N47">
        <v>2021</v>
      </c>
      <c r="O47">
        <v>884.22</v>
      </c>
      <c r="P47">
        <v>3463.05</v>
      </c>
      <c r="Q47">
        <v>4294.7299999999996</v>
      </c>
      <c r="R47">
        <v>38206.439999999995</v>
      </c>
      <c r="S47">
        <v>15216.69</v>
      </c>
      <c r="T47">
        <v>3994</v>
      </c>
      <c r="U47">
        <v>42243.199999999997</v>
      </c>
      <c r="V47">
        <v>3472.2799999999997</v>
      </c>
      <c r="W47">
        <v>3176.79</v>
      </c>
    </row>
    <row r="48" spans="1:26" x14ac:dyDescent="0.25">
      <c r="A48" t="s">
        <v>100</v>
      </c>
      <c r="B48" t="s">
        <v>15</v>
      </c>
      <c r="C48" t="str">
        <f>+VLOOKUP(Importaciones_mensuales[[#This Row],[Código Arancelario]],Codigos10[],2,0)</f>
        <v>Maíz</v>
      </c>
      <c r="D48">
        <f>+VLOOKUP(Importaciones_mensuales[[#This Row],[Cultivo]],Cod_categoría[],2,0)</f>
        <v>100114015</v>
      </c>
      <c r="E48" t="str">
        <f>+VLOOKUP(Importaciones_mensuales[[#This Row],[Código Arancelario]],Codigos10[],4,0)</f>
        <v>Deshidratado</v>
      </c>
      <c r="F48">
        <f>+VLOOKUP(Importaciones_mensuales[[#This Row],[Procesamiento]],Cod_procesamiento[],2,0)</f>
        <v>3</v>
      </c>
      <c r="G48" t="str">
        <f>+VLOOKUP(Importaciones_mensuales[[#This Row],[Código Arancelario]],Codigos10[],3,0)</f>
        <v>Sin especificar</v>
      </c>
      <c r="H48">
        <f>+VLOOKUP(Importaciones_mensuales[[#This Row],[Tipo]],Cod_tipo[],2,0)</f>
        <v>5</v>
      </c>
      <c r="I48" t="str">
        <f>+VLOOKUP(Importaciones_mensuales[[#This Row],[Código Arancelario]],Codigos10[],5,0)</f>
        <v>Hortalizas</v>
      </c>
      <c r="J48">
        <f>+VLOOKUP(Importaciones_mensuales[[#This Row],[Categoría]],Cod_Tipo_cultivo[],2,0)</f>
        <v>7</v>
      </c>
      <c r="K48" t="s">
        <v>20</v>
      </c>
      <c r="L48">
        <f>+VLOOKUP(Importaciones_mensuales[[#This Row],[Contenido]],Contenido_cod[],2,0)</f>
        <v>2</v>
      </c>
      <c r="M48" t="str">
        <f>+VLOOKUP(Importaciones_mensuales[[#This Row],[Código Arancelario]],Codigos10[],7,0)</f>
        <v>Maíz dulce</v>
      </c>
      <c r="N48">
        <v>2021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5643.2</v>
      </c>
      <c r="V48">
        <v>636.70000000000005</v>
      </c>
      <c r="W48">
        <v>450.11</v>
      </c>
    </row>
    <row r="49" spans="1:26" x14ac:dyDescent="0.25">
      <c r="A49" t="s">
        <v>234</v>
      </c>
      <c r="B49" t="s">
        <v>363</v>
      </c>
      <c r="C49" t="str">
        <f>+VLOOKUP(Importaciones_mensuales[[#This Row],[Código Arancelario]],Codigos10[],2,0)</f>
        <v>Mora</v>
      </c>
      <c r="D49">
        <f>+VLOOKUP(Importaciones_mensuales[[#This Row],[Cultivo]],Cod_categoría[],2,0)</f>
        <v>100101008</v>
      </c>
      <c r="E49" t="str">
        <f>+VLOOKUP(Importaciones_mensuales[[#This Row],[Código Arancelario]],Codigos10[],4,0)</f>
        <v>Fresco</v>
      </c>
      <c r="F49">
        <f>+VLOOKUP(Importaciones_mensuales[[#This Row],[Procesamiento]],Cod_procesamiento[],2,0)</f>
        <v>4</v>
      </c>
      <c r="G49" t="str">
        <f>+VLOOKUP(Importaciones_mensuales[[#This Row],[Código Arancelario]],Codigos10[],3,0)</f>
        <v>No orgánico</v>
      </c>
      <c r="H49">
        <f>+VLOOKUP(Importaciones_mensuales[[#This Row],[Tipo]],Cod_tipo[],2,0)</f>
        <v>2</v>
      </c>
      <c r="I49" t="str">
        <f>+VLOOKUP(Importaciones_mensuales[[#This Row],[Código Arancelario]],Codigos10[],5,0)</f>
        <v>Berries</v>
      </c>
      <c r="J49">
        <f>+VLOOKUP(Importaciones_mensuales[[#This Row],[Categoría]],Cod_Tipo_cultivo[],2,0)</f>
        <v>1</v>
      </c>
      <c r="K49" t="s">
        <v>129</v>
      </c>
      <c r="L49">
        <f>+VLOOKUP(Importaciones_mensuales[[#This Row],[Contenido]],Contenido_cod[],2,0)</f>
        <v>1</v>
      </c>
      <c r="M49" t="str">
        <f>+VLOOKUP(Importaciones_mensuales[[#This Row],[Código Arancelario]],Codigos10[],7,0)</f>
        <v>Sin especificar</v>
      </c>
      <c r="N49">
        <v>2021</v>
      </c>
      <c r="O49">
        <v>0</v>
      </c>
      <c r="P49">
        <v>67.3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25">
      <c r="A50" t="s">
        <v>236</v>
      </c>
      <c r="B50" t="s">
        <v>363</v>
      </c>
      <c r="C50" t="str">
        <f>+VLOOKUP(Importaciones_mensuales[[#This Row],[Código Arancelario]],Codigos10[],2,0)</f>
        <v>Arándano</v>
      </c>
      <c r="D50">
        <f>+VLOOKUP(Importaciones_mensuales[[#This Row],[Cultivo]],Cod_categoría[],2,0)</f>
        <v>100101001</v>
      </c>
      <c r="E50" t="str">
        <f>+VLOOKUP(Importaciones_mensuales[[#This Row],[Código Arancelario]],Codigos10[],4,0)</f>
        <v>Fresco</v>
      </c>
      <c r="F50">
        <f>+VLOOKUP(Importaciones_mensuales[[#This Row],[Procesamiento]],Cod_procesamiento[],2,0)</f>
        <v>4</v>
      </c>
      <c r="G50" t="str">
        <f>+VLOOKUP(Importaciones_mensuales[[#This Row],[Código Arancelario]],Codigos10[],3,0)</f>
        <v>Orgánico</v>
      </c>
      <c r="H50">
        <f>+VLOOKUP(Importaciones_mensuales[[#This Row],[Tipo]],Cod_tipo[],2,0)</f>
        <v>1</v>
      </c>
      <c r="I50" t="str">
        <f>+VLOOKUP(Importaciones_mensuales[[#This Row],[Código Arancelario]],Codigos10[],5,0)</f>
        <v>Berries</v>
      </c>
      <c r="J50">
        <f>+VLOOKUP(Importaciones_mensuales[[#This Row],[Categoría]],Cod_Tipo_cultivo[],2,0)</f>
        <v>1</v>
      </c>
      <c r="K50" t="s">
        <v>129</v>
      </c>
      <c r="L50">
        <f>+VLOOKUP(Importaciones_mensuales[[#This Row],[Contenido]],Contenido_cod[],2,0)</f>
        <v>1</v>
      </c>
      <c r="M50" t="str">
        <f>+VLOOKUP(Importaciones_mensuales[[#This Row],[Código Arancelario]],Codigos10[],7,0)</f>
        <v>Rojo</v>
      </c>
      <c r="N50">
        <v>2021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2.1380420186078655</v>
      </c>
      <c r="W50">
        <v>0</v>
      </c>
      <c r="X50">
        <v>0</v>
      </c>
      <c r="Y50">
        <v>0</v>
      </c>
      <c r="Z50">
        <v>0</v>
      </c>
    </row>
    <row r="51" spans="1:26" x14ac:dyDescent="0.25">
      <c r="A51" t="s">
        <v>104</v>
      </c>
      <c r="B51" t="s">
        <v>15</v>
      </c>
      <c r="C51" t="str">
        <f>+VLOOKUP(Importaciones_mensuales[[#This Row],[Código Arancelario]],Codigos10[],2,0)</f>
        <v>Arveja</v>
      </c>
      <c r="D51">
        <f>+VLOOKUP(Importaciones_mensuales[[#This Row],[Cultivo]],Cod_categoría[],2,0)</f>
        <v>100112022</v>
      </c>
      <c r="E51" t="str">
        <f>+VLOOKUP(Importaciones_mensuales[[#This Row],[Código Arancelario]],Codigos10[],4,0)</f>
        <v>Deshidratado</v>
      </c>
      <c r="F51">
        <f>+VLOOKUP(Importaciones_mensuales[[#This Row],[Procesamiento]],Cod_procesamiento[],2,0)</f>
        <v>3</v>
      </c>
      <c r="G51" t="str">
        <f>+VLOOKUP(Importaciones_mensuales[[#This Row],[Código Arancelario]],Codigos10[],3,0)</f>
        <v>Siembra</v>
      </c>
      <c r="H51">
        <f>+VLOOKUP(Importaciones_mensuales[[#This Row],[Tipo]],Cod_tipo[],2,0)</f>
        <v>6</v>
      </c>
      <c r="I51" t="str">
        <f>+VLOOKUP(Importaciones_mensuales[[#This Row],[Código Arancelario]],Codigos10[],5,0)</f>
        <v>Granos</v>
      </c>
      <c r="J51">
        <f>+VLOOKUP(Importaciones_mensuales[[#This Row],[Categoría]],Cod_Tipo_cultivo[],2,0)</f>
        <v>8</v>
      </c>
      <c r="K51" t="s">
        <v>20</v>
      </c>
      <c r="L51">
        <f>+VLOOKUP(Importaciones_mensuales[[#This Row],[Contenido]],Contenido_cod[],2,0)</f>
        <v>2</v>
      </c>
      <c r="M51" t="str">
        <f>+VLOOKUP(Importaciones_mensuales[[#This Row],[Código Arancelario]],Codigos10[],7,0)</f>
        <v>Sin especificar</v>
      </c>
      <c r="N51">
        <v>2021</v>
      </c>
      <c r="O51">
        <v>0</v>
      </c>
      <c r="P51">
        <v>56200</v>
      </c>
      <c r="Q51">
        <v>28670</v>
      </c>
      <c r="R51">
        <v>64673.819999999992</v>
      </c>
      <c r="S51">
        <v>281652.06</v>
      </c>
      <c r="T51">
        <v>95501.5</v>
      </c>
      <c r="U51">
        <v>392280.72</v>
      </c>
      <c r="V51">
        <v>295372.01</v>
      </c>
      <c r="W51">
        <v>177852.94</v>
      </c>
    </row>
    <row r="52" spans="1:26" x14ac:dyDescent="0.25">
      <c r="A52" t="s">
        <v>106</v>
      </c>
      <c r="B52" t="s">
        <v>15</v>
      </c>
      <c r="C52" t="str">
        <f>+VLOOKUP(Importaciones_mensuales[[#This Row],[Código Arancelario]],Codigos10[],2,0)</f>
        <v>Arveja</v>
      </c>
      <c r="D52">
        <f>+VLOOKUP(Importaciones_mensuales[[#This Row],[Cultivo]],Cod_categoría[],2,0)</f>
        <v>100112022</v>
      </c>
      <c r="E52" t="str">
        <f>+VLOOKUP(Importaciones_mensuales[[#This Row],[Código Arancelario]],Codigos10[],4,0)</f>
        <v>Deshidratado</v>
      </c>
      <c r="F52">
        <f>+VLOOKUP(Importaciones_mensuales[[#This Row],[Procesamiento]],Cod_procesamiento[],2,0)</f>
        <v>3</v>
      </c>
      <c r="G52" t="str">
        <f>+VLOOKUP(Importaciones_mensuales[[#This Row],[Código Arancelario]],Codigos10[],3,0)</f>
        <v>Consumo</v>
      </c>
      <c r="H52">
        <f>+VLOOKUP(Importaciones_mensuales[[#This Row],[Tipo]],Cod_tipo[],2,0)</f>
        <v>7</v>
      </c>
      <c r="I52" t="str">
        <f>+VLOOKUP(Importaciones_mensuales[[#This Row],[Código Arancelario]],Codigos10[],5,0)</f>
        <v>Granos</v>
      </c>
      <c r="J52">
        <f>+VLOOKUP(Importaciones_mensuales[[#This Row],[Categoría]],Cod_Tipo_cultivo[],2,0)</f>
        <v>8</v>
      </c>
      <c r="K52" t="s">
        <v>20</v>
      </c>
      <c r="L52">
        <f>+VLOOKUP(Importaciones_mensuales[[#This Row],[Contenido]],Contenido_cod[],2,0)</f>
        <v>2</v>
      </c>
      <c r="M52" t="str">
        <f>+VLOOKUP(Importaciones_mensuales[[#This Row],[Código Arancelario]],Codigos10[],7,0)</f>
        <v>Sin especificar</v>
      </c>
      <c r="N52">
        <v>2021</v>
      </c>
      <c r="O52">
        <v>197792.03</v>
      </c>
      <c r="P52">
        <v>265931.02</v>
      </c>
      <c r="Q52">
        <v>232138.66</v>
      </c>
      <c r="R52">
        <v>340025.8</v>
      </c>
      <c r="S52">
        <v>146123.49</v>
      </c>
      <c r="T52">
        <v>270634.3</v>
      </c>
      <c r="U52">
        <v>149084.21000000002</v>
      </c>
      <c r="V52">
        <v>278111.91000000003</v>
      </c>
      <c r="W52">
        <v>264606.15999999997</v>
      </c>
    </row>
    <row r="53" spans="1:26" x14ac:dyDescent="0.25">
      <c r="A53" t="s">
        <v>107</v>
      </c>
      <c r="B53" t="s">
        <v>15</v>
      </c>
      <c r="C53" t="str">
        <f>+VLOOKUP(Importaciones_mensuales[[#This Row],[Código Arancelario]],Codigos10[],2,0)</f>
        <v>Garbanzo</v>
      </c>
      <c r="D53">
        <f>+VLOOKUP(Importaciones_mensuales[[#This Row],[Cultivo]],Cod_categoría[],2,0)</f>
        <v>100110005</v>
      </c>
      <c r="E53" t="str">
        <f>+VLOOKUP(Importaciones_mensuales[[#This Row],[Código Arancelario]],Codigos10[],4,0)</f>
        <v>Deshidratado</v>
      </c>
      <c r="F53">
        <f>+VLOOKUP(Importaciones_mensuales[[#This Row],[Procesamiento]],Cod_procesamiento[],2,0)</f>
        <v>3</v>
      </c>
      <c r="G53" t="str">
        <f>+VLOOKUP(Importaciones_mensuales[[#This Row],[Código Arancelario]],Codigos10[],3,0)</f>
        <v>Sin especificar</v>
      </c>
      <c r="H53">
        <f>+VLOOKUP(Importaciones_mensuales[[#This Row],[Tipo]],Cod_tipo[],2,0)</f>
        <v>5</v>
      </c>
      <c r="I53" t="str">
        <f>+VLOOKUP(Importaciones_mensuales[[#This Row],[Código Arancelario]],Codigos10[],5,0)</f>
        <v>Granos</v>
      </c>
      <c r="J53">
        <f>+VLOOKUP(Importaciones_mensuales[[#This Row],[Categoría]],Cod_Tipo_cultivo[],2,0)</f>
        <v>8</v>
      </c>
      <c r="K53" t="s">
        <v>20</v>
      </c>
      <c r="L53">
        <f>+VLOOKUP(Importaciones_mensuales[[#This Row],[Contenido]],Contenido_cod[],2,0)</f>
        <v>2</v>
      </c>
      <c r="M53" t="str">
        <f>+VLOOKUP(Importaciones_mensuales[[#This Row],[Código Arancelario]],Codigos10[],7,0)</f>
        <v>Sin especificar</v>
      </c>
      <c r="N53">
        <v>2021</v>
      </c>
      <c r="O53">
        <v>172753.48</v>
      </c>
      <c r="P53">
        <v>123818.45000000001</v>
      </c>
      <c r="Q53">
        <v>266813.51</v>
      </c>
      <c r="R53">
        <v>193078.26</v>
      </c>
      <c r="S53">
        <v>148021.37000000002</v>
      </c>
      <c r="T53">
        <v>230858.15</v>
      </c>
      <c r="U53">
        <v>197274.78</v>
      </c>
      <c r="V53">
        <v>228525.86000000002</v>
      </c>
      <c r="W53">
        <v>304205.96000000002</v>
      </c>
    </row>
    <row r="54" spans="1:26" x14ac:dyDescent="0.25">
      <c r="A54" t="s">
        <v>109</v>
      </c>
      <c r="B54" t="s">
        <v>15</v>
      </c>
      <c r="C54" t="str">
        <f>+VLOOKUP(Importaciones_mensuales[[#This Row],[Código Arancelario]],Codigos10[],2,0)</f>
        <v>Poroto</v>
      </c>
      <c r="D54">
        <f>+VLOOKUP(Importaciones_mensuales[[#This Row],[Cultivo]],Cod_categoría[],2,0)</f>
        <v>100110002</v>
      </c>
      <c r="E54" t="str">
        <f>+VLOOKUP(Importaciones_mensuales[[#This Row],[Código Arancelario]],Codigos10[],4,0)</f>
        <v>Deshidratado</v>
      </c>
      <c r="F54">
        <f>+VLOOKUP(Importaciones_mensuales[[#This Row],[Procesamiento]],Cod_procesamiento[],2,0)</f>
        <v>3</v>
      </c>
      <c r="G54" t="str">
        <f>+VLOOKUP(Importaciones_mensuales[[#This Row],[Código Arancelario]],Codigos10[],3,0)</f>
        <v>Siembra</v>
      </c>
      <c r="H54">
        <f>+VLOOKUP(Importaciones_mensuales[[#This Row],[Tipo]],Cod_tipo[],2,0)</f>
        <v>6</v>
      </c>
      <c r="I54" t="str">
        <f>+VLOOKUP(Importaciones_mensuales[[#This Row],[Código Arancelario]],Codigos10[],5,0)</f>
        <v>Granos</v>
      </c>
      <c r="J54">
        <f>+VLOOKUP(Importaciones_mensuales[[#This Row],[Categoría]],Cod_Tipo_cultivo[],2,0)</f>
        <v>8</v>
      </c>
      <c r="K54" t="s">
        <v>20</v>
      </c>
      <c r="L54">
        <f>+VLOOKUP(Importaciones_mensuales[[#This Row],[Contenido]],Contenido_cod[],2,0)</f>
        <v>2</v>
      </c>
      <c r="M54" t="str">
        <f>+VLOOKUP(Importaciones_mensuales[[#This Row],[Código Arancelario]],Codigos10[],7,0)</f>
        <v>Porotos comunes</v>
      </c>
      <c r="N54">
        <v>2021</v>
      </c>
      <c r="O54">
        <v>142.61000000000001</v>
      </c>
      <c r="P54">
        <v>14347.03</v>
      </c>
      <c r="Q54">
        <v>7137.38</v>
      </c>
      <c r="R54">
        <v>0</v>
      </c>
      <c r="S54">
        <v>0</v>
      </c>
      <c r="T54">
        <v>0</v>
      </c>
      <c r="U54">
        <v>53905.159999999996</v>
      </c>
      <c r="V54">
        <v>116585.20999999999</v>
      </c>
      <c r="W54">
        <v>27131.200000000001</v>
      </c>
    </row>
    <row r="55" spans="1:26" x14ac:dyDescent="0.25">
      <c r="A55" t="s">
        <v>111</v>
      </c>
      <c r="B55" t="s">
        <v>15</v>
      </c>
      <c r="C55" t="str">
        <f>+VLOOKUP(Importaciones_mensuales[[#This Row],[Código Arancelario]],Codigos10[],2,0)</f>
        <v>Poroto</v>
      </c>
      <c r="D55">
        <f>+VLOOKUP(Importaciones_mensuales[[#This Row],[Cultivo]],Cod_categoría[],2,0)</f>
        <v>100110002</v>
      </c>
      <c r="E55" t="str">
        <f>+VLOOKUP(Importaciones_mensuales[[#This Row],[Código Arancelario]],Codigos10[],4,0)</f>
        <v>Deshidratado</v>
      </c>
      <c r="F55">
        <f>+VLOOKUP(Importaciones_mensuales[[#This Row],[Procesamiento]],Cod_procesamiento[],2,0)</f>
        <v>3</v>
      </c>
      <c r="G55" t="str">
        <f>+VLOOKUP(Importaciones_mensuales[[#This Row],[Código Arancelario]],Codigos10[],3,0)</f>
        <v>Consumo</v>
      </c>
      <c r="H55">
        <f>+VLOOKUP(Importaciones_mensuales[[#This Row],[Tipo]],Cod_tipo[],2,0)</f>
        <v>7</v>
      </c>
      <c r="I55" t="str">
        <f>+VLOOKUP(Importaciones_mensuales[[#This Row],[Código Arancelario]],Codigos10[],5,0)</f>
        <v>Granos</v>
      </c>
      <c r="J55">
        <f>+VLOOKUP(Importaciones_mensuales[[#This Row],[Categoría]],Cod_Tipo_cultivo[],2,0)</f>
        <v>8</v>
      </c>
      <c r="K55" t="s">
        <v>20</v>
      </c>
      <c r="L55">
        <f>+VLOOKUP(Importaciones_mensuales[[#This Row],[Contenido]],Contenido_cod[],2,0)</f>
        <v>2</v>
      </c>
      <c r="M55" t="str">
        <f>+VLOOKUP(Importaciones_mensuales[[#This Row],[Código Arancelario]],Codigos10[],7,0)</f>
        <v>Porotos comunes</v>
      </c>
      <c r="N55">
        <v>2021</v>
      </c>
      <c r="O55">
        <v>873572</v>
      </c>
      <c r="P55">
        <v>853412.44</v>
      </c>
      <c r="Q55">
        <v>1200932.0300000003</v>
      </c>
      <c r="R55">
        <v>1046500.4499999998</v>
      </c>
      <c r="S55">
        <v>1032243.54</v>
      </c>
      <c r="T55">
        <v>997969.62999999989</v>
      </c>
      <c r="U55">
        <v>1189979.5599999998</v>
      </c>
      <c r="V55">
        <v>875845.69000000006</v>
      </c>
      <c r="W55">
        <v>1053914.9500000002</v>
      </c>
    </row>
    <row r="56" spans="1:26" x14ac:dyDescent="0.25">
      <c r="A56" t="s">
        <v>112</v>
      </c>
      <c r="B56" t="s">
        <v>15</v>
      </c>
      <c r="C56" t="str">
        <f>+VLOOKUP(Importaciones_mensuales[[#This Row],[Código Arancelario]],Codigos10[],2,0)</f>
        <v>Poroto</v>
      </c>
      <c r="D56">
        <f>+VLOOKUP(Importaciones_mensuales[[#This Row],[Cultivo]],Cod_categoría[],2,0)</f>
        <v>100110002</v>
      </c>
      <c r="E56" t="str">
        <f>+VLOOKUP(Importaciones_mensuales[[#This Row],[Código Arancelario]],Codigos10[],4,0)</f>
        <v>Deshidratado</v>
      </c>
      <c r="F56">
        <f>+VLOOKUP(Importaciones_mensuales[[#This Row],[Procesamiento]],Cod_procesamiento[],2,0)</f>
        <v>3</v>
      </c>
      <c r="G56" t="str">
        <f>+VLOOKUP(Importaciones_mensuales[[#This Row],[Código Arancelario]],Codigos10[],3,0)</f>
        <v>Consumo</v>
      </c>
      <c r="H56">
        <f>+VLOOKUP(Importaciones_mensuales[[#This Row],[Tipo]],Cod_tipo[],2,0)</f>
        <v>7</v>
      </c>
      <c r="I56" t="str">
        <f>+VLOOKUP(Importaciones_mensuales[[#This Row],[Código Arancelario]],Codigos10[],5,0)</f>
        <v>Granos</v>
      </c>
      <c r="J56">
        <f>+VLOOKUP(Importaciones_mensuales[[#This Row],[Categoría]],Cod_Tipo_cultivo[],2,0)</f>
        <v>8</v>
      </c>
      <c r="K56" t="s">
        <v>20</v>
      </c>
      <c r="L56">
        <f>+VLOOKUP(Importaciones_mensuales[[#This Row],[Contenido]],Contenido_cod[],2,0)</f>
        <v>2</v>
      </c>
      <c r="M56" t="str">
        <f>+VLOOKUP(Importaciones_mensuales[[#This Row],[Código Arancelario]],Codigos10[],7,0)</f>
        <v>Porotos caupí</v>
      </c>
      <c r="N56">
        <v>2021</v>
      </c>
      <c r="O56">
        <v>288</v>
      </c>
      <c r="P56">
        <v>0</v>
      </c>
      <c r="Q56">
        <v>810</v>
      </c>
      <c r="R56">
        <v>0</v>
      </c>
      <c r="S56">
        <v>28756</v>
      </c>
      <c r="T56">
        <v>0</v>
      </c>
      <c r="U56">
        <v>0</v>
      </c>
      <c r="V56">
        <v>0</v>
      </c>
      <c r="W56">
        <v>0</v>
      </c>
    </row>
    <row r="57" spans="1:26" x14ac:dyDescent="0.25">
      <c r="A57" t="s">
        <v>114</v>
      </c>
      <c r="B57" t="s">
        <v>15</v>
      </c>
      <c r="C57" t="str">
        <f>+VLOOKUP(Importaciones_mensuales[[#This Row],[Código Arancelario]],Codigos10[],2,0)</f>
        <v>Lenteja</v>
      </c>
      <c r="D57">
        <f>+VLOOKUP(Importaciones_mensuales[[#This Row],[Cultivo]],Cod_categoría[],2,0)</f>
        <v>100110003</v>
      </c>
      <c r="E57" t="str">
        <f>+VLOOKUP(Importaciones_mensuales[[#This Row],[Código Arancelario]],Codigos10[],4,0)</f>
        <v>Deshidratado</v>
      </c>
      <c r="F57">
        <f>+VLOOKUP(Importaciones_mensuales[[#This Row],[Procesamiento]],Cod_procesamiento[],2,0)</f>
        <v>3</v>
      </c>
      <c r="G57" t="str">
        <f>+VLOOKUP(Importaciones_mensuales[[#This Row],[Código Arancelario]],Codigos10[],3,0)</f>
        <v>Sin especificar</v>
      </c>
      <c r="H57">
        <f>+VLOOKUP(Importaciones_mensuales[[#This Row],[Tipo]],Cod_tipo[],2,0)</f>
        <v>5</v>
      </c>
      <c r="I57" t="str">
        <f>+VLOOKUP(Importaciones_mensuales[[#This Row],[Código Arancelario]],Codigos10[],5,0)</f>
        <v>Granos</v>
      </c>
      <c r="J57">
        <f>+VLOOKUP(Importaciones_mensuales[[#This Row],[Categoría]],Cod_Tipo_cultivo[],2,0)</f>
        <v>8</v>
      </c>
      <c r="K57" t="s">
        <v>20</v>
      </c>
      <c r="L57">
        <f>+VLOOKUP(Importaciones_mensuales[[#This Row],[Contenido]],Contenido_cod[],2,0)</f>
        <v>2</v>
      </c>
      <c r="M57" t="str">
        <f>+VLOOKUP(Importaciones_mensuales[[#This Row],[Código Arancelario]],Codigos10[],7,0)</f>
        <v>Sin especificar</v>
      </c>
      <c r="N57">
        <v>2021</v>
      </c>
      <c r="O57">
        <v>563774.70000000007</v>
      </c>
      <c r="P57">
        <v>639568.43000000005</v>
      </c>
      <c r="Q57">
        <v>378190.1</v>
      </c>
      <c r="R57">
        <v>1229186.58</v>
      </c>
      <c r="S57">
        <v>1504690.3900000001</v>
      </c>
      <c r="T57">
        <v>2036888.04</v>
      </c>
      <c r="U57">
        <v>1282853.92</v>
      </c>
      <c r="V57">
        <v>2008956</v>
      </c>
      <c r="W57">
        <v>688753.33000000007</v>
      </c>
    </row>
    <row r="58" spans="1:26" x14ac:dyDescent="0.25">
      <c r="A58" t="s">
        <v>116</v>
      </c>
      <c r="B58" t="s">
        <v>15</v>
      </c>
      <c r="C58" t="str">
        <f>+VLOOKUP(Importaciones_mensuales[[#This Row],[Código Arancelario]],Codigos10[],2,0)</f>
        <v>Haba</v>
      </c>
      <c r="D58">
        <f>+VLOOKUP(Importaciones_mensuales[[#This Row],[Cultivo]],Cod_categoría[],2,0)</f>
        <v>100112026</v>
      </c>
      <c r="E58" t="str">
        <f>+VLOOKUP(Importaciones_mensuales[[#This Row],[Código Arancelario]],Codigos10[],4,0)</f>
        <v>Deshidratado</v>
      </c>
      <c r="F58">
        <f>+VLOOKUP(Importaciones_mensuales[[#This Row],[Procesamiento]],Cod_procesamiento[],2,0)</f>
        <v>3</v>
      </c>
      <c r="G58" t="str">
        <f>+VLOOKUP(Importaciones_mensuales[[#This Row],[Código Arancelario]],Codigos10[],3,0)</f>
        <v>Siembra</v>
      </c>
      <c r="H58">
        <f>+VLOOKUP(Importaciones_mensuales[[#This Row],[Tipo]],Cod_tipo[],2,0)</f>
        <v>6</v>
      </c>
      <c r="I58" t="str">
        <f>+VLOOKUP(Importaciones_mensuales[[#This Row],[Código Arancelario]],Codigos10[],5,0)</f>
        <v>Granos</v>
      </c>
      <c r="J58">
        <f>+VLOOKUP(Importaciones_mensuales[[#This Row],[Categoría]],Cod_Tipo_cultivo[],2,0)</f>
        <v>8</v>
      </c>
      <c r="K58" t="s">
        <v>20</v>
      </c>
      <c r="L58">
        <f>+VLOOKUP(Importaciones_mensuales[[#This Row],[Contenido]],Contenido_cod[],2,0)</f>
        <v>2</v>
      </c>
      <c r="M58" t="str">
        <f>+VLOOKUP(Importaciones_mensuales[[#This Row],[Código Arancelario]],Codigos10[],7,0)</f>
        <v>Sin especificar</v>
      </c>
      <c r="N58">
        <v>2021</v>
      </c>
      <c r="O58">
        <v>0</v>
      </c>
      <c r="P58">
        <v>0</v>
      </c>
      <c r="Q58">
        <v>7834.32</v>
      </c>
      <c r="R58">
        <v>54191.57</v>
      </c>
      <c r="S58">
        <v>3285</v>
      </c>
      <c r="T58">
        <v>2827.16</v>
      </c>
      <c r="U58">
        <v>0</v>
      </c>
      <c r="V58">
        <v>0</v>
      </c>
      <c r="W58">
        <v>0</v>
      </c>
    </row>
    <row r="59" spans="1:26" x14ac:dyDescent="0.25">
      <c r="A59" t="s">
        <v>117</v>
      </c>
      <c r="B59" t="s">
        <v>15</v>
      </c>
      <c r="C59" t="str">
        <f>+VLOOKUP(Importaciones_mensuales[[#This Row],[Código Arancelario]],Codigos10[],2,0)</f>
        <v>Haba</v>
      </c>
      <c r="D59">
        <f>+VLOOKUP(Importaciones_mensuales[[#This Row],[Cultivo]],Cod_categoría[],2,0)</f>
        <v>100112026</v>
      </c>
      <c r="E59" t="str">
        <f>+VLOOKUP(Importaciones_mensuales[[#This Row],[Código Arancelario]],Codigos10[],4,0)</f>
        <v>Deshidratado</v>
      </c>
      <c r="F59">
        <f>+VLOOKUP(Importaciones_mensuales[[#This Row],[Procesamiento]],Cod_procesamiento[],2,0)</f>
        <v>3</v>
      </c>
      <c r="G59" t="str">
        <f>+VLOOKUP(Importaciones_mensuales[[#This Row],[Código Arancelario]],Codigos10[],3,0)</f>
        <v>Consumo</v>
      </c>
      <c r="H59">
        <f>+VLOOKUP(Importaciones_mensuales[[#This Row],[Tipo]],Cod_tipo[],2,0)</f>
        <v>7</v>
      </c>
      <c r="I59" t="str">
        <f>+VLOOKUP(Importaciones_mensuales[[#This Row],[Código Arancelario]],Codigos10[],5,0)</f>
        <v>Granos</v>
      </c>
      <c r="J59">
        <f>+VLOOKUP(Importaciones_mensuales[[#This Row],[Categoría]],Cod_Tipo_cultivo[],2,0)</f>
        <v>8</v>
      </c>
      <c r="K59" t="s">
        <v>20</v>
      </c>
      <c r="L59">
        <f>+VLOOKUP(Importaciones_mensuales[[#This Row],[Contenido]],Contenido_cod[],2,0)</f>
        <v>2</v>
      </c>
      <c r="M59" t="str">
        <f>+VLOOKUP(Importaciones_mensuales[[#This Row],[Código Arancelario]],Codigos10[],7,0)</f>
        <v>Sin especificar</v>
      </c>
      <c r="N59">
        <v>2021</v>
      </c>
      <c r="O59">
        <v>106.02</v>
      </c>
      <c r="P59">
        <v>11.78</v>
      </c>
      <c r="Q59">
        <v>0</v>
      </c>
      <c r="R59">
        <v>906.54</v>
      </c>
      <c r="S59">
        <v>0</v>
      </c>
      <c r="T59">
        <v>1156.45</v>
      </c>
      <c r="U59">
        <v>3776.75</v>
      </c>
      <c r="V59">
        <v>0</v>
      </c>
      <c r="W59">
        <v>519.6</v>
      </c>
    </row>
    <row r="60" spans="1:26" x14ac:dyDescent="0.25">
      <c r="A60" t="s">
        <v>118</v>
      </c>
      <c r="B60" t="s">
        <v>15</v>
      </c>
      <c r="C60" t="str">
        <f>+VLOOKUP(Importaciones_mensuales[[#This Row],[Código Arancelario]],Codigos10[],2,0)</f>
        <v>Mandioca</v>
      </c>
      <c r="D60">
        <f>+VLOOKUP(Importaciones_mensuales[[#This Row],[Cultivo]],Cod_categoría[],2,0)</f>
        <v>100114040</v>
      </c>
      <c r="E60" t="str">
        <f>+VLOOKUP(Importaciones_mensuales[[#This Row],[Código Arancelario]],Codigos10[],4,0)</f>
        <v>Deshidratado</v>
      </c>
      <c r="F60">
        <f>+VLOOKUP(Importaciones_mensuales[[#This Row],[Procesamiento]],Cod_procesamiento[],2,0)</f>
        <v>3</v>
      </c>
      <c r="G60" t="str">
        <f>+VLOOKUP(Importaciones_mensuales[[#This Row],[Código Arancelario]],Codigos10[],3,0)</f>
        <v>Consumo</v>
      </c>
      <c r="H60">
        <f>+VLOOKUP(Importaciones_mensuales[[#This Row],[Tipo]],Cod_tipo[],2,0)</f>
        <v>7</v>
      </c>
      <c r="I60" t="str">
        <f>+VLOOKUP(Importaciones_mensuales[[#This Row],[Código Arancelario]],Codigos10[],5,0)</f>
        <v>Tubérculos</v>
      </c>
      <c r="J60">
        <f>+VLOOKUP(Importaciones_mensuales[[#This Row],[Categoría]],Cod_Tipo_cultivo[],2,0)</f>
        <v>9</v>
      </c>
      <c r="K60" t="s">
        <v>20</v>
      </c>
      <c r="L60">
        <f>+VLOOKUP(Importaciones_mensuales[[#This Row],[Contenido]],Contenido_cod[],2,0)</f>
        <v>2</v>
      </c>
      <c r="M60" t="str">
        <f>+VLOOKUP(Importaciones_mensuales[[#This Row],[Código Arancelario]],Codigos10[],7,0)</f>
        <v>Sin especificar</v>
      </c>
      <c r="N60">
        <v>2021</v>
      </c>
      <c r="O60">
        <v>82293.39</v>
      </c>
      <c r="P60">
        <v>66242.78</v>
      </c>
      <c r="Q60">
        <v>120599.01000000001</v>
      </c>
      <c r="R60">
        <v>88992.650000000009</v>
      </c>
      <c r="S60">
        <v>133527.29</v>
      </c>
      <c r="T60">
        <v>191857.72000000003</v>
      </c>
      <c r="U60">
        <v>87620.42</v>
      </c>
      <c r="V60">
        <v>112675.41</v>
      </c>
      <c r="W60">
        <v>119795.20000000001</v>
      </c>
    </row>
    <row r="61" spans="1:26" x14ac:dyDescent="0.25">
      <c r="A61" t="s">
        <v>120</v>
      </c>
      <c r="B61" t="s">
        <v>15</v>
      </c>
      <c r="C61" t="str">
        <f>+VLOOKUP(Importaciones_mensuales[[#This Row],[Código Arancelario]],Codigos10[],2,0)</f>
        <v>Camote</v>
      </c>
      <c r="D61">
        <f>+VLOOKUP(Importaciones_mensuales[[#This Row],[Cultivo]],Cod_categoría[],2,0)</f>
        <v>100114002</v>
      </c>
      <c r="E61" t="str">
        <f>+VLOOKUP(Importaciones_mensuales[[#This Row],[Código Arancelario]],Codigos10[],4,0)</f>
        <v>Deshidratado</v>
      </c>
      <c r="F61">
        <f>+VLOOKUP(Importaciones_mensuales[[#This Row],[Procesamiento]],Cod_procesamiento[],2,0)</f>
        <v>3</v>
      </c>
      <c r="G61" t="str">
        <f>+VLOOKUP(Importaciones_mensuales[[#This Row],[Código Arancelario]],Codigos10[],3,0)</f>
        <v>Consumo</v>
      </c>
      <c r="H61">
        <f>+VLOOKUP(Importaciones_mensuales[[#This Row],[Tipo]],Cod_tipo[],2,0)</f>
        <v>7</v>
      </c>
      <c r="I61" t="str">
        <f>+VLOOKUP(Importaciones_mensuales[[#This Row],[Código Arancelario]],Codigos10[],5,0)</f>
        <v>Tubérculos</v>
      </c>
      <c r="J61">
        <f>+VLOOKUP(Importaciones_mensuales[[#This Row],[Categoría]],Cod_Tipo_cultivo[],2,0)</f>
        <v>9</v>
      </c>
      <c r="K61" t="s">
        <v>20</v>
      </c>
      <c r="L61">
        <f>+VLOOKUP(Importaciones_mensuales[[#This Row],[Contenido]],Contenido_cod[],2,0)</f>
        <v>2</v>
      </c>
      <c r="M61" t="str">
        <f>+VLOOKUP(Importaciones_mensuales[[#This Row],[Código Arancelario]],Codigos10[],7,0)</f>
        <v>Sin especificar</v>
      </c>
      <c r="N61">
        <v>2021</v>
      </c>
      <c r="O61">
        <v>82387</v>
      </c>
      <c r="P61">
        <v>78589.73</v>
      </c>
      <c r="Q61">
        <v>77805.009999999995</v>
      </c>
      <c r="R61">
        <v>75065.27</v>
      </c>
      <c r="S61">
        <v>66602.429999999993</v>
      </c>
      <c r="T61">
        <v>89357.84</v>
      </c>
      <c r="U61">
        <v>78080.53</v>
      </c>
      <c r="V61">
        <v>87826.67</v>
      </c>
      <c r="W61">
        <v>84595.930000000008</v>
      </c>
    </row>
    <row r="62" spans="1:26" x14ac:dyDescent="0.25">
      <c r="A62" t="s">
        <v>122</v>
      </c>
      <c r="B62" t="s">
        <v>15</v>
      </c>
      <c r="C62" t="str">
        <f>+VLOOKUP(Importaciones_mensuales[[#This Row],[Código Arancelario]],Codigos10[],2,0)</f>
        <v>Malanga</v>
      </c>
      <c r="D62">
        <f>+VLOOKUP(Importaciones_mensuales[[#This Row],[Cultivo]],Cod_categoría[],2,0)</f>
        <v>100114041</v>
      </c>
      <c r="E62" t="str">
        <f>+VLOOKUP(Importaciones_mensuales[[#This Row],[Código Arancelario]],Codigos10[],4,0)</f>
        <v>Deshidratado</v>
      </c>
      <c r="F62">
        <f>+VLOOKUP(Importaciones_mensuales[[#This Row],[Procesamiento]],Cod_procesamiento[],2,0)</f>
        <v>3</v>
      </c>
      <c r="G62" t="str">
        <f>+VLOOKUP(Importaciones_mensuales[[#This Row],[Código Arancelario]],Codigos10[],3,0)</f>
        <v>Consumo</v>
      </c>
      <c r="H62">
        <f>+VLOOKUP(Importaciones_mensuales[[#This Row],[Tipo]],Cod_tipo[],2,0)</f>
        <v>7</v>
      </c>
      <c r="I62" t="str">
        <f>+VLOOKUP(Importaciones_mensuales[[#This Row],[Código Arancelario]],Codigos10[],5,0)</f>
        <v>Tubérculos</v>
      </c>
      <c r="J62">
        <f>+VLOOKUP(Importaciones_mensuales[[#This Row],[Categoría]],Cod_Tipo_cultivo[],2,0)</f>
        <v>9</v>
      </c>
      <c r="K62" t="s">
        <v>20</v>
      </c>
      <c r="L62">
        <f>+VLOOKUP(Importaciones_mensuales[[#This Row],[Contenido]],Contenido_cod[],2,0)</f>
        <v>2</v>
      </c>
      <c r="M62" t="str">
        <f>+VLOOKUP(Importaciones_mensuales[[#This Row],[Código Arancelario]],Codigos10[],7,0)</f>
        <v>Sin especificar</v>
      </c>
      <c r="N62">
        <v>2021</v>
      </c>
      <c r="O62">
        <v>0</v>
      </c>
      <c r="P62">
        <v>12714.35</v>
      </c>
      <c r="Q62">
        <v>30783.599999999999</v>
      </c>
      <c r="R62">
        <v>12811.38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6" x14ac:dyDescent="0.25">
      <c r="A63" t="s">
        <v>124</v>
      </c>
      <c r="B63" t="s">
        <v>15</v>
      </c>
      <c r="C63" t="str">
        <f>+VLOOKUP(Importaciones_mensuales[[#This Row],[Código Arancelario]],Codigos10[],2,0)</f>
        <v>Otros tubérculos</v>
      </c>
      <c r="D63">
        <f>+VLOOKUP(Importaciones_mensuales[[#This Row],[Cultivo]],Cod_categoría[],2,0)</f>
        <v>100114034</v>
      </c>
      <c r="E63" t="str">
        <f>+VLOOKUP(Importaciones_mensuales[[#This Row],[Código Arancelario]],Codigos10[],4,0)</f>
        <v>Deshidratado</v>
      </c>
      <c r="F63">
        <f>+VLOOKUP(Importaciones_mensuales[[#This Row],[Procesamiento]],Cod_procesamiento[],2,0)</f>
        <v>3</v>
      </c>
      <c r="G63" t="str">
        <f>+VLOOKUP(Importaciones_mensuales[[#This Row],[Código Arancelario]],Codigos10[],3,0)</f>
        <v>Consumo</v>
      </c>
      <c r="H63">
        <f>+VLOOKUP(Importaciones_mensuales[[#This Row],[Tipo]],Cod_tipo[],2,0)</f>
        <v>7</v>
      </c>
      <c r="I63" t="str">
        <f>+VLOOKUP(Importaciones_mensuales[[#This Row],[Código Arancelario]],Codigos10[],5,0)</f>
        <v>Tubérculos</v>
      </c>
      <c r="J63">
        <f>+VLOOKUP(Importaciones_mensuales[[#This Row],[Categoría]],Cod_Tipo_cultivo[],2,0)</f>
        <v>9</v>
      </c>
      <c r="K63" t="s">
        <v>20</v>
      </c>
      <c r="L63">
        <f>+VLOOKUP(Importaciones_mensuales[[#This Row],[Contenido]],Contenido_cod[],2,0)</f>
        <v>2</v>
      </c>
      <c r="M63" t="str">
        <f>+VLOOKUP(Importaciones_mensuales[[#This Row],[Código Arancelario]],Codigos10[],7,0)</f>
        <v>Sin especificar</v>
      </c>
      <c r="N63">
        <v>2021</v>
      </c>
      <c r="O63">
        <v>3878.94</v>
      </c>
      <c r="P63">
        <v>7034.86</v>
      </c>
      <c r="Q63">
        <v>2816.89</v>
      </c>
      <c r="R63">
        <v>5212.6099999999997</v>
      </c>
      <c r="S63">
        <v>6084.52</v>
      </c>
      <c r="T63">
        <v>11673.96</v>
      </c>
      <c r="U63">
        <v>5811.2000000000007</v>
      </c>
      <c r="V63">
        <v>5766.07</v>
      </c>
      <c r="W63">
        <v>3556.79</v>
      </c>
    </row>
    <row r="64" spans="1:26" x14ac:dyDescent="0.25">
      <c r="A64" t="s">
        <v>126</v>
      </c>
      <c r="B64" t="s">
        <v>15</v>
      </c>
      <c r="C64" t="str">
        <f>+VLOOKUP(Importaciones_mensuales[[#This Row],[Código Arancelario]],Codigos10[],2,0)</f>
        <v>Coco</v>
      </c>
      <c r="D64">
        <f>+VLOOKUP(Importaciones_mensuales[[#This Row],[Cultivo]],Cod_categoría[],2,0)</f>
        <v>100108007</v>
      </c>
      <c r="E64" t="str">
        <f>+VLOOKUP(Importaciones_mensuales[[#This Row],[Código Arancelario]],Codigos10[],4,0)</f>
        <v>Deshidratado</v>
      </c>
      <c r="F64">
        <f>+VLOOKUP(Importaciones_mensuales[[#This Row],[Procesamiento]],Cod_procesamiento[],2,0)</f>
        <v>3</v>
      </c>
      <c r="G64" t="str">
        <f>+VLOOKUP(Importaciones_mensuales[[#This Row],[Código Arancelario]],Codigos10[],3,0)</f>
        <v>Sin especificar</v>
      </c>
      <c r="H64">
        <f>+VLOOKUP(Importaciones_mensuales[[#This Row],[Tipo]],Cod_tipo[],2,0)</f>
        <v>5</v>
      </c>
      <c r="I64" t="str">
        <f>+VLOOKUP(Importaciones_mensuales[[#This Row],[Código Arancelario]],Codigos10[],5,0)</f>
        <v>Tropicales y Subtropicales</v>
      </c>
      <c r="J64">
        <f>+VLOOKUP(Importaciones_mensuales[[#This Row],[Categoría]],Cod_Tipo_cultivo[],2,0)</f>
        <v>4</v>
      </c>
      <c r="K64" t="s">
        <v>129</v>
      </c>
      <c r="L64">
        <f>+VLOOKUP(Importaciones_mensuales[[#This Row],[Contenido]],Contenido_cod[],2,0)</f>
        <v>1</v>
      </c>
      <c r="M64" t="str">
        <f>+VLOOKUP(Importaciones_mensuales[[#This Row],[Código Arancelario]],Codigos10[],7,0)</f>
        <v>Sin especificar</v>
      </c>
      <c r="N64">
        <v>2021</v>
      </c>
      <c r="O64">
        <v>215508.93</v>
      </c>
      <c r="P64">
        <v>524848.11</v>
      </c>
      <c r="Q64">
        <v>529167.89</v>
      </c>
      <c r="R64">
        <v>312390.95</v>
      </c>
      <c r="S64">
        <v>620181.07999999996</v>
      </c>
      <c r="T64">
        <v>433601.18000000005</v>
      </c>
      <c r="U64">
        <v>400023.06</v>
      </c>
      <c r="V64">
        <v>428672.69</v>
      </c>
      <c r="W64">
        <v>399789.14999999997</v>
      </c>
    </row>
    <row r="65" spans="1:23" x14ac:dyDescent="0.25">
      <c r="A65" t="s">
        <v>130</v>
      </c>
      <c r="B65" t="s">
        <v>15</v>
      </c>
      <c r="C65" t="str">
        <f>+VLOOKUP(Importaciones_mensuales[[#This Row],[Código Arancelario]],Codigos10[],2,0)</f>
        <v>Coco</v>
      </c>
      <c r="D65">
        <f>+VLOOKUP(Importaciones_mensuales[[#This Row],[Cultivo]],Cod_categoría[],2,0)</f>
        <v>100108007</v>
      </c>
      <c r="E65" t="str">
        <f>+VLOOKUP(Importaciones_mensuales[[#This Row],[Código Arancelario]],Codigos10[],4,0)</f>
        <v>Deshidratado</v>
      </c>
      <c r="F65">
        <f>+VLOOKUP(Importaciones_mensuales[[#This Row],[Procesamiento]],Cod_procesamiento[],2,0)</f>
        <v>3</v>
      </c>
      <c r="G65" t="str">
        <f>+VLOOKUP(Importaciones_mensuales[[#This Row],[Código Arancelario]],Codigos10[],3,0)</f>
        <v>Sin especificar</v>
      </c>
      <c r="H65">
        <f>+VLOOKUP(Importaciones_mensuales[[#This Row],[Tipo]],Cod_tipo[],2,0)</f>
        <v>5</v>
      </c>
      <c r="I65" t="str">
        <f>+VLOOKUP(Importaciones_mensuales[[#This Row],[Código Arancelario]],Codigos10[],5,0)</f>
        <v>Tropicales y Subtropicales</v>
      </c>
      <c r="J65">
        <f>+VLOOKUP(Importaciones_mensuales[[#This Row],[Categoría]],Cod_Tipo_cultivo[],2,0)</f>
        <v>4</v>
      </c>
      <c r="K65" t="s">
        <v>129</v>
      </c>
      <c r="L65">
        <f>+VLOOKUP(Importaciones_mensuales[[#This Row],[Contenido]],Contenido_cod[],2,0)</f>
        <v>1</v>
      </c>
      <c r="M65" t="str">
        <f>+VLOOKUP(Importaciones_mensuales[[#This Row],[Código Arancelario]],Codigos10[],7,0)</f>
        <v>Sin especificar</v>
      </c>
      <c r="N65">
        <v>2021</v>
      </c>
      <c r="O65">
        <v>14907.75</v>
      </c>
      <c r="P65">
        <v>65961.540000000008</v>
      </c>
      <c r="Q65">
        <v>252117.56</v>
      </c>
      <c r="R65">
        <v>12883.97</v>
      </c>
      <c r="S65">
        <v>26586.61</v>
      </c>
      <c r="T65">
        <v>25641.62</v>
      </c>
      <c r="U65">
        <v>12810.2</v>
      </c>
      <c r="V65">
        <v>95096.8</v>
      </c>
      <c r="W65">
        <v>85962.22</v>
      </c>
    </row>
    <row r="66" spans="1:23" x14ac:dyDescent="0.25">
      <c r="A66" t="s">
        <v>131</v>
      </c>
      <c r="B66" t="s">
        <v>15</v>
      </c>
      <c r="C66" t="str">
        <f>+VLOOKUP(Importaciones_mensuales[[#This Row],[Código Arancelario]],Codigos10[],2,0)</f>
        <v>Nuez</v>
      </c>
      <c r="D66">
        <f>+VLOOKUP(Importaciones_mensuales[[#This Row],[Cultivo]],Cod_categoría[],2,0)</f>
        <v>100105004</v>
      </c>
      <c r="E66" t="str">
        <f>+VLOOKUP(Importaciones_mensuales[[#This Row],[Código Arancelario]],Codigos10[],4,0)</f>
        <v>Deshidratado</v>
      </c>
      <c r="F66">
        <f>+VLOOKUP(Importaciones_mensuales[[#This Row],[Procesamiento]],Cod_procesamiento[],2,0)</f>
        <v>3</v>
      </c>
      <c r="G66" t="str">
        <f>+VLOOKUP(Importaciones_mensuales[[#This Row],[Código Arancelario]],Codigos10[],3,0)</f>
        <v>Sin cáscara</v>
      </c>
      <c r="H66">
        <f>+VLOOKUP(Importaciones_mensuales[[#This Row],[Tipo]],Cod_tipo[],2,0)</f>
        <v>4</v>
      </c>
      <c r="I66" t="str">
        <f>+VLOOKUP(Importaciones_mensuales[[#This Row],[Código Arancelario]],Codigos10[],5,0)</f>
        <v>Frutos Secos</v>
      </c>
      <c r="J66">
        <f>+VLOOKUP(Importaciones_mensuales[[#This Row],[Categoría]],Cod_Tipo_cultivo[],2,0)</f>
        <v>6</v>
      </c>
      <c r="K66" t="s">
        <v>129</v>
      </c>
      <c r="L66">
        <f>+VLOOKUP(Importaciones_mensuales[[#This Row],[Contenido]],Contenido_cod[],2,0)</f>
        <v>1</v>
      </c>
      <c r="M66" t="str">
        <f>+VLOOKUP(Importaciones_mensuales[[#This Row],[Código Arancelario]],Codigos10[],7,0)</f>
        <v>Nueces de Brasil</v>
      </c>
      <c r="N66">
        <v>2021</v>
      </c>
      <c r="O66">
        <v>0</v>
      </c>
      <c r="P66">
        <v>1132.24</v>
      </c>
      <c r="Q66">
        <v>0</v>
      </c>
      <c r="R66">
        <v>0</v>
      </c>
      <c r="S66">
        <v>0</v>
      </c>
      <c r="T66">
        <v>0</v>
      </c>
      <c r="U66">
        <v>0</v>
      </c>
      <c r="V66">
        <v>2318.4499999999998</v>
      </c>
      <c r="W66">
        <v>0</v>
      </c>
    </row>
    <row r="67" spans="1:23" x14ac:dyDescent="0.25">
      <c r="A67" t="s">
        <v>136</v>
      </c>
      <c r="B67" t="s">
        <v>15</v>
      </c>
      <c r="C67" t="str">
        <f>+VLOOKUP(Importaciones_mensuales[[#This Row],[Código Arancelario]],Codigos10[],2,0)</f>
        <v>Nuez</v>
      </c>
      <c r="D67">
        <f>+VLOOKUP(Importaciones_mensuales[[#This Row],[Cultivo]],Cod_categoría[],2,0)</f>
        <v>100105004</v>
      </c>
      <c r="E67" t="str">
        <f>+VLOOKUP(Importaciones_mensuales[[#This Row],[Código Arancelario]],Codigos10[],4,0)</f>
        <v>Deshidratado</v>
      </c>
      <c r="F67">
        <f>+VLOOKUP(Importaciones_mensuales[[#This Row],[Procesamiento]],Cod_procesamiento[],2,0)</f>
        <v>3</v>
      </c>
      <c r="G67" t="str">
        <f>+VLOOKUP(Importaciones_mensuales[[#This Row],[Código Arancelario]],Codigos10[],3,0)</f>
        <v>Sin cáscara</v>
      </c>
      <c r="H67">
        <f>+VLOOKUP(Importaciones_mensuales[[#This Row],[Tipo]],Cod_tipo[],2,0)</f>
        <v>4</v>
      </c>
      <c r="I67" t="str">
        <f>+VLOOKUP(Importaciones_mensuales[[#This Row],[Código Arancelario]],Codigos10[],5,0)</f>
        <v>Frutos Secos</v>
      </c>
      <c r="J67">
        <f>+VLOOKUP(Importaciones_mensuales[[#This Row],[Categoría]],Cod_Tipo_cultivo[],2,0)</f>
        <v>6</v>
      </c>
      <c r="K67" t="s">
        <v>129</v>
      </c>
      <c r="L67">
        <f>+VLOOKUP(Importaciones_mensuales[[#This Row],[Contenido]],Contenido_cod[],2,0)</f>
        <v>1</v>
      </c>
      <c r="M67" t="str">
        <f>+VLOOKUP(Importaciones_mensuales[[#This Row],[Código Arancelario]],Codigos10[],7,0)</f>
        <v>Nueces de marañón</v>
      </c>
      <c r="N67">
        <v>2021</v>
      </c>
      <c r="O67">
        <v>528805.14</v>
      </c>
      <c r="P67">
        <v>597204.59</v>
      </c>
      <c r="Q67">
        <v>796042.36</v>
      </c>
      <c r="R67">
        <v>247101.02</v>
      </c>
      <c r="S67">
        <v>210679.27000000002</v>
      </c>
      <c r="T67">
        <v>630917.92999999993</v>
      </c>
      <c r="U67">
        <v>444548.29</v>
      </c>
      <c r="V67">
        <v>275293.14</v>
      </c>
      <c r="W67">
        <v>7065.2300000000005</v>
      </c>
    </row>
    <row r="68" spans="1:23" x14ac:dyDescent="0.25">
      <c r="A68" t="s">
        <v>138</v>
      </c>
      <c r="B68" t="s">
        <v>15</v>
      </c>
      <c r="C68" t="str">
        <f>+VLOOKUP(Importaciones_mensuales[[#This Row],[Código Arancelario]],Codigos10[],2,0)</f>
        <v>Almendra</v>
      </c>
      <c r="D68">
        <f>+VLOOKUP(Importaciones_mensuales[[#This Row],[Cultivo]],Cod_categoría[],2,0)</f>
        <v>100105001</v>
      </c>
      <c r="E68" t="str">
        <f>+VLOOKUP(Importaciones_mensuales[[#This Row],[Código Arancelario]],Codigos10[],4,0)</f>
        <v>Deshidratado</v>
      </c>
      <c r="F68">
        <f>+VLOOKUP(Importaciones_mensuales[[#This Row],[Procesamiento]],Cod_procesamiento[],2,0)</f>
        <v>3</v>
      </c>
      <c r="G68" t="str">
        <f>+VLOOKUP(Importaciones_mensuales[[#This Row],[Código Arancelario]],Codigos10[],3,0)</f>
        <v>Con cáscara</v>
      </c>
      <c r="H68">
        <f>+VLOOKUP(Importaciones_mensuales[[#This Row],[Tipo]],Cod_tipo[],2,0)</f>
        <v>3</v>
      </c>
      <c r="I68" t="str">
        <f>+VLOOKUP(Importaciones_mensuales[[#This Row],[Código Arancelario]],Codigos10[],5,0)</f>
        <v>Frutos Secos</v>
      </c>
      <c r="J68">
        <f>+VLOOKUP(Importaciones_mensuales[[#This Row],[Categoría]],Cod_Tipo_cultivo[],2,0)</f>
        <v>6</v>
      </c>
      <c r="K68" t="s">
        <v>129</v>
      </c>
      <c r="L68">
        <f>+VLOOKUP(Importaciones_mensuales[[#This Row],[Contenido]],Contenido_cod[],2,0)</f>
        <v>1</v>
      </c>
      <c r="M68" t="str">
        <f>+VLOOKUP(Importaciones_mensuales[[#This Row],[Código Arancelario]],Codigos10[],7,0)</f>
        <v>Sin especificar</v>
      </c>
      <c r="N68">
        <v>2021</v>
      </c>
      <c r="O68">
        <v>55500</v>
      </c>
      <c r="P68">
        <v>0</v>
      </c>
      <c r="Q68">
        <v>220125.15000000002</v>
      </c>
      <c r="R68">
        <v>77457.61</v>
      </c>
      <c r="S68">
        <v>0</v>
      </c>
      <c r="T68">
        <v>77371.92</v>
      </c>
      <c r="U68">
        <v>115500</v>
      </c>
      <c r="V68">
        <v>545590.09</v>
      </c>
      <c r="W68">
        <v>728163.86</v>
      </c>
    </row>
    <row r="69" spans="1:23" x14ac:dyDescent="0.25">
      <c r="A69" t="s">
        <v>141</v>
      </c>
      <c r="B69" t="s">
        <v>15</v>
      </c>
      <c r="C69" t="str">
        <f>+VLOOKUP(Importaciones_mensuales[[#This Row],[Código Arancelario]],Codigos10[],2,0)</f>
        <v>Almendra</v>
      </c>
      <c r="D69">
        <f>+VLOOKUP(Importaciones_mensuales[[#This Row],[Cultivo]],Cod_categoría[],2,0)</f>
        <v>100105001</v>
      </c>
      <c r="E69" t="str">
        <f>+VLOOKUP(Importaciones_mensuales[[#This Row],[Código Arancelario]],Codigos10[],4,0)</f>
        <v>Deshidratado</v>
      </c>
      <c r="F69">
        <f>+VLOOKUP(Importaciones_mensuales[[#This Row],[Procesamiento]],Cod_procesamiento[],2,0)</f>
        <v>3</v>
      </c>
      <c r="G69" t="str">
        <f>+VLOOKUP(Importaciones_mensuales[[#This Row],[Código Arancelario]],Codigos10[],3,0)</f>
        <v>Sin cáscara</v>
      </c>
      <c r="H69">
        <f>+VLOOKUP(Importaciones_mensuales[[#This Row],[Tipo]],Cod_tipo[],2,0)</f>
        <v>4</v>
      </c>
      <c r="I69" t="str">
        <f>+VLOOKUP(Importaciones_mensuales[[#This Row],[Código Arancelario]],Codigos10[],5,0)</f>
        <v>Frutos Secos</v>
      </c>
      <c r="J69">
        <f>+VLOOKUP(Importaciones_mensuales[[#This Row],[Categoría]],Cod_Tipo_cultivo[],2,0)</f>
        <v>6</v>
      </c>
      <c r="K69" t="s">
        <v>129</v>
      </c>
      <c r="L69">
        <f>+VLOOKUP(Importaciones_mensuales[[#This Row],[Contenido]],Contenido_cod[],2,0)</f>
        <v>1</v>
      </c>
      <c r="M69" t="str">
        <f>+VLOOKUP(Importaciones_mensuales[[#This Row],[Código Arancelario]],Codigos10[],7,0)</f>
        <v>Sin especificar</v>
      </c>
      <c r="N69">
        <v>2021</v>
      </c>
      <c r="O69">
        <v>2642453.5299999998</v>
      </c>
      <c r="P69">
        <v>1376198.27</v>
      </c>
      <c r="Q69">
        <v>1525179.3199999998</v>
      </c>
      <c r="R69">
        <v>1777099.01</v>
      </c>
      <c r="S69">
        <v>2096607.91</v>
      </c>
      <c r="T69">
        <v>1085231.8999999999</v>
      </c>
      <c r="U69">
        <v>1741689.8900000001</v>
      </c>
      <c r="V69">
        <v>1790096.73</v>
      </c>
      <c r="W69">
        <v>2450711.3199999998</v>
      </c>
    </row>
    <row r="70" spans="1:23" x14ac:dyDescent="0.25">
      <c r="A70" t="s">
        <v>142</v>
      </c>
      <c r="B70" t="s">
        <v>15</v>
      </c>
      <c r="C70" t="str">
        <f>+VLOOKUP(Importaciones_mensuales[[#This Row],[Código Arancelario]],Codigos10[],2,0)</f>
        <v>Almendra</v>
      </c>
      <c r="D70">
        <f>+VLOOKUP(Importaciones_mensuales[[#This Row],[Cultivo]],Cod_categoría[],2,0)</f>
        <v>100105001</v>
      </c>
      <c r="E70" t="str">
        <f>+VLOOKUP(Importaciones_mensuales[[#This Row],[Código Arancelario]],Codigos10[],4,0)</f>
        <v>Deshidratado</v>
      </c>
      <c r="F70">
        <f>+VLOOKUP(Importaciones_mensuales[[#This Row],[Procesamiento]],Cod_procesamiento[],2,0)</f>
        <v>3</v>
      </c>
      <c r="G70" t="str">
        <f>+VLOOKUP(Importaciones_mensuales[[#This Row],[Código Arancelario]],Codigos10[],3,0)</f>
        <v>Sin cáscara</v>
      </c>
      <c r="H70">
        <f>+VLOOKUP(Importaciones_mensuales[[#This Row],[Tipo]],Cod_tipo[],2,0)</f>
        <v>4</v>
      </c>
      <c r="I70" t="str">
        <f>+VLOOKUP(Importaciones_mensuales[[#This Row],[Código Arancelario]],Codigos10[],5,0)</f>
        <v>Frutos Secos</v>
      </c>
      <c r="J70">
        <f>+VLOOKUP(Importaciones_mensuales[[#This Row],[Categoría]],Cod_Tipo_cultivo[],2,0)</f>
        <v>6</v>
      </c>
      <c r="K70" t="s">
        <v>129</v>
      </c>
      <c r="L70">
        <f>+VLOOKUP(Importaciones_mensuales[[#This Row],[Contenido]],Contenido_cod[],2,0)</f>
        <v>1</v>
      </c>
      <c r="M70" t="str">
        <f>+VLOOKUP(Importaciones_mensuales[[#This Row],[Código Arancelario]],Codigos10[],7,0)</f>
        <v>Sin especificar</v>
      </c>
      <c r="N70">
        <v>2021</v>
      </c>
      <c r="O70">
        <v>185300.2</v>
      </c>
      <c r="P70">
        <v>57823.51</v>
      </c>
      <c r="Q70">
        <v>101838.75</v>
      </c>
      <c r="R70">
        <v>46126.6</v>
      </c>
      <c r="S70">
        <v>257223.83000000002</v>
      </c>
      <c r="T70">
        <v>82847.14</v>
      </c>
      <c r="U70">
        <v>126099.5</v>
      </c>
      <c r="V70">
        <v>163315.13</v>
      </c>
      <c r="W70">
        <v>103835.72</v>
      </c>
    </row>
    <row r="71" spans="1:23" x14ac:dyDescent="0.25">
      <c r="A71" t="s">
        <v>143</v>
      </c>
      <c r="B71" t="s">
        <v>15</v>
      </c>
      <c r="C71" t="str">
        <f>+VLOOKUP(Importaciones_mensuales[[#This Row],[Código Arancelario]],Codigos10[],2,0)</f>
        <v>Avellana</v>
      </c>
      <c r="D71">
        <f>+VLOOKUP(Importaciones_mensuales[[#This Row],[Cultivo]],Cod_categoría[],2,0)</f>
        <v>100105002</v>
      </c>
      <c r="E71" t="str">
        <f>+VLOOKUP(Importaciones_mensuales[[#This Row],[Código Arancelario]],Codigos10[],4,0)</f>
        <v>Deshidratado</v>
      </c>
      <c r="F71">
        <f>+VLOOKUP(Importaciones_mensuales[[#This Row],[Procesamiento]],Cod_procesamiento[],2,0)</f>
        <v>3</v>
      </c>
      <c r="G71" t="str">
        <f>+VLOOKUP(Importaciones_mensuales[[#This Row],[Código Arancelario]],Codigos10[],3,0)</f>
        <v>Con cáscara</v>
      </c>
      <c r="H71">
        <f>+VLOOKUP(Importaciones_mensuales[[#This Row],[Tipo]],Cod_tipo[],2,0)</f>
        <v>3</v>
      </c>
      <c r="I71" t="str">
        <f>+VLOOKUP(Importaciones_mensuales[[#This Row],[Código Arancelario]],Codigos10[],5,0)</f>
        <v>Frutos Secos</v>
      </c>
      <c r="J71">
        <f>+VLOOKUP(Importaciones_mensuales[[#This Row],[Categoría]],Cod_Tipo_cultivo[],2,0)</f>
        <v>6</v>
      </c>
      <c r="K71" t="s">
        <v>129</v>
      </c>
      <c r="L71">
        <f>+VLOOKUP(Importaciones_mensuales[[#This Row],[Contenido]],Contenido_cod[],2,0)</f>
        <v>1</v>
      </c>
      <c r="M71" t="str">
        <f>+VLOOKUP(Importaciones_mensuales[[#This Row],[Código Arancelario]],Codigos10[],7,0)</f>
        <v>Sin especificar</v>
      </c>
      <c r="N71">
        <v>2021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821071.44</v>
      </c>
      <c r="V71">
        <v>0</v>
      </c>
      <c r="W71">
        <v>0</v>
      </c>
    </row>
    <row r="72" spans="1:23" x14ac:dyDescent="0.25">
      <c r="A72" t="s">
        <v>145</v>
      </c>
      <c r="B72" t="s">
        <v>15</v>
      </c>
      <c r="C72" t="str">
        <f>+VLOOKUP(Importaciones_mensuales[[#This Row],[Código Arancelario]],Codigos10[],2,0)</f>
        <v>Avellana</v>
      </c>
      <c r="D72">
        <f>+VLOOKUP(Importaciones_mensuales[[#This Row],[Cultivo]],Cod_categoría[],2,0)</f>
        <v>100105002</v>
      </c>
      <c r="E72" t="str">
        <f>+VLOOKUP(Importaciones_mensuales[[#This Row],[Código Arancelario]],Codigos10[],4,0)</f>
        <v>Deshidratado</v>
      </c>
      <c r="F72">
        <f>+VLOOKUP(Importaciones_mensuales[[#This Row],[Procesamiento]],Cod_procesamiento[],2,0)</f>
        <v>3</v>
      </c>
      <c r="G72" t="str">
        <f>+VLOOKUP(Importaciones_mensuales[[#This Row],[Código Arancelario]],Codigos10[],3,0)</f>
        <v>Sin cáscara</v>
      </c>
      <c r="H72">
        <f>+VLOOKUP(Importaciones_mensuales[[#This Row],[Tipo]],Cod_tipo[],2,0)</f>
        <v>4</v>
      </c>
      <c r="I72" t="str">
        <f>+VLOOKUP(Importaciones_mensuales[[#This Row],[Código Arancelario]],Codigos10[],5,0)</f>
        <v>Frutos Secos</v>
      </c>
      <c r="J72">
        <f>+VLOOKUP(Importaciones_mensuales[[#This Row],[Categoría]],Cod_Tipo_cultivo[],2,0)</f>
        <v>6</v>
      </c>
      <c r="K72" t="s">
        <v>129</v>
      </c>
      <c r="L72">
        <f>+VLOOKUP(Importaciones_mensuales[[#This Row],[Contenido]],Contenido_cod[],2,0)</f>
        <v>1</v>
      </c>
      <c r="M72" t="str">
        <f>+VLOOKUP(Importaciones_mensuales[[#This Row],[Código Arancelario]],Codigos10[],7,0)</f>
        <v>Sin especificar</v>
      </c>
      <c r="N72">
        <v>2021</v>
      </c>
      <c r="O72">
        <v>0</v>
      </c>
      <c r="P72">
        <v>3140.9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 x14ac:dyDescent="0.25">
      <c r="A73" t="s">
        <v>146</v>
      </c>
      <c r="B73" t="s">
        <v>15</v>
      </c>
      <c r="C73" t="str">
        <f>+VLOOKUP(Importaciones_mensuales[[#This Row],[Código Arancelario]],Codigos10[],2,0)</f>
        <v>Nuez</v>
      </c>
      <c r="D73">
        <f>+VLOOKUP(Importaciones_mensuales[[#This Row],[Cultivo]],Cod_categoría[],2,0)</f>
        <v>100105004</v>
      </c>
      <c r="E73" t="str">
        <f>+VLOOKUP(Importaciones_mensuales[[#This Row],[Código Arancelario]],Codigos10[],4,0)</f>
        <v>Deshidratado</v>
      </c>
      <c r="F73">
        <f>+VLOOKUP(Importaciones_mensuales[[#This Row],[Procesamiento]],Cod_procesamiento[],2,0)</f>
        <v>3</v>
      </c>
      <c r="G73" t="str">
        <f>+VLOOKUP(Importaciones_mensuales[[#This Row],[Código Arancelario]],Codigos10[],3,0)</f>
        <v>Con cáscara</v>
      </c>
      <c r="H73">
        <f>+VLOOKUP(Importaciones_mensuales[[#This Row],[Tipo]],Cod_tipo[],2,0)</f>
        <v>3</v>
      </c>
      <c r="I73" t="str">
        <f>+VLOOKUP(Importaciones_mensuales[[#This Row],[Código Arancelario]],Codigos10[],5,0)</f>
        <v>Frutos Secos</v>
      </c>
      <c r="J73">
        <f>+VLOOKUP(Importaciones_mensuales[[#This Row],[Categoría]],Cod_Tipo_cultivo[],2,0)</f>
        <v>6</v>
      </c>
      <c r="K73" t="s">
        <v>129</v>
      </c>
      <c r="L73">
        <f>+VLOOKUP(Importaciones_mensuales[[#This Row],[Contenido]],Contenido_cod[],2,0)</f>
        <v>1</v>
      </c>
      <c r="M73" t="str">
        <f>+VLOOKUP(Importaciones_mensuales[[#This Row],[Código Arancelario]],Codigos10[],7,0)</f>
        <v>Nueces de nogal</v>
      </c>
      <c r="N73">
        <v>2021</v>
      </c>
      <c r="O73">
        <v>82800.100000000006</v>
      </c>
      <c r="P73">
        <v>127000.2</v>
      </c>
      <c r="Q73">
        <v>41339.769999999997</v>
      </c>
      <c r="R73">
        <v>0</v>
      </c>
      <c r="S73">
        <v>46778</v>
      </c>
      <c r="T73">
        <v>55050</v>
      </c>
      <c r="U73">
        <v>153644.68</v>
      </c>
      <c r="V73">
        <v>30309.84</v>
      </c>
      <c r="W73">
        <v>75929.84</v>
      </c>
    </row>
    <row r="74" spans="1:23" x14ac:dyDescent="0.25">
      <c r="A74" t="s">
        <v>148</v>
      </c>
      <c r="B74" t="s">
        <v>15</v>
      </c>
      <c r="C74" t="str">
        <f>+VLOOKUP(Importaciones_mensuales[[#This Row],[Código Arancelario]],Codigos10[],2,0)</f>
        <v>Nuez</v>
      </c>
      <c r="D74">
        <f>+VLOOKUP(Importaciones_mensuales[[#This Row],[Cultivo]],Cod_categoría[],2,0)</f>
        <v>100105004</v>
      </c>
      <c r="E74" t="str">
        <f>+VLOOKUP(Importaciones_mensuales[[#This Row],[Código Arancelario]],Codigos10[],4,0)</f>
        <v>Deshidratado</v>
      </c>
      <c r="F74">
        <f>+VLOOKUP(Importaciones_mensuales[[#This Row],[Procesamiento]],Cod_procesamiento[],2,0)</f>
        <v>3</v>
      </c>
      <c r="G74" t="str">
        <f>+VLOOKUP(Importaciones_mensuales[[#This Row],[Código Arancelario]],Codigos10[],3,0)</f>
        <v>Sin cáscara</v>
      </c>
      <c r="H74">
        <f>+VLOOKUP(Importaciones_mensuales[[#This Row],[Tipo]],Cod_tipo[],2,0)</f>
        <v>4</v>
      </c>
      <c r="I74" t="str">
        <f>+VLOOKUP(Importaciones_mensuales[[#This Row],[Código Arancelario]],Codigos10[],5,0)</f>
        <v>Frutos Secos</v>
      </c>
      <c r="J74">
        <f>+VLOOKUP(Importaciones_mensuales[[#This Row],[Categoría]],Cod_Tipo_cultivo[],2,0)</f>
        <v>6</v>
      </c>
      <c r="K74" t="s">
        <v>129</v>
      </c>
      <c r="L74">
        <f>+VLOOKUP(Importaciones_mensuales[[#This Row],[Contenido]],Contenido_cod[],2,0)</f>
        <v>1</v>
      </c>
      <c r="M74" t="str">
        <f>+VLOOKUP(Importaciones_mensuales[[#This Row],[Código Arancelario]],Codigos10[],7,0)</f>
        <v>Nueces de nogal</v>
      </c>
      <c r="N74">
        <v>2021</v>
      </c>
      <c r="O74">
        <v>0</v>
      </c>
      <c r="P74">
        <v>4560.1900000000005</v>
      </c>
      <c r="Q74">
        <v>0</v>
      </c>
      <c r="R74">
        <v>0</v>
      </c>
      <c r="S74">
        <v>3370.45</v>
      </c>
      <c r="T74">
        <v>31825.94</v>
      </c>
      <c r="U74">
        <v>40008</v>
      </c>
      <c r="V74">
        <v>120024</v>
      </c>
      <c r="W74">
        <v>43027.49</v>
      </c>
    </row>
    <row r="75" spans="1:23" x14ac:dyDescent="0.25">
      <c r="A75" t="s">
        <v>149</v>
      </c>
      <c r="B75" t="s">
        <v>15</v>
      </c>
      <c r="C75" t="str">
        <f>+VLOOKUP(Importaciones_mensuales[[#This Row],[Código Arancelario]],Codigos10[],2,0)</f>
        <v>Nuez</v>
      </c>
      <c r="D75">
        <f>+VLOOKUP(Importaciones_mensuales[[#This Row],[Cultivo]],Cod_categoría[],2,0)</f>
        <v>100105004</v>
      </c>
      <c r="E75" t="str">
        <f>+VLOOKUP(Importaciones_mensuales[[#This Row],[Código Arancelario]],Codigos10[],4,0)</f>
        <v>Deshidratado</v>
      </c>
      <c r="F75">
        <f>+VLOOKUP(Importaciones_mensuales[[#This Row],[Procesamiento]],Cod_procesamiento[],2,0)</f>
        <v>3</v>
      </c>
      <c r="G75" t="str">
        <f>+VLOOKUP(Importaciones_mensuales[[#This Row],[Código Arancelario]],Codigos10[],3,0)</f>
        <v>Sin cáscara</v>
      </c>
      <c r="H75">
        <f>+VLOOKUP(Importaciones_mensuales[[#This Row],[Tipo]],Cod_tipo[],2,0)</f>
        <v>4</v>
      </c>
      <c r="I75" t="str">
        <f>+VLOOKUP(Importaciones_mensuales[[#This Row],[Código Arancelario]],Codigos10[],5,0)</f>
        <v>Frutos Secos</v>
      </c>
      <c r="J75">
        <f>+VLOOKUP(Importaciones_mensuales[[#This Row],[Categoría]],Cod_Tipo_cultivo[],2,0)</f>
        <v>6</v>
      </c>
      <c r="K75" t="s">
        <v>129</v>
      </c>
      <c r="L75">
        <f>+VLOOKUP(Importaciones_mensuales[[#This Row],[Contenido]],Contenido_cod[],2,0)</f>
        <v>1</v>
      </c>
      <c r="M75" t="str">
        <f>+VLOOKUP(Importaciones_mensuales[[#This Row],[Código Arancelario]],Codigos10[],7,0)</f>
        <v>Nueces de nogal</v>
      </c>
      <c r="N75">
        <v>2021</v>
      </c>
      <c r="O75">
        <v>43699.03</v>
      </c>
      <c r="P75">
        <v>0</v>
      </c>
      <c r="Q75">
        <v>414.66</v>
      </c>
      <c r="R75">
        <v>0</v>
      </c>
      <c r="S75">
        <v>0</v>
      </c>
      <c r="T75">
        <v>159.77000000000001</v>
      </c>
      <c r="U75">
        <v>55997.54</v>
      </c>
      <c r="V75">
        <v>46921.75</v>
      </c>
      <c r="W75">
        <v>86821.65</v>
      </c>
    </row>
    <row r="76" spans="1:23" x14ac:dyDescent="0.25">
      <c r="A76" t="s">
        <v>150</v>
      </c>
      <c r="B76" t="s">
        <v>15</v>
      </c>
      <c r="C76" t="str">
        <f>+VLOOKUP(Importaciones_mensuales[[#This Row],[Código Arancelario]],Codigos10[],2,0)</f>
        <v>Castaña</v>
      </c>
      <c r="D76">
        <f>+VLOOKUP(Importaciones_mensuales[[#This Row],[Cultivo]],Cod_categoría[],2,0)</f>
        <v>100105003</v>
      </c>
      <c r="E76" t="str">
        <f>+VLOOKUP(Importaciones_mensuales[[#This Row],[Código Arancelario]],Codigos10[],4,0)</f>
        <v>Deshidratado</v>
      </c>
      <c r="F76">
        <f>+VLOOKUP(Importaciones_mensuales[[#This Row],[Procesamiento]],Cod_procesamiento[],2,0)</f>
        <v>3</v>
      </c>
      <c r="G76" t="str">
        <f>+VLOOKUP(Importaciones_mensuales[[#This Row],[Código Arancelario]],Codigos10[],3,0)</f>
        <v>Sin cáscara</v>
      </c>
      <c r="H76">
        <f>+VLOOKUP(Importaciones_mensuales[[#This Row],[Tipo]],Cod_tipo[],2,0)</f>
        <v>4</v>
      </c>
      <c r="I76" t="str">
        <f>+VLOOKUP(Importaciones_mensuales[[#This Row],[Código Arancelario]],Codigos10[],5,0)</f>
        <v>Frutos Secos</v>
      </c>
      <c r="J76">
        <f>+VLOOKUP(Importaciones_mensuales[[#This Row],[Categoría]],Cod_Tipo_cultivo[],2,0)</f>
        <v>6</v>
      </c>
      <c r="K76" t="s">
        <v>129</v>
      </c>
      <c r="L76">
        <f>+VLOOKUP(Importaciones_mensuales[[#This Row],[Contenido]],Contenido_cod[],2,0)</f>
        <v>1</v>
      </c>
      <c r="M76" t="str">
        <f>+VLOOKUP(Importaciones_mensuales[[#This Row],[Código Arancelario]],Codigos10[],7,0)</f>
        <v>Sin especificar</v>
      </c>
      <c r="N76">
        <v>2021</v>
      </c>
      <c r="O76">
        <v>121578.92</v>
      </c>
      <c r="P76">
        <v>0</v>
      </c>
      <c r="Q76">
        <v>128231.25</v>
      </c>
      <c r="R76">
        <v>599.66</v>
      </c>
      <c r="S76">
        <v>98.22</v>
      </c>
      <c r="T76">
        <v>113260.04000000001</v>
      </c>
      <c r="U76">
        <v>0</v>
      </c>
      <c r="V76">
        <v>0</v>
      </c>
      <c r="W76">
        <v>59.41</v>
      </c>
    </row>
    <row r="77" spans="1:23" x14ac:dyDescent="0.25">
      <c r="A77" t="s">
        <v>152</v>
      </c>
      <c r="B77" t="s">
        <v>15</v>
      </c>
      <c r="C77" t="str">
        <f>+VLOOKUP(Importaciones_mensuales[[#This Row],[Código Arancelario]],Codigos10[],2,0)</f>
        <v>Pistacho</v>
      </c>
      <c r="D77">
        <f>+VLOOKUP(Importaciones_mensuales[[#This Row],[Cultivo]],Cod_categoría[],2,0)</f>
        <v>100105005</v>
      </c>
      <c r="E77" t="str">
        <f>+VLOOKUP(Importaciones_mensuales[[#This Row],[Código Arancelario]],Codigos10[],4,0)</f>
        <v>Deshidratado</v>
      </c>
      <c r="F77">
        <f>+VLOOKUP(Importaciones_mensuales[[#This Row],[Procesamiento]],Cod_procesamiento[],2,0)</f>
        <v>3</v>
      </c>
      <c r="G77" t="str">
        <f>+VLOOKUP(Importaciones_mensuales[[#This Row],[Código Arancelario]],Codigos10[],3,0)</f>
        <v>Con cáscara</v>
      </c>
      <c r="H77">
        <f>+VLOOKUP(Importaciones_mensuales[[#This Row],[Tipo]],Cod_tipo[],2,0)</f>
        <v>3</v>
      </c>
      <c r="I77" t="str">
        <f>+VLOOKUP(Importaciones_mensuales[[#This Row],[Código Arancelario]],Codigos10[],5,0)</f>
        <v>Frutos Secos</v>
      </c>
      <c r="J77">
        <f>+VLOOKUP(Importaciones_mensuales[[#This Row],[Categoría]],Cod_Tipo_cultivo[],2,0)</f>
        <v>6</v>
      </c>
      <c r="K77" t="s">
        <v>129</v>
      </c>
      <c r="L77">
        <f>+VLOOKUP(Importaciones_mensuales[[#This Row],[Contenido]],Contenido_cod[],2,0)</f>
        <v>1</v>
      </c>
      <c r="M77" t="str">
        <f>+VLOOKUP(Importaciones_mensuales[[#This Row],[Código Arancelario]],Codigos10[],7,0)</f>
        <v>Sin especificar</v>
      </c>
      <c r="N77">
        <v>2021</v>
      </c>
      <c r="O77">
        <v>336330.8</v>
      </c>
      <c r="P77">
        <v>153556.39000000001</v>
      </c>
      <c r="Q77">
        <v>116988.85</v>
      </c>
      <c r="R77">
        <v>290939.96000000002</v>
      </c>
      <c r="S77">
        <v>261705.18</v>
      </c>
      <c r="T77">
        <v>0</v>
      </c>
      <c r="U77">
        <v>337.11</v>
      </c>
      <c r="V77">
        <v>428385.75</v>
      </c>
      <c r="W77">
        <v>166711.85</v>
      </c>
    </row>
    <row r="78" spans="1:23" x14ac:dyDescent="0.25">
      <c r="A78" t="s">
        <v>154</v>
      </c>
      <c r="B78" t="s">
        <v>15</v>
      </c>
      <c r="C78" t="str">
        <f>+VLOOKUP(Importaciones_mensuales[[#This Row],[Código Arancelario]],Codigos10[],2,0)</f>
        <v>Pistacho</v>
      </c>
      <c r="D78">
        <f>+VLOOKUP(Importaciones_mensuales[[#This Row],[Cultivo]],Cod_categoría[],2,0)</f>
        <v>100105005</v>
      </c>
      <c r="E78" t="str">
        <f>+VLOOKUP(Importaciones_mensuales[[#This Row],[Código Arancelario]],Codigos10[],4,0)</f>
        <v>Deshidratado</v>
      </c>
      <c r="F78">
        <f>+VLOOKUP(Importaciones_mensuales[[#This Row],[Procesamiento]],Cod_procesamiento[],2,0)</f>
        <v>3</v>
      </c>
      <c r="G78" t="str">
        <f>+VLOOKUP(Importaciones_mensuales[[#This Row],[Código Arancelario]],Codigos10[],3,0)</f>
        <v>Sin cáscara</v>
      </c>
      <c r="H78">
        <f>+VLOOKUP(Importaciones_mensuales[[#This Row],[Tipo]],Cod_tipo[],2,0)</f>
        <v>4</v>
      </c>
      <c r="I78" t="str">
        <f>+VLOOKUP(Importaciones_mensuales[[#This Row],[Código Arancelario]],Codigos10[],5,0)</f>
        <v>Frutos Secos</v>
      </c>
      <c r="J78">
        <f>+VLOOKUP(Importaciones_mensuales[[#This Row],[Categoría]],Cod_Tipo_cultivo[],2,0)</f>
        <v>6</v>
      </c>
      <c r="K78" t="s">
        <v>129</v>
      </c>
      <c r="L78">
        <f>+VLOOKUP(Importaciones_mensuales[[#This Row],[Contenido]],Contenido_cod[],2,0)</f>
        <v>1</v>
      </c>
      <c r="M78" t="str">
        <f>+VLOOKUP(Importaciones_mensuales[[#This Row],[Código Arancelario]],Codigos10[],7,0)</f>
        <v>Sin especificar</v>
      </c>
      <c r="N78">
        <v>2021</v>
      </c>
      <c r="O78">
        <v>0</v>
      </c>
      <c r="P78">
        <v>0</v>
      </c>
      <c r="Q78">
        <v>0</v>
      </c>
      <c r="R78">
        <v>0</v>
      </c>
      <c r="S78">
        <v>0</v>
      </c>
      <c r="T78">
        <v>201.93</v>
      </c>
      <c r="U78">
        <v>0</v>
      </c>
      <c r="V78">
        <v>0</v>
      </c>
      <c r="W78">
        <v>0</v>
      </c>
    </row>
    <row r="79" spans="1:23" x14ac:dyDescent="0.25">
      <c r="A79" t="s">
        <v>155</v>
      </c>
      <c r="B79" t="s">
        <v>15</v>
      </c>
      <c r="C79" t="str">
        <f>+VLOOKUP(Importaciones_mensuales[[#This Row],[Código Arancelario]],Codigos10[],2,0)</f>
        <v>Nuez</v>
      </c>
      <c r="D79">
        <f>+VLOOKUP(Importaciones_mensuales[[#This Row],[Cultivo]],Cod_categoría[],2,0)</f>
        <v>100105004</v>
      </c>
      <c r="E79" t="str">
        <f>+VLOOKUP(Importaciones_mensuales[[#This Row],[Código Arancelario]],Codigos10[],4,0)</f>
        <v>Deshidratado</v>
      </c>
      <c r="F79">
        <f>+VLOOKUP(Importaciones_mensuales[[#This Row],[Procesamiento]],Cod_procesamiento[],2,0)</f>
        <v>3</v>
      </c>
      <c r="G79" t="str">
        <f>+VLOOKUP(Importaciones_mensuales[[#This Row],[Código Arancelario]],Codigos10[],3,0)</f>
        <v>Sin cáscara</v>
      </c>
      <c r="H79">
        <f>+VLOOKUP(Importaciones_mensuales[[#This Row],[Tipo]],Cod_tipo[],2,0)</f>
        <v>4</v>
      </c>
      <c r="I79" t="str">
        <f>+VLOOKUP(Importaciones_mensuales[[#This Row],[Código Arancelario]],Codigos10[],5,0)</f>
        <v>Frutos Secos</v>
      </c>
      <c r="J79">
        <f>+VLOOKUP(Importaciones_mensuales[[#This Row],[Categoría]],Cod_Tipo_cultivo[],2,0)</f>
        <v>6</v>
      </c>
      <c r="K79" t="s">
        <v>129</v>
      </c>
      <c r="L79">
        <f>+VLOOKUP(Importaciones_mensuales[[#This Row],[Contenido]],Contenido_cod[],2,0)</f>
        <v>1</v>
      </c>
      <c r="M79" t="str">
        <f>+VLOOKUP(Importaciones_mensuales[[#This Row],[Código Arancelario]],Codigos10[],7,0)</f>
        <v>Nueces de Macadamia</v>
      </c>
      <c r="N79">
        <v>2021</v>
      </c>
      <c r="O79">
        <v>684.12</v>
      </c>
      <c r="P79">
        <v>0</v>
      </c>
      <c r="Q79">
        <v>0</v>
      </c>
      <c r="R79">
        <v>136.97</v>
      </c>
      <c r="S79">
        <v>0</v>
      </c>
      <c r="T79">
        <v>0</v>
      </c>
      <c r="U79">
        <v>0</v>
      </c>
      <c r="V79">
        <v>0</v>
      </c>
      <c r="W79">
        <v>2989.13</v>
      </c>
    </row>
    <row r="80" spans="1:23" x14ac:dyDescent="0.25">
      <c r="A80" t="s">
        <v>157</v>
      </c>
      <c r="B80" t="s">
        <v>15</v>
      </c>
      <c r="C80" t="str">
        <f>+VLOOKUP(Importaciones_mensuales[[#This Row],[Código Arancelario]],Codigos10[],2,0)</f>
        <v>Nuez</v>
      </c>
      <c r="D80">
        <f>+VLOOKUP(Importaciones_mensuales[[#This Row],[Cultivo]],Cod_categoría[],2,0)</f>
        <v>100105004</v>
      </c>
      <c r="E80" t="str">
        <f>+VLOOKUP(Importaciones_mensuales[[#This Row],[Código Arancelario]],Codigos10[],4,0)</f>
        <v>Deshidratado</v>
      </c>
      <c r="F80">
        <f>+VLOOKUP(Importaciones_mensuales[[#This Row],[Procesamiento]],Cod_procesamiento[],2,0)</f>
        <v>3</v>
      </c>
      <c r="G80" t="str">
        <f>+VLOOKUP(Importaciones_mensuales[[#This Row],[Código Arancelario]],Codigos10[],3,0)</f>
        <v>Sin especificar</v>
      </c>
      <c r="H80">
        <f>+VLOOKUP(Importaciones_mensuales[[#This Row],[Tipo]],Cod_tipo[],2,0)</f>
        <v>5</v>
      </c>
      <c r="I80" t="str">
        <f>+VLOOKUP(Importaciones_mensuales[[#This Row],[Código Arancelario]],Codigos10[],5,0)</f>
        <v>Frutos Secos</v>
      </c>
      <c r="J80">
        <f>+VLOOKUP(Importaciones_mensuales[[#This Row],[Categoría]],Cod_Tipo_cultivo[],2,0)</f>
        <v>6</v>
      </c>
      <c r="K80" t="s">
        <v>129</v>
      </c>
      <c r="L80">
        <f>+VLOOKUP(Importaciones_mensuales[[#This Row],[Contenido]],Contenido_cod[],2,0)</f>
        <v>1</v>
      </c>
      <c r="M80" t="str">
        <f>+VLOOKUP(Importaciones_mensuales[[#This Row],[Código Arancelario]],Codigos10[],7,0)</f>
        <v>Otras nueces</v>
      </c>
      <c r="N80">
        <v>2021</v>
      </c>
      <c r="O80">
        <v>1831.1200000000001</v>
      </c>
      <c r="P80">
        <v>5707.64</v>
      </c>
      <c r="Q80">
        <v>32.51</v>
      </c>
      <c r="R80">
        <v>125.46000000000001</v>
      </c>
      <c r="S80">
        <v>521.35</v>
      </c>
      <c r="T80">
        <v>0</v>
      </c>
      <c r="U80">
        <v>9691.8799999999992</v>
      </c>
      <c r="V80">
        <v>0</v>
      </c>
      <c r="W80">
        <v>132.37</v>
      </c>
    </row>
    <row r="81" spans="1:26" x14ac:dyDescent="0.25">
      <c r="A81" t="s">
        <v>159</v>
      </c>
      <c r="B81" t="s">
        <v>15</v>
      </c>
      <c r="C81" t="str">
        <f>+VLOOKUP(Importaciones_mensuales[[#This Row],[Código Arancelario]],Codigos10[],2,0)</f>
        <v>Plátano</v>
      </c>
      <c r="D81">
        <f>+VLOOKUP(Importaciones_mensuales[[#This Row],[Cultivo]],Cod_categoría[],2,0)</f>
        <v>100108006</v>
      </c>
      <c r="E81" t="str">
        <f>+VLOOKUP(Importaciones_mensuales[[#This Row],[Código Arancelario]],Codigos10[],4,0)</f>
        <v>Sin especificar</v>
      </c>
      <c r="F81">
        <f>+VLOOKUP(Importaciones_mensuales[[#This Row],[Procesamiento]],Cod_procesamiento[],2,0)</f>
        <v>6</v>
      </c>
      <c r="G81" t="str">
        <f>+VLOOKUP(Importaciones_mensuales[[#This Row],[Código Arancelario]],Codigos10[],3,0)</f>
        <v>Sin especificar</v>
      </c>
      <c r="H81">
        <f>+VLOOKUP(Importaciones_mensuales[[#This Row],[Tipo]],Cod_tipo[],2,0)</f>
        <v>5</v>
      </c>
      <c r="I81" t="str">
        <f>+VLOOKUP(Importaciones_mensuales[[#This Row],[Código Arancelario]],Codigos10[],5,0)</f>
        <v>Tropicales y Subtropicales</v>
      </c>
      <c r="J81">
        <f>+VLOOKUP(Importaciones_mensuales[[#This Row],[Categoría]],Cod_Tipo_cultivo[],2,0)</f>
        <v>4</v>
      </c>
      <c r="K81" t="s">
        <v>129</v>
      </c>
      <c r="L81">
        <f>+VLOOKUP(Importaciones_mensuales[[#This Row],[Contenido]],Contenido_cod[],2,0)</f>
        <v>1</v>
      </c>
      <c r="M81" t="str">
        <f>+VLOOKUP(Importaciones_mensuales[[#This Row],[Código Arancelario]],Codigos10[],7,0)</f>
        <v>Sin especificar</v>
      </c>
      <c r="N81">
        <v>2021</v>
      </c>
      <c r="O81">
        <v>545505.49</v>
      </c>
      <c r="P81">
        <v>459909.42</v>
      </c>
      <c r="Q81">
        <v>596317.90999999992</v>
      </c>
      <c r="R81">
        <v>578543.31999999995</v>
      </c>
      <c r="S81">
        <v>459932.47</v>
      </c>
      <c r="T81">
        <v>569756.91999999993</v>
      </c>
      <c r="U81">
        <v>561808.66999999993</v>
      </c>
      <c r="V81">
        <v>501373.56999999995</v>
      </c>
      <c r="W81">
        <v>342071.11000000004</v>
      </c>
    </row>
    <row r="82" spans="1:26" x14ac:dyDescent="0.25">
      <c r="A82" t="s">
        <v>161</v>
      </c>
      <c r="B82" t="s">
        <v>15</v>
      </c>
      <c r="C82" t="str">
        <f>+VLOOKUP(Importaciones_mensuales[[#This Row],[Código Arancelario]],Codigos10[],2,0)</f>
        <v>Plátano</v>
      </c>
      <c r="D82">
        <f>+VLOOKUP(Importaciones_mensuales[[#This Row],[Cultivo]],Cod_categoría[],2,0)</f>
        <v>100108006</v>
      </c>
      <c r="E82" t="str">
        <f>+VLOOKUP(Importaciones_mensuales[[#This Row],[Código Arancelario]],Codigos10[],4,0)</f>
        <v>Sin especificar</v>
      </c>
      <c r="F82">
        <f>+VLOOKUP(Importaciones_mensuales[[#This Row],[Procesamiento]],Cod_procesamiento[],2,0)</f>
        <v>6</v>
      </c>
      <c r="G82" t="str">
        <f>+VLOOKUP(Importaciones_mensuales[[#This Row],[Código Arancelario]],Codigos10[],3,0)</f>
        <v>Sin especificar</v>
      </c>
      <c r="H82">
        <f>+VLOOKUP(Importaciones_mensuales[[#This Row],[Tipo]],Cod_tipo[],2,0)</f>
        <v>5</v>
      </c>
      <c r="I82" t="str">
        <f>+VLOOKUP(Importaciones_mensuales[[#This Row],[Código Arancelario]],Codigos10[],5,0)</f>
        <v>Tropicales y Subtropicales</v>
      </c>
      <c r="J82">
        <f>+VLOOKUP(Importaciones_mensuales[[#This Row],[Categoría]],Cod_Tipo_cultivo[],2,0)</f>
        <v>4</v>
      </c>
      <c r="K82" t="s">
        <v>129</v>
      </c>
      <c r="L82">
        <f>+VLOOKUP(Importaciones_mensuales[[#This Row],[Contenido]],Contenido_cod[],2,0)</f>
        <v>1</v>
      </c>
      <c r="M82" t="str">
        <f>+VLOOKUP(Importaciones_mensuales[[#This Row],[Código Arancelario]],Codigos10[],7,0)</f>
        <v>Sin especificar</v>
      </c>
      <c r="N82">
        <v>2021</v>
      </c>
      <c r="O82">
        <v>7798526.8600000003</v>
      </c>
      <c r="P82">
        <v>7350638.3800000008</v>
      </c>
      <c r="Q82">
        <v>10481091.57</v>
      </c>
      <c r="R82">
        <v>8907635.7700000014</v>
      </c>
      <c r="S82">
        <v>8161637.6899999995</v>
      </c>
      <c r="T82">
        <v>9126674.4499999993</v>
      </c>
      <c r="U82">
        <v>7978267.3200000003</v>
      </c>
      <c r="V82">
        <v>8315445.5999999996</v>
      </c>
      <c r="W82">
        <v>8552313.4900000002</v>
      </c>
    </row>
    <row r="83" spans="1:26" x14ac:dyDescent="0.25">
      <c r="A83" t="s">
        <v>162</v>
      </c>
      <c r="B83" t="s">
        <v>15</v>
      </c>
      <c r="C83" t="str">
        <f>+VLOOKUP(Importaciones_mensuales[[#This Row],[Código Arancelario]],Codigos10[],2,0)</f>
        <v>Dátil</v>
      </c>
      <c r="D83">
        <f>+VLOOKUP(Importaciones_mensuales[[#This Row],[Cultivo]],Cod_categoría[],2,0)</f>
        <v>100114023</v>
      </c>
      <c r="E83" t="str">
        <f>+VLOOKUP(Importaciones_mensuales[[#This Row],[Código Arancelario]],Codigos10[],4,0)</f>
        <v>Sin especificar</v>
      </c>
      <c r="F83">
        <f>+VLOOKUP(Importaciones_mensuales[[#This Row],[Procesamiento]],Cod_procesamiento[],2,0)</f>
        <v>6</v>
      </c>
      <c r="G83" t="str">
        <f>+VLOOKUP(Importaciones_mensuales[[#This Row],[Código Arancelario]],Codigos10[],3,0)</f>
        <v>Sin especificar</v>
      </c>
      <c r="H83">
        <f>+VLOOKUP(Importaciones_mensuales[[#This Row],[Tipo]],Cod_tipo[],2,0)</f>
        <v>5</v>
      </c>
      <c r="I83" t="str">
        <f>+VLOOKUP(Importaciones_mensuales[[#This Row],[Código Arancelario]],Codigos10[],5,0)</f>
        <v>Tropicales y Subtropicales</v>
      </c>
      <c r="J83">
        <f>+VLOOKUP(Importaciones_mensuales[[#This Row],[Categoría]],Cod_Tipo_cultivo[],2,0)</f>
        <v>4</v>
      </c>
      <c r="K83" t="s">
        <v>129</v>
      </c>
      <c r="L83">
        <f>+VLOOKUP(Importaciones_mensuales[[#This Row],[Contenido]],Contenido_cod[],2,0)</f>
        <v>1</v>
      </c>
      <c r="M83" t="str">
        <f>+VLOOKUP(Importaciones_mensuales[[#This Row],[Código Arancelario]],Codigos10[],7,0)</f>
        <v>Sin especificar</v>
      </c>
      <c r="N83">
        <v>2021</v>
      </c>
      <c r="O83">
        <v>51971.38</v>
      </c>
      <c r="P83">
        <v>200736.94</v>
      </c>
      <c r="Q83">
        <v>98018.97</v>
      </c>
      <c r="R83">
        <v>19215</v>
      </c>
      <c r="S83">
        <v>74638.540000000008</v>
      </c>
      <c r="T83">
        <v>11940.74</v>
      </c>
      <c r="U83">
        <v>80127.01999999999</v>
      </c>
      <c r="V83">
        <v>0</v>
      </c>
      <c r="W83">
        <v>42919.61</v>
      </c>
    </row>
    <row r="84" spans="1:26" x14ac:dyDescent="0.25">
      <c r="A84" t="s">
        <v>164</v>
      </c>
      <c r="B84" t="s">
        <v>15</v>
      </c>
      <c r="C84" t="str">
        <f>+VLOOKUP(Importaciones_mensuales[[#This Row],[Código Arancelario]],Codigos10[],2,0)</f>
        <v>Piña</v>
      </c>
      <c r="D84">
        <f>+VLOOKUP(Importaciones_mensuales[[#This Row],[Cultivo]],Cod_categoría[],2,0)</f>
        <v>100108005</v>
      </c>
      <c r="E84" t="str">
        <f>+VLOOKUP(Importaciones_mensuales[[#This Row],[Código Arancelario]],Codigos10[],4,0)</f>
        <v>Sin especificar</v>
      </c>
      <c r="F84">
        <f>+VLOOKUP(Importaciones_mensuales[[#This Row],[Procesamiento]],Cod_procesamiento[],2,0)</f>
        <v>6</v>
      </c>
      <c r="G84" t="str">
        <f>+VLOOKUP(Importaciones_mensuales[[#This Row],[Código Arancelario]],Codigos10[],3,0)</f>
        <v>Sin especificar</v>
      </c>
      <c r="H84">
        <f>+VLOOKUP(Importaciones_mensuales[[#This Row],[Tipo]],Cod_tipo[],2,0)</f>
        <v>5</v>
      </c>
      <c r="I84" t="str">
        <f>+VLOOKUP(Importaciones_mensuales[[#This Row],[Código Arancelario]],Codigos10[],5,0)</f>
        <v>Tropicales y Subtropicales</v>
      </c>
      <c r="J84">
        <f>+VLOOKUP(Importaciones_mensuales[[#This Row],[Categoría]],Cod_Tipo_cultivo[],2,0)</f>
        <v>4</v>
      </c>
      <c r="K84" t="s">
        <v>129</v>
      </c>
      <c r="L84">
        <f>+VLOOKUP(Importaciones_mensuales[[#This Row],[Contenido]],Contenido_cod[],2,0)</f>
        <v>1</v>
      </c>
      <c r="M84" t="str">
        <f>+VLOOKUP(Importaciones_mensuales[[#This Row],[Código Arancelario]],Codigos10[],7,0)</f>
        <v>Sin especificar</v>
      </c>
      <c r="N84">
        <v>2021</v>
      </c>
      <c r="O84">
        <v>1109114.42</v>
      </c>
      <c r="P84">
        <v>1178601.31</v>
      </c>
      <c r="Q84">
        <v>1153339.67</v>
      </c>
      <c r="R84">
        <v>1265355.21</v>
      </c>
      <c r="S84">
        <v>938766.98</v>
      </c>
      <c r="T84">
        <v>973889.3</v>
      </c>
      <c r="U84">
        <v>1107318.31</v>
      </c>
      <c r="V84">
        <v>1313560.0200000003</v>
      </c>
      <c r="W84">
        <v>1153867.8699999999</v>
      </c>
    </row>
    <row r="85" spans="1:26" x14ac:dyDescent="0.25">
      <c r="A85" t="s">
        <v>239</v>
      </c>
      <c r="B85" t="s">
        <v>363</v>
      </c>
      <c r="C85" t="str">
        <f>+VLOOKUP(Importaciones_mensuales[[#This Row],[Código Arancelario]],Codigos10[],2,0)</f>
        <v>Arándano</v>
      </c>
      <c r="D85">
        <f>+VLOOKUP(Importaciones_mensuales[[#This Row],[Cultivo]],Cod_categoría[],2,0)</f>
        <v>100101001</v>
      </c>
      <c r="E85" t="str">
        <f>+VLOOKUP(Importaciones_mensuales[[#This Row],[Código Arancelario]],Codigos10[],4,0)</f>
        <v>Fresco</v>
      </c>
      <c r="F85">
        <f>+VLOOKUP(Importaciones_mensuales[[#This Row],[Procesamiento]],Cod_procesamiento[],2,0)</f>
        <v>4</v>
      </c>
      <c r="G85" t="str">
        <f>+VLOOKUP(Importaciones_mensuales[[#This Row],[Código Arancelario]],Codigos10[],3,0)</f>
        <v>No orgánico</v>
      </c>
      <c r="H85">
        <f>+VLOOKUP(Importaciones_mensuales[[#This Row],[Tipo]],Cod_tipo[],2,0)</f>
        <v>2</v>
      </c>
      <c r="I85" t="str">
        <f>+VLOOKUP(Importaciones_mensuales[[#This Row],[Código Arancelario]],Codigos10[],5,0)</f>
        <v>Berries</v>
      </c>
      <c r="J85">
        <f>+VLOOKUP(Importaciones_mensuales[[#This Row],[Categoría]],Cod_Tipo_cultivo[],2,0)</f>
        <v>1</v>
      </c>
      <c r="K85" t="s">
        <v>129</v>
      </c>
      <c r="L85">
        <f>+VLOOKUP(Importaciones_mensuales[[#This Row],[Contenido]],Contenido_cod[],2,0)</f>
        <v>1</v>
      </c>
      <c r="M85" t="str">
        <f>+VLOOKUP(Importaciones_mensuales[[#This Row],[Código Arancelario]],Codigos10[],7,0)</f>
        <v>Rojo</v>
      </c>
      <c r="N85">
        <v>2021</v>
      </c>
      <c r="O85">
        <v>0</v>
      </c>
      <c r="P85">
        <v>0</v>
      </c>
      <c r="Q85">
        <v>0</v>
      </c>
      <c r="R85">
        <v>0</v>
      </c>
      <c r="S85">
        <v>6.1179730886144101</v>
      </c>
      <c r="T85">
        <v>45.545833333333334</v>
      </c>
      <c r="U85">
        <v>0</v>
      </c>
      <c r="V85">
        <v>2.0057660762948739</v>
      </c>
      <c r="W85">
        <v>2.8933730158730158</v>
      </c>
      <c r="X85">
        <v>0</v>
      </c>
      <c r="Y85">
        <v>0</v>
      </c>
      <c r="Z85">
        <v>0</v>
      </c>
    </row>
    <row r="86" spans="1:26" x14ac:dyDescent="0.25">
      <c r="A86" t="s">
        <v>240</v>
      </c>
      <c r="B86" t="s">
        <v>363</v>
      </c>
      <c r="C86" t="str">
        <f>+VLOOKUP(Importaciones_mensuales[[#This Row],[Código Arancelario]],Codigos10[],2,0)</f>
        <v>Arándano</v>
      </c>
      <c r="D86">
        <f>+VLOOKUP(Importaciones_mensuales[[#This Row],[Cultivo]],Cod_categoría[],2,0)</f>
        <v>100101001</v>
      </c>
      <c r="E86" t="str">
        <f>+VLOOKUP(Importaciones_mensuales[[#This Row],[Código Arancelario]],Codigos10[],4,0)</f>
        <v>Fresco</v>
      </c>
      <c r="F86">
        <f>+VLOOKUP(Importaciones_mensuales[[#This Row],[Procesamiento]],Cod_procesamiento[],2,0)</f>
        <v>4</v>
      </c>
      <c r="G86" t="str">
        <f>+VLOOKUP(Importaciones_mensuales[[#This Row],[Código Arancelario]],Codigos10[],3,0)</f>
        <v>No orgánico</v>
      </c>
      <c r="H86">
        <f>+VLOOKUP(Importaciones_mensuales[[#This Row],[Tipo]],Cod_tipo[],2,0)</f>
        <v>2</v>
      </c>
      <c r="I86" t="str">
        <f>+VLOOKUP(Importaciones_mensuales[[#This Row],[Código Arancelario]],Codigos10[],5,0)</f>
        <v>Berries</v>
      </c>
      <c r="J86">
        <f>+VLOOKUP(Importaciones_mensuales[[#This Row],[Categoría]],Cod_Tipo_cultivo[],2,0)</f>
        <v>1</v>
      </c>
      <c r="K86" t="s">
        <v>129</v>
      </c>
      <c r="L86">
        <f>+VLOOKUP(Importaciones_mensuales[[#This Row],[Contenido]],Contenido_cod[],2,0)</f>
        <v>1</v>
      </c>
      <c r="M86" t="str">
        <f>+VLOOKUP(Importaciones_mensuales[[#This Row],[Código Arancelario]],Codigos10[],7,0)</f>
        <v>Azul</v>
      </c>
      <c r="N86">
        <v>2021</v>
      </c>
      <c r="O86">
        <v>0</v>
      </c>
      <c r="P86">
        <v>0</v>
      </c>
      <c r="Q86">
        <v>0</v>
      </c>
      <c r="R86">
        <v>39.049999999999997</v>
      </c>
      <c r="S86">
        <v>0</v>
      </c>
      <c r="T86">
        <v>0</v>
      </c>
      <c r="U86">
        <v>7.1706451325518943</v>
      </c>
      <c r="V86">
        <v>7</v>
      </c>
      <c r="W86">
        <v>6.9604927717448124</v>
      </c>
      <c r="X86">
        <v>0</v>
      </c>
      <c r="Y86">
        <v>0</v>
      </c>
      <c r="Z86">
        <v>0</v>
      </c>
    </row>
    <row r="87" spans="1:26" x14ac:dyDescent="0.25">
      <c r="A87" t="s">
        <v>171</v>
      </c>
      <c r="B87" t="s">
        <v>15</v>
      </c>
      <c r="C87" t="str">
        <f>+VLOOKUP(Importaciones_mensuales[[#This Row],[Código Arancelario]],Codigos10[],2,0)</f>
        <v>Palta</v>
      </c>
      <c r="D87">
        <f>+VLOOKUP(Importaciones_mensuales[[#This Row],[Cultivo]],Cod_categoría[],2,0)</f>
        <v>100106002</v>
      </c>
      <c r="E87" t="str">
        <f>+VLOOKUP(Importaciones_mensuales[[#This Row],[Código Arancelario]],Codigos10[],4,0)</f>
        <v>Sin especificar</v>
      </c>
      <c r="F87">
        <f>+VLOOKUP(Importaciones_mensuales[[#This Row],[Procesamiento]],Cod_procesamiento[],2,0)</f>
        <v>6</v>
      </c>
      <c r="G87" t="str">
        <f>+VLOOKUP(Importaciones_mensuales[[#This Row],[Código Arancelario]],Codigos10[],3,0)</f>
        <v>Sin especificar</v>
      </c>
      <c r="H87">
        <f>+VLOOKUP(Importaciones_mensuales[[#This Row],[Tipo]],Cod_tipo[],2,0)</f>
        <v>5</v>
      </c>
      <c r="I87" t="str">
        <f>+VLOOKUP(Importaciones_mensuales[[#This Row],[Código Arancelario]],Codigos10[],5,0)</f>
        <v>Frutos Oleaginosos</v>
      </c>
      <c r="J87">
        <f>+VLOOKUP(Importaciones_mensuales[[#This Row],[Categoría]],Cod_Tipo_cultivo[],2,0)</f>
        <v>12</v>
      </c>
      <c r="K87" t="s">
        <v>129</v>
      </c>
      <c r="L87">
        <f>+VLOOKUP(Importaciones_mensuales[[#This Row],[Contenido]],Contenido_cod[],2,0)</f>
        <v>1</v>
      </c>
      <c r="M87" t="str">
        <f>+VLOOKUP(Importaciones_mensuales[[#This Row],[Código Arancelario]],Codigos10[],7,0)</f>
        <v>Fuerte</v>
      </c>
      <c r="N87">
        <v>2021</v>
      </c>
      <c r="O87">
        <v>0</v>
      </c>
      <c r="P87">
        <v>30632.799999999999</v>
      </c>
      <c r="Q87">
        <v>87481.72</v>
      </c>
      <c r="R87">
        <v>74265.7</v>
      </c>
      <c r="S87">
        <v>55591.86</v>
      </c>
      <c r="T87">
        <v>12390</v>
      </c>
      <c r="U87">
        <v>0</v>
      </c>
      <c r="V87">
        <v>0</v>
      </c>
      <c r="W87">
        <v>0</v>
      </c>
    </row>
    <row r="88" spans="1:26" x14ac:dyDescent="0.25">
      <c r="A88" t="s">
        <v>244</v>
      </c>
      <c r="B88" t="s">
        <v>363</v>
      </c>
      <c r="C88" t="str">
        <f>+VLOOKUP(Importaciones_mensuales[[#This Row],[Código Arancelario]],Codigos10[],2,0)</f>
        <v>Zarzaparrilla</v>
      </c>
      <c r="D88">
        <f>+VLOOKUP(Importaciones_mensuales[[#This Row],[Cultivo]],Cod_categoría[],2,0)</f>
        <v>100114039</v>
      </c>
      <c r="E88" t="str">
        <f>+VLOOKUP(Importaciones_mensuales[[#This Row],[Código Arancelario]],Codigos10[],4,0)</f>
        <v>Fresco</v>
      </c>
      <c r="F88">
        <f>+VLOOKUP(Importaciones_mensuales[[#This Row],[Procesamiento]],Cod_procesamiento[],2,0)</f>
        <v>4</v>
      </c>
      <c r="G88" t="str">
        <f>+VLOOKUP(Importaciones_mensuales[[#This Row],[Código Arancelario]],Codigos10[],3,0)</f>
        <v>No orgánico</v>
      </c>
      <c r="H88">
        <f>+VLOOKUP(Importaciones_mensuales[[#This Row],[Tipo]],Cod_tipo[],2,0)</f>
        <v>2</v>
      </c>
      <c r="I88" t="str">
        <f>+VLOOKUP(Importaciones_mensuales[[#This Row],[Código Arancelario]],Codigos10[],5,0)</f>
        <v>Berries</v>
      </c>
      <c r="J88">
        <f>+VLOOKUP(Importaciones_mensuales[[#This Row],[Categoría]],Cod_Tipo_cultivo[],2,0)</f>
        <v>1</v>
      </c>
      <c r="K88" t="s">
        <v>129</v>
      </c>
      <c r="L88">
        <f>+VLOOKUP(Importaciones_mensuales[[#This Row],[Contenido]],Contenido_cod[],2,0)</f>
        <v>1</v>
      </c>
      <c r="M88" t="str">
        <f>+VLOOKUP(Importaciones_mensuales[[#This Row],[Código Arancelario]],Codigos10[],7,0)</f>
        <v>Sin especificar</v>
      </c>
      <c r="N88">
        <v>2021</v>
      </c>
      <c r="O88">
        <v>0</v>
      </c>
      <c r="P88">
        <v>0</v>
      </c>
      <c r="Q88">
        <v>0</v>
      </c>
      <c r="R88">
        <v>0</v>
      </c>
      <c r="S88">
        <v>3.13165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x14ac:dyDescent="0.25">
      <c r="A89" t="s">
        <v>174</v>
      </c>
      <c r="B89" t="s">
        <v>15</v>
      </c>
      <c r="C89" t="str">
        <f>+VLOOKUP(Importaciones_mensuales[[#This Row],[Código Arancelario]],Codigos10[],2,0)</f>
        <v>Mango</v>
      </c>
      <c r="D89">
        <f>+VLOOKUP(Importaciones_mensuales[[#This Row],[Cultivo]],Cod_categoría[],2,0)</f>
        <v>100108002</v>
      </c>
      <c r="E89" t="str">
        <f>+VLOOKUP(Importaciones_mensuales[[#This Row],[Código Arancelario]],Codigos10[],4,0)</f>
        <v>Sin especificar</v>
      </c>
      <c r="F89">
        <f>+VLOOKUP(Importaciones_mensuales[[#This Row],[Procesamiento]],Cod_procesamiento[],2,0)</f>
        <v>6</v>
      </c>
      <c r="G89" t="str">
        <f>+VLOOKUP(Importaciones_mensuales[[#This Row],[Código Arancelario]],Codigos10[],3,0)</f>
        <v>Sin especificar</v>
      </c>
      <c r="H89">
        <f>+VLOOKUP(Importaciones_mensuales[[#This Row],[Tipo]],Cod_tipo[],2,0)</f>
        <v>5</v>
      </c>
      <c r="I89" t="str">
        <f>+VLOOKUP(Importaciones_mensuales[[#This Row],[Código Arancelario]],Codigos10[],5,0)</f>
        <v>Tropicales y Subtropicales</v>
      </c>
      <c r="J89">
        <f>+VLOOKUP(Importaciones_mensuales[[#This Row],[Categoría]],Cod_Tipo_cultivo[],2,0)</f>
        <v>4</v>
      </c>
      <c r="K89" t="s">
        <v>129</v>
      </c>
      <c r="L89">
        <f>+VLOOKUP(Importaciones_mensuales[[#This Row],[Contenido]],Contenido_cod[],2,0)</f>
        <v>1</v>
      </c>
      <c r="M89" t="str">
        <f>+VLOOKUP(Importaciones_mensuales[[#This Row],[Código Arancelario]],Codigos10[],7,0)</f>
        <v>Guayabas, mangos y mangostanes</v>
      </c>
      <c r="N89">
        <v>2021</v>
      </c>
      <c r="O89">
        <v>706610.53</v>
      </c>
      <c r="P89">
        <v>934141.36</v>
      </c>
      <c r="Q89">
        <v>880741.44000000006</v>
      </c>
      <c r="R89">
        <v>748487.12</v>
      </c>
      <c r="S89">
        <v>2032293.5</v>
      </c>
      <c r="T89">
        <v>649367.72000000009</v>
      </c>
      <c r="U89">
        <v>783747.59000000008</v>
      </c>
      <c r="V89">
        <v>1003905.2000000001</v>
      </c>
      <c r="W89">
        <v>1065408.99</v>
      </c>
    </row>
    <row r="90" spans="1:26" x14ac:dyDescent="0.25">
      <c r="A90" t="s">
        <v>176</v>
      </c>
      <c r="B90" t="s">
        <v>15</v>
      </c>
      <c r="C90" t="str">
        <f>+VLOOKUP(Importaciones_mensuales[[#This Row],[Código Arancelario]],Codigos10[],2,0)</f>
        <v>Mandarina</v>
      </c>
      <c r="D90">
        <f>+VLOOKUP(Importaciones_mensuales[[#This Row],[Cultivo]],Cod_categoría[],2,0)</f>
        <v>100102004</v>
      </c>
      <c r="E90" t="str">
        <f>+VLOOKUP(Importaciones_mensuales[[#This Row],[Código Arancelario]],Codigos10[],4,0)</f>
        <v>Sin especificar</v>
      </c>
      <c r="F90">
        <f>+VLOOKUP(Importaciones_mensuales[[#This Row],[Procesamiento]],Cod_procesamiento[],2,0)</f>
        <v>6</v>
      </c>
      <c r="G90" t="str">
        <f>+VLOOKUP(Importaciones_mensuales[[#This Row],[Código Arancelario]],Codigos10[],3,0)</f>
        <v>Sin especificar</v>
      </c>
      <c r="H90">
        <f>+VLOOKUP(Importaciones_mensuales[[#This Row],[Tipo]],Cod_tipo[],2,0)</f>
        <v>5</v>
      </c>
      <c r="I90" t="str">
        <f>+VLOOKUP(Importaciones_mensuales[[#This Row],[Código Arancelario]],Codigos10[],5,0)</f>
        <v>Cítricos</v>
      </c>
      <c r="J90">
        <f>+VLOOKUP(Importaciones_mensuales[[#This Row],[Categoría]],Cod_Tipo_cultivo[],2,0)</f>
        <v>2</v>
      </c>
      <c r="K90" t="s">
        <v>129</v>
      </c>
      <c r="L90">
        <f>+VLOOKUP(Importaciones_mensuales[[#This Row],[Contenido]],Contenido_cod[],2,0)</f>
        <v>1</v>
      </c>
      <c r="M90" t="str">
        <f>+VLOOKUP(Importaciones_mensuales[[#This Row],[Código Arancelario]],Codigos10[],7,0)</f>
        <v>Sin especificar</v>
      </c>
      <c r="N90">
        <v>2021</v>
      </c>
      <c r="O90">
        <v>0</v>
      </c>
      <c r="P90">
        <v>238633.72</v>
      </c>
      <c r="Q90">
        <v>587373.92000000004</v>
      </c>
      <c r="R90">
        <v>281550.08000000002</v>
      </c>
      <c r="S90">
        <v>37315.050000000003</v>
      </c>
      <c r="T90">
        <v>72787.399999999994</v>
      </c>
      <c r="U90">
        <v>126.59</v>
      </c>
      <c r="V90">
        <v>47756.800000000003</v>
      </c>
      <c r="W90">
        <v>0</v>
      </c>
    </row>
    <row r="91" spans="1:26" x14ac:dyDescent="0.25">
      <c r="A91" t="s">
        <v>179</v>
      </c>
      <c r="B91" t="s">
        <v>15</v>
      </c>
      <c r="C91" t="str">
        <f>+VLOOKUP(Importaciones_mensuales[[#This Row],[Código Arancelario]],Codigos10[],2,0)</f>
        <v>Otros cítricos</v>
      </c>
      <c r="D91">
        <f>+VLOOKUP(Importaciones_mensuales[[#This Row],[Cultivo]],Cod_categoría[],2,0)</f>
        <v>100102008</v>
      </c>
      <c r="E91" t="str">
        <f>+VLOOKUP(Importaciones_mensuales[[#This Row],[Código Arancelario]],Codigos10[],4,0)</f>
        <v>Sin especificar</v>
      </c>
      <c r="F91">
        <f>+VLOOKUP(Importaciones_mensuales[[#This Row],[Procesamiento]],Cod_procesamiento[],2,0)</f>
        <v>6</v>
      </c>
      <c r="G91" t="str">
        <f>+VLOOKUP(Importaciones_mensuales[[#This Row],[Código Arancelario]],Codigos10[],3,0)</f>
        <v>Sin especificar</v>
      </c>
      <c r="H91">
        <f>+VLOOKUP(Importaciones_mensuales[[#This Row],[Tipo]],Cod_tipo[],2,0)</f>
        <v>5</v>
      </c>
      <c r="I91" t="str">
        <f>+VLOOKUP(Importaciones_mensuales[[#This Row],[Código Arancelario]],Codigos10[],5,0)</f>
        <v>Cítricos</v>
      </c>
      <c r="J91">
        <f>+VLOOKUP(Importaciones_mensuales[[#This Row],[Categoría]],Cod_Tipo_cultivo[],2,0)</f>
        <v>2</v>
      </c>
      <c r="K91" t="s">
        <v>129</v>
      </c>
      <c r="L91">
        <f>+VLOOKUP(Importaciones_mensuales[[#This Row],[Contenido]],Contenido_cod[],2,0)</f>
        <v>1</v>
      </c>
      <c r="M91" t="str">
        <f>+VLOOKUP(Importaciones_mensuales[[#This Row],[Código Arancelario]],Codigos10[],7,0)</f>
        <v>Sin especificar</v>
      </c>
      <c r="N91">
        <v>2021</v>
      </c>
      <c r="O91">
        <v>0</v>
      </c>
      <c r="P91">
        <v>57233.72</v>
      </c>
      <c r="Q91">
        <v>0</v>
      </c>
      <c r="R91">
        <v>0</v>
      </c>
      <c r="S91">
        <v>35280</v>
      </c>
      <c r="T91">
        <v>0</v>
      </c>
      <c r="U91">
        <v>69903.33</v>
      </c>
      <c r="V91">
        <v>96995.65</v>
      </c>
      <c r="W91">
        <v>23296</v>
      </c>
    </row>
    <row r="92" spans="1:26" x14ac:dyDescent="0.25">
      <c r="A92" t="s">
        <v>181</v>
      </c>
      <c r="B92" t="s">
        <v>15</v>
      </c>
      <c r="C92" t="str">
        <f>+VLOOKUP(Importaciones_mensuales[[#This Row],[Código Arancelario]],Codigos10[],2,0)</f>
        <v>Pomelo</v>
      </c>
      <c r="D92">
        <f>+VLOOKUP(Importaciones_mensuales[[#This Row],[Cultivo]],Cod_categoría[],2,0)</f>
        <v>100102006</v>
      </c>
      <c r="E92" t="str">
        <f>+VLOOKUP(Importaciones_mensuales[[#This Row],[Código Arancelario]],Codigos10[],4,0)</f>
        <v>Sin especificar</v>
      </c>
      <c r="F92">
        <f>+VLOOKUP(Importaciones_mensuales[[#This Row],[Procesamiento]],Cod_procesamiento[],2,0)</f>
        <v>6</v>
      </c>
      <c r="G92" t="str">
        <f>+VLOOKUP(Importaciones_mensuales[[#This Row],[Código Arancelario]],Codigos10[],3,0)</f>
        <v>Sin especificar</v>
      </c>
      <c r="H92">
        <f>+VLOOKUP(Importaciones_mensuales[[#This Row],[Tipo]],Cod_tipo[],2,0)</f>
        <v>5</v>
      </c>
      <c r="I92" t="str">
        <f>+VLOOKUP(Importaciones_mensuales[[#This Row],[Código Arancelario]],Codigos10[],5,0)</f>
        <v>Cítricos</v>
      </c>
      <c r="J92">
        <f>+VLOOKUP(Importaciones_mensuales[[#This Row],[Categoría]],Cod_Tipo_cultivo[],2,0)</f>
        <v>2</v>
      </c>
      <c r="K92" t="s">
        <v>129</v>
      </c>
      <c r="L92">
        <f>+VLOOKUP(Importaciones_mensuales[[#This Row],[Contenido]],Contenido_cod[],2,0)</f>
        <v>1</v>
      </c>
      <c r="M92" t="str">
        <f>+VLOOKUP(Importaciones_mensuales[[#This Row],[Código Arancelario]],Codigos10[],7,0)</f>
        <v>Sin especificar</v>
      </c>
      <c r="N92">
        <v>2021</v>
      </c>
      <c r="O92">
        <v>0</v>
      </c>
      <c r="P92">
        <v>0</v>
      </c>
      <c r="Q92">
        <v>134101.85999999999</v>
      </c>
      <c r="R92">
        <v>212516.09</v>
      </c>
      <c r="S92">
        <v>127697.99</v>
      </c>
      <c r="T92">
        <v>0</v>
      </c>
      <c r="U92">
        <v>2129.73</v>
      </c>
      <c r="V92">
        <v>0</v>
      </c>
      <c r="W92">
        <v>0</v>
      </c>
    </row>
    <row r="93" spans="1:26" x14ac:dyDescent="0.25">
      <c r="A93" t="s">
        <v>183</v>
      </c>
      <c r="B93" t="s">
        <v>15</v>
      </c>
      <c r="C93" t="str">
        <f>+VLOOKUP(Importaciones_mensuales[[#This Row],[Código Arancelario]],Codigos10[],2,0)</f>
        <v>Limón</v>
      </c>
      <c r="D93">
        <f>+VLOOKUP(Importaciones_mensuales[[#This Row],[Cultivo]],Cod_categoría[],2,0)</f>
        <v>100102003</v>
      </c>
      <c r="E93" t="str">
        <f>+VLOOKUP(Importaciones_mensuales[[#This Row],[Código Arancelario]],Codigos10[],4,0)</f>
        <v>Sin especificar</v>
      </c>
      <c r="F93">
        <f>+VLOOKUP(Importaciones_mensuales[[#This Row],[Procesamiento]],Cod_procesamiento[],2,0)</f>
        <v>6</v>
      </c>
      <c r="G93" t="str">
        <f>+VLOOKUP(Importaciones_mensuales[[#This Row],[Código Arancelario]],Codigos10[],3,0)</f>
        <v>Sin especificar</v>
      </c>
      <c r="H93">
        <f>+VLOOKUP(Importaciones_mensuales[[#This Row],[Tipo]],Cod_tipo[],2,0)</f>
        <v>5</v>
      </c>
      <c r="I93" t="str">
        <f>+VLOOKUP(Importaciones_mensuales[[#This Row],[Código Arancelario]],Codigos10[],5,0)</f>
        <v>Cítricos</v>
      </c>
      <c r="J93">
        <f>+VLOOKUP(Importaciones_mensuales[[#This Row],[Categoría]],Cod_Tipo_cultivo[],2,0)</f>
        <v>2</v>
      </c>
      <c r="K93" t="s">
        <v>129</v>
      </c>
      <c r="L93">
        <f>+VLOOKUP(Importaciones_mensuales[[#This Row],[Contenido]],Contenido_cod[],2,0)</f>
        <v>1</v>
      </c>
      <c r="M93" t="str">
        <f>+VLOOKUP(Importaciones_mensuales[[#This Row],[Código Arancelario]],Codigos10[],7,0)</f>
        <v>Sin especificar</v>
      </c>
      <c r="N93">
        <v>2021</v>
      </c>
      <c r="O93">
        <v>292752.36</v>
      </c>
      <c r="P93">
        <v>403964.32</v>
      </c>
      <c r="Q93">
        <v>718487.27</v>
      </c>
      <c r="R93">
        <v>147640.47</v>
      </c>
      <c r="S93">
        <v>20657</v>
      </c>
      <c r="T93">
        <v>41094.639999999999</v>
      </c>
      <c r="U93">
        <v>23042.519999999997</v>
      </c>
      <c r="V93">
        <v>20760.169999999998</v>
      </c>
      <c r="W93">
        <v>72105.799999999988</v>
      </c>
    </row>
    <row r="94" spans="1:26" x14ac:dyDescent="0.25">
      <c r="A94" t="s">
        <v>185</v>
      </c>
      <c r="B94" t="s">
        <v>15</v>
      </c>
      <c r="C94" t="str">
        <f>+VLOOKUP(Importaciones_mensuales[[#This Row],[Código Arancelario]],Codigos10[],2,0)</f>
        <v>Lima agria</v>
      </c>
      <c r="D94">
        <f>+VLOOKUP(Importaciones_mensuales[[#This Row],[Cultivo]],Cod_categoría[],2,0)</f>
        <v>100114027</v>
      </c>
      <c r="E94" t="str">
        <f>+VLOOKUP(Importaciones_mensuales[[#This Row],[Código Arancelario]],Codigos10[],4,0)</f>
        <v>Sin especificar</v>
      </c>
      <c r="F94">
        <f>+VLOOKUP(Importaciones_mensuales[[#This Row],[Procesamiento]],Cod_procesamiento[],2,0)</f>
        <v>6</v>
      </c>
      <c r="G94" t="str">
        <f>+VLOOKUP(Importaciones_mensuales[[#This Row],[Código Arancelario]],Codigos10[],3,0)</f>
        <v>Sin especificar</v>
      </c>
      <c r="H94">
        <f>+VLOOKUP(Importaciones_mensuales[[#This Row],[Tipo]],Cod_tipo[],2,0)</f>
        <v>5</v>
      </c>
      <c r="I94" t="str">
        <f>+VLOOKUP(Importaciones_mensuales[[#This Row],[Código Arancelario]],Codigos10[],5,0)</f>
        <v>Cítricos</v>
      </c>
      <c r="J94">
        <f>+VLOOKUP(Importaciones_mensuales[[#This Row],[Categoría]],Cod_Tipo_cultivo[],2,0)</f>
        <v>2</v>
      </c>
      <c r="K94" t="s">
        <v>129</v>
      </c>
      <c r="L94">
        <f>+VLOOKUP(Importaciones_mensuales[[#This Row],[Contenido]],Contenido_cod[],2,0)</f>
        <v>1</v>
      </c>
      <c r="M94" t="str">
        <f>+VLOOKUP(Importaciones_mensuales[[#This Row],[Código Arancelario]],Codigos10[],7,0)</f>
        <v>Sin especificar</v>
      </c>
      <c r="N94">
        <v>2021</v>
      </c>
      <c r="O94">
        <v>295949.68</v>
      </c>
      <c r="P94">
        <v>209089.94</v>
      </c>
      <c r="Q94">
        <v>124835.65</v>
      </c>
      <c r="R94">
        <v>142306.88</v>
      </c>
      <c r="S94">
        <v>272205.25</v>
      </c>
      <c r="T94">
        <v>53400.72</v>
      </c>
      <c r="U94">
        <v>333173.34000000003</v>
      </c>
      <c r="V94">
        <v>229698.23</v>
      </c>
      <c r="W94">
        <v>161750.15</v>
      </c>
    </row>
    <row r="95" spans="1:26" x14ac:dyDescent="0.25">
      <c r="A95" t="s">
        <v>187</v>
      </c>
      <c r="B95" t="s">
        <v>15</v>
      </c>
      <c r="C95" t="str">
        <f>+VLOOKUP(Importaciones_mensuales[[#This Row],[Código Arancelario]],Codigos10[],2,0)</f>
        <v>Limón</v>
      </c>
      <c r="D95">
        <f>+VLOOKUP(Importaciones_mensuales[[#This Row],[Cultivo]],Cod_categoría[],2,0)</f>
        <v>100102003</v>
      </c>
      <c r="E95" t="str">
        <f>+VLOOKUP(Importaciones_mensuales[[#This Row],[Código Arancelario]],Codigos10[],4,0)</f>
        <v>Sin especificar</v>
      </c>
      <c r="F95">
        <f>+VLOOKUP(Importaciones_mensuales[[#This Row],[Procesamiento]],Cod_procesamiento[],2,0)</f>
        <v>6</v>
      </c>
      <c r="G95" t="str">
        <f>+VLOOKUP(Importaciones_mensuales[[#This Row],[Código Arancelario]],Codigos10[],3,0)</f>
        <v>Sin especificar</v>
      </c>
      <c r="H95">
        <f>+VLOOKUP(Importaciones_mensuales[[#This Row],[Tipo]],Cod_tipo[],2,0)</f>
        <v>5</v>
      </c>
      <c r="I95" t="str">
        <f>+VLOOKUP(Importaciones_mensuales[[#This Row],[Código Arancelario]],Codigos10[],5,0)</f>
        <v>Cítricos</v>
      </c>
      <c r="J95">
        <f>+VLOOKUP(Importaciones_mensuales[[#This Row],[Categoría]],Cod_Tipo_cultivo[],2,0)</f>
        <v>2</v>
      </c>
      <c r="K95" t="s">
        <v>129</v>
      </c>
      <c r="L95">
        <f>+VLOOKUP(Importaciones_mensuales[[#This Row],[Contenido]],Contenido_cod[],2,0)</f>
        <v>1</v>
      </c>
      <c r="M95" t="str">
        <f>+VLOOKUP(Importaciones_mensuales[[#This Row],[Código Arancelario]],Codigos10[],7,0)</f>
        <v>Sin especificar</v>
      </c>
      <c r="N95">
        <v>2021</v>
      </c>
      <c r="O95">
        <v>808160.09</v>
      </c>
      <c r="P95">
        <v>573609.90999999992</v>
      </c>
      <c r="Q95">
        <v>589681.73</v>
      </c>
      <c r="R95">
        <v>482969.12</v>
      </c>
      <c r="S95">
        <v>508384.29000000004</v>
      </c>
      <c r="T95">
        <v>389057.76</v>
      </c>
      <c r="U95">
        <v>899328.19</v>
      </c>
      <c r="V95">
        <v>407256.91000000003</v>
      </c>
      <c r="W95">
        <v>368272.44000000006</v>
      </c>
    </row>
    <row r="96" spans="1:26" x14ac:dyDescent="0.25">
      <c r="A96" t="s">
        <v>188</v>
      </c>
      <c r="B96" t="s">
        <v>15</v>
      </c>
      <c r="C96" t="str">
        <f>+VLOOKUP(Importaciones_mensuales[[#This Row],[Código Arancelario]],Codigos10[],2,0)</f>
        <v>Otros cítricos</v>
      </c>
      <c r="D96">
        <f>+VLOOKUP(Importaciones_mensuales[[#This Row],[Cultivo]],Cod_categoría[],2,0)</f>
        <v>100102008</v>
      </c>
      <c r="E96" t="str">
        <f>+VLOOKUP(Importaciones_mensuales[[#This Row],[Código Arancelario]],Codigos10[],4,0)</f>
        <v>Sin especificar</v>
      </c>
      <c r="F96">
        <f>+VLOOKUP(Importaciones_mensuales[[#This Row],[Procesamiento]],Cod_procesamiento[],2,0)</f>
        <v>6</v>
      </c>
      <c r="G96" t="str">
        <f>+VLOOKUP(Importaciones_mensuales[[#This Row],[Código Arancelario]],Codigos10[],3,0)</f>
        <v>Sin especificar</v>
      </c>
      <c r="H96">
        <f>+VLOOKUP(Importaciones_mensuales[[#This Row],[Tipo]],Cod_tipo[],2,0)</f>
        <v>5</v>
      </c>
      <c r="I96" t="str">
        <f>+VLOOKUP(Importaciones_mensuales[[#This Row],[Código Arancelario]],Codigos10[],5,0)</f>
        <v>Cítricos</v>
      </c>
      <c r="J96">
        <f>+VLOOKUP(Importaciones_mensuales[[#This Row],[Categoría]],Cod_Tipo_cultivo[],2,0)</f>
        <v>2</v>
      </c>
      <c r="K96" t="s">
        <v>129</v>
      </c>
      <c r="L96">
        <f>+VLOOKUP(Importaciones_mensuales[[#This Row],[Contenido]],Contenido_cod[],2,0)</f>
        <v>1</v>
      </c>
      <c r="M96" t="str">
        <f>+VLOOKUP(Importaciones_mensuales[[#This Row],[Código Arancelario]],Codigos10[],7,0)</f>
        <v>Sin especificar</v>
      </c>
      <c r="N96">
        <v>2021</v>
      </c>
      <c r="O96">
        <v>0</v>
      </c>
      <c r="P96">
        <v>0</v>
      </c>
      <c r="Q96">
        <v>0</v>
      </c>
      <c r="R96">
        <v>115.7</v>
      </c>
      <c r="S96">
        <v>29.82</v>
      </c>
      <c r="T96">
        <v>0</v>
      </c>
      <c r="U96">
        <v>26882.95</v>
      </c>
      <c r="V96">
        <v>26404.77</v>
      </c>
      <c r="W96">
        <v>34976.51</v>
      </c>
    </row>
    <row r="97" spans="1:26" x14ac:dyDescent="0.25">
      <c r="A97" t="s">
        <v>246</v>
      </c>
      <c r="B97" t="s">
        <v>363</v>
      </c>
      <c r="C97" t="str">
        <f>+VLOOKUP(Importaciones_mensuales[[#This Row],[Código Arancelario]],Codigos10[],2,0)</f>
        <v>Frutilla</v>
      </c>
      <c r="D97">
        <f>+VLOOKUP(Importaciones_mensuales[[#This Row],[Cultivo]],Cod_categoría[],2,0)</f>
        <v>100112025</v>
      </c>
      <c r="E97" t="str">
        <f>+VLOOKUP(Importaciones_mensuales[[#This Row],[Código Arancelario]],Codigos10[],4,0)</f>
        <v>Congelado</v>
      </c>
      <c r="F97">
        <f>+VLOOKUP(Importaciones_mensuales[[#This Row],[Procesamiento]],Cod_procesamiento[],2,0)</f>
        <v>1</v>
      </c>
      <c r="G97" t="str">
        <f>+VLOOKUP(Importaciones_mensuales[[#This Row],[Código Arancelario]],Codigos10[],3,0)</f>
        <v>Orgánico</v>
      </c>
      <c r="H97">
        <f>+VLOOKUP(Importaciones_mensuales[[#This Row],[Tipo]],Cod_tipo[],2,0)</f>
        <v>1</v>
      </c>
      <c r="I97" t="str">
        <f>+VLOOKUP(Importaciones_mensuales[[#This Row],[Código Arancelario]],Codigos10[],5,0)</f>
        <v>Berries</v>
      </c>
      <c r="J97">
        <f>+VLOOKUP(Importaciones_mensuales[[#This Row],[Categoría]],Cod_Tipo_cultivo[],2,0)</f>
        <v>1</v>
      </c>
      <c r="K97" t="s">
        <v>129</v>
      </c>
      <c r="L97">
        <f>+VLOOKUP(Importaciones_mensuales[[#This Row],[Contenido]],Contenido_cod[],2,0)</f>
        <v>1</v>
      </c>
      <c r="M97" t="str">
        <f>+VLOOKUP(Importaciones_mensuales[[#This Row],[Código Arancelario]],Codigos10[],7,0)</f>
        <v>Sin especificar</v>
      </c>
      <c r="N97">
        <v>2021</v>
      </c>
      <c r="O97">
        <v>0</v>
      </c>
      <c r="P97">
        <v>0</v>
      </c>
      <c r="Q97">
        <v>1.42</v>
      </c>
      <c r="R97">
        <v>0</v>
      </c>
      <c r="S97">
        <v>0</v>
      </c>
      <c r="T97">
        <v>0</v>
      </c>
      <c r="U97">
        <v>0</v>
      </c>
      <c r="V97">
        <v>0</v>
      </c>
      <c r="W97">
        <v>1.8124464646464649</v>
      </c>
      <c r="X97">
        <v>0</v>
      </c>
      <c r="Y97">
        <v>0</v>
      </c>
      <c r="Z97">
        <v>0</v>
      </c>
    </row>
    <row r="98" spans="1:26" x14ac:dyDescent="0.25">
      <c r="A98" t="s">
        <v>247</v>
      </c>
      <c r="B98" t="s">
        <v>363</v>
      </c>
      <c r="C98" t="str">
        <f>+VLOOKUP(Importaciones_mensuales[[#This Row],[Código Arancelario]],Codigos10[],2,0)</f>
        <v>Frutilla</v>
      </c>
      <c r="D98">
        <f>+VLOOKUP(Importaciones_mensuales[[#This Row],[Cultivo]],Cod_categoría[],2,0)</f>
        <v>100112025</v>
      </c>
      <c r="E98" t="str">
        <f>+VLOOKUP(Importaciones_mensuales[[#This Row],[Código Arancelario]],Codigos10[],4,0)</f>
        <v>Congelado</v>
      </c>
      <c r="F98">
        <f>+VLOOKUP(Importaciones_mensuales[[#This Row],[Procesamiento]],Cod_procesamiento[],2,0)</f>
        <v>1</v>
      </c>
      <c r="G98" t="str">
        <f>+VLOOKUP(Importaciones_mensuales[[#This Row],[Código Arancelario]],Codigos10[],3,0)</f>
        <v>No orgánico</v>
      </c>
      <c r="H98">
        <f>+VLOOKUP(Importaciones_mensuales[[#This Row],[Tipo]],Cod_tipo[],2,0)</f>
        <v>2</v>
      </c>
      <c r="I98" t="str">
        <f>+VLOOKUP(Importaciones_mensuales[[#This Row],[Código Arancelario]],Codigos10[],5,0)</f>
        <v>Berries</v>
      </c>
      <c r="J98">
        <f>+VLOOKUP(Importaciones_mensuales[[#This Row],[Categoría]],Cod_Tipo_cultivo[],2,0)</f>
        <v>1</v>
      </c>
      <c r="K98" t="s">
        <v>129</v>
      </c>
      <c r="L98">
        <f>+VLOOKUP(Importaciones_mensuales[[#This Row],[Contenido]],Contenido_cod[],2,0)</f>
        <v>1</v>
      </c>
      <c r="M98" t="str">
        <f>+VLOOKUP(Importaciones_mensuales[[#This Row],[Código Arancelario]],Codigos10[],7,0)</f>
        <v>Sin especificar</v>
      </c>
      <c r="N98">
        <v>2021</v>
      </c>
      <c r="O98">
        <v>0</v>
      </c>
      <c r="P98">
        <v>1.6409204347966884</v>
      </c>
      <c r="Q98">
        <v>2.6149777568215833</v>
      </c>
      <c r="R98">
        <v>1.3627840918394754</v>
      </c>
      <c r="S98">
        <v>1.9254136029411764</v>
      </c>
      <c r="T98">
        <v>0</v>
      </c>
      <c r="U98">
        <v>1.5493460007958617</v>
      </c>
      <c r="V98">
        <v>2.1576353430789679</v>
      </c>
      <c r="W98">
        <v>1.8297875116364355</v>
      </c>
      <c r="X98">
        <v>0</v>
      </c>
      <c r="Y98">
        <v>0</v>
      </c>
      <c r="Z98">
        <v>0</v>
      </c>
    </row>
    <row r="99" spans="1:26" x14ac:dyDescent="0.25">
      <c r="A99" t="s">
        <v>249</v>
      </c>
      <c r="B99" t="s">
        <v>363</v>
      </c>
      <c r="C99" t="str">
        <f>+VLOOKUP(Importaciones_mensuales[[#This Row],[Código Arancelario]],Codigos10[],2,0)</f>
        <v>Frambuesa</v>
      </c>
      <c r="D99">
        <f>+VLOOKUP(Importaciones_mensuales[[#This Row],[Cultivo]],Cod_categoría[],2,0)</f>
        <v>100101004</v>
      </c>
      <c r="E99" t="str">
        <f>+VLOOKUP(Importaciones_mensuales[[#This Row],[Código Arancelario]],Codigos10[],4,0)</f>
        <v>Congelado</v>
      </c>
      <c r="F99">
        <f>+VLOOKUP(Importaciones_mensuales[[#This Row],[Procesamiento]],Cod_procesamiento[],2,0)</f>
        <v>1</v>
      </c>
      <c r="G99" t="str">
        <f>+VLOOKUP(Importaciones_mensuales[[#This Row],[Código Arancelario]],Codigos10[],3,0)</f>
        <v>Orgánico</v>
      </c>
      <c r="H99">
        <f>+VLOOKUP(Importaciones_mensuales[[#This Row],[Tipo]],Cod_tipo[],2,0)</f>
        <v>1</v>
      </c>
      <c r="I99" t="str">
        <f>+VLOOKUP(Importaciones_mensuales[[#This Row],[Código Arancelario]],Codigos10[],5,0)</f>
        <v>Berries</v>
      </c>
      <c r="J99">
        <f>+VLOOKUP(Importaciones_mensuales[[#This Row],[Categoría]],Cod_Tipo_cultivo[],2,0)</f>
        <v>1</v>
      </c>
      <c r="K99" t="s">
        <v>129</v>
      </c>
      <c r="L99">
        <f>+VLOOKUP(Importaciones_mensuales[[#This Row],[Contenido]],Contenido_cod[],2,0)</f>
        <v>1</v>
      </c>
      <c r="M99" t="str">
        <f>+VLOOKUP(Importaciones_mensuales[[#This Row],[Código Arancelario]],Codigos10[],7,0)</f>
        <v>Sin especificar</v>
      </c>
      <c r="N99">
        <v>2021</v>
      </c>
      <c r="O99">
        <v>0</v>
      </c>
      <c r="P99">
        <v>4.7294893977947412</v>
      </c>
      <c r="Q99">
        <v>3.1752646042207862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x14ac:dyDescent="0.25">
      <c r="A100" t="s">
        <v>196</v>
      </c>
      <c r="B100" t="s">
        <v>15</v>
      </c>
      <c r="C100" t="str">
        <f>+VLOOKUP(Importaciones_mensuales[[#This Row],[Código Arancelario]],Codigos10[],2,0)</f>
        <v>Uva</v>
      </c>
      <c r="D100">
        <f>+VLOOKUP(Importaciones_mensuales[[#This Row],[Cultivo]],Cod_categoría[],2,0)</f>
        <v>100109001</v>
      </c>
      <c r="E100" t="str">
        <f>+VLOOKUP(Importaciones_mensuales[[#This Row],[Código Arancelario]],Codigos10[],4,0)</f>
        <v>Deshidratado</v>
      </c>
      <c r="F100">
        <f>+VLOOKUP(Importaciones_mensuales[[#This Row],[Procesamiento]],Cod_procesamiento[],2,0)</f>
        <v>3</v>
      </c>
      <c r="G100" t="str">
        <f>+VLOOKUP(Importaciones_mensuales[[#This Row],[Código Arancelario]],Codigos10[],3,0)</f>
        <v>Sin especificar</v>
      </c>
      <c r="H100">
        <f>+VLOOKUP(Importaciones_mensuales[[#This Row],[Tipo]],Cod_tipo[],2,0)</f>
        <v>5</v>
      </c>
      <c r="I100" t="str">
        <f>+VLOOKUP(Importaciones_mensuales[[#This Row],[Código Arancelario]],Codigos10[],5,0)</f>
        <v>Uva</v>
      </c>
      <c r="J100">
        <f>+VLOOKUP(Importaciones_mensuales[[#This Row],[Categoría]],Cod_Tipo_cultivo[],2,0)</f>
        <v>11</v>
      </c>
      <c r="K100" t="s">
        <v>129</v>
      </c>
      <c r="L100">
        <f>+VLOOKUP(Importaciones_mensuales[[#This Row],[Contenido]],Contenido_cod[],2,0)</f>
        <v>1</v>
      </c>
      <c r="M100" t="str">
        <f>+VLOOKUP(Importaciones_mensuales[[#This Row],[Código Arancelario]],Codigos10[],7,0)</f>
        <v>Sin especificar</v>
      </c>
      <c r="N100">
        <v>2021</v>
      </c>
      <c r="O100">
        <v>1005</v>
      </c>
      <c r="P100">
        <v>0</v>
      </c>
      <c r="Q100">
        <v>0</v>
      </c>
      <c r="R100">
        <v>64293.72</v>
      </c>
      <c r="S100">
        <v>0</v>
      </c>
      <c r="T100">
        <v>37.65</v>
      </c>
      <c r="U100">
        <v>0</v>
      </c>
      <c r="V100">
        <v>72253.06</v>
      </c>
      <c r="W100">
        <v>20461</v>
      </c>
    </row>
    <row r="101" spans="1:26" x14ac:dyDescent="0.25">
      <c r="A101" t="s">
        <v>197</v>
      </c>
      <c r="B101" t="s">
        <v>15</v>
      </c>
      <c r="C101" t="str">
        <f>+VLOOKUP(Importaciones_mensuales[[#This Row],[Código Arancelario]],Codigos10[],2,0)</f>
        <v>Uva</v>
      </c>
      <c r="D101">
        <f>+VLOOKUP(Importaciones_mensuales[[#This Row],[Cultivo]],Cod_categoría[],2,0)</f>
        <v>100109001</v>
      </c>
      <c r="E101" t="str">
        <f>+VLOOKUP(Importaciones_mensuales[[#This Row],[Código Arancelario]],Codigos10[],4,0)</f>
        <v>Deshidratado</v>
      </c>
      <c r="F101">
        <f>+VLOOKUP(Importaciones_mensuales[[#This Row],[Procesamiento]],Cod_procesamiento[],2,0)</f>
        <v>3</v>
      </c>
      <c r="G101" t="str">
        <f>+VLOOKUP(Importaciones_mensuales[[#This Row],[Código Arancelario]],Codigos10[],3,0)</f>
        <v>Sin especificar</v>
      </c>
      <c r="H101">
        <f>+VLOOKUP(Importaciones_mensuales[[#This Row],[Tipo]],Cod_tipo[],2,0)</f>
        <v>5</v>
      </c>
      <c r="I101" t="str">
        <f>+VLOOKUP(Importaciones_mensuales[[#This Row],[Código Arancelario]],Codigos10[],5,0)</f>
        <v>Uva</v>
      </c>
      <c r="J101">
        <f>+VLOOKUP(Importaciones_mensuales[[#This Row],[Categoría]],Cod_Tipo_cultivo[],2,0)</f>
        <v>11</v>
      </c>
      <c r="K101" t="s">
        <v>129</v>
      </c>
      <c r="L101">
        <f>+VLOOKUP(Importaciones_mensuales[[#This Row],[Contenido]],Contenido_cod[],2,0)</f>
        <v>1</v>
      </c>
      <c r="M101" t="str">
        <f>+VLOOKUP(Importaciones_mensuales[[#This Row],[Código Arancelario]],Codigos10[],7,0)</f>
        <v>Sin especificar</v>
      </c>
      <c r="N101">
        <v>2021</v>
      </c>
      <c r="O101">
        <v>162931.9</v>
      </c>
      <c r="P101">
        <v>238457.85</v>
      </c>
      <c r="Q101">
        <v>186512.61000000002</v>
      </c>
      <c r="R101">
        <v>122001.69</v>
      </c>
      <c r="S101">
        <v>159865.78999999998</v>
      </c>
      <c r="T101">
        <v>232453.05</v>
      </c>
      <c r="U101">
        <v>326303.52999999997</v>
      </c>
      <c r="V101">
        <v>93323.97</v>
      </c>
      <c r="W101">
        <v>93933.25</v>
      </c>
    </row>
    <row r="102" spans="1:26" x14ac:dyDescent="0.25">
      <c r="A102" t="s">
        <v>198</v>
      </c>
      <c r="B102" t="s">
        <v>15</v>
      </c>
      <c r="C102" t="str">
        <f>+VLOOKUP(Importaciones_mensuales[[#This Row],[Código Arancelario]],Codigos10[],2,0)</f>
        <v>Sandía</v>
      </c>
      <c r="D102">
        <f>+VLOOKUP(Importaciones_mensuales[[#This Row],[Cultivo]],Cod_categoría[],2,0)</f>
        <v>100112028</v>
      </c>
      <c r="E102" t="str">
        <f>+VLOOKUP(Importaciones_mensuales[[#This Row],[Código Arancelario]],Codigos10[],4,0)</f>
        <v>Fresco</v>
      </c>
      <c r="F102">
        <f>+VLOOKUP(Importaciones_mensuales[[#This Row],[Procesamiento]],Cod_procesamiento[],2,0)</f>
        <v>4</v>
      </c>
      <c r="G102" t="str">
        <f>+VLOOKUP(Importaciones_mensuales[[#This Row],[Código Arancelario]],Codigos10[],3,0)</f>
        <v>Sin especificar</v>
      </c>
      <c r="H102">
        <f>+VLOOKUP(Importaciones_mensuales[[#This Row],[Tipo]],Cod_tipo[],2,0)</f>
        <v>5</v>
      </c>
      <c r="I102" t="str">
        <f>+VLOOKUP(Importaciones_mensuales[[#This Row],[Código Arancelario]],Codigos10[],5,0)</f>
        <v>Frutas anuales</v>
      </c>
      <c r="J102">
        <f>+VLOOKUP(Importaciones_mensuales[[#This Row],[Categoría]],Cod_Tipo_cultivo[],2,0)</f>
        <v>10</v>
      </c>
      <c r="K102" t="s">
        <v>129</v>
      </c>
      <c r="L102">
        <f>+VLOOKUP(Importaciones_mensuales[[#This Row],[Contenido]],Contenido_cod[],2,0)</f>
        <v>1</v>
      </c>
      <c r="M102" t="str">
        <f>+VLOOKUP(Importaciones_mensuales[[#This Row],[Código Arancelario]],Codigos10[],7,0)</f>
        <v>Sin especificar</v>
      </c>
      <c r="N102">
        <v>2021</v>
      </c>
      <c r="O102">
        <v>71377.8</v>
      </c>
      <c r="P102">
        <v>73416.600000000006</v>
      </c>
      <c r="Q102">
        <v>74119.34</v>
      </c>
      <c r="R102">
        <v>126526.13</v>
      </c>
      <c r="S102">
        <v>21973</v>
      </c>
      <c r="T102">
        <v>96170.8</v>
      </c>
      <c r="U102">
        <v>418291.56</v>
      </c>
      <c r="V102">
        <v>316527.7</v>
      </c>
      <c r="W102">
        <v>183268.19</v>
      </c>
    </row>
    <row r="103" spans="1:26" x14ac:dyDescent="0.25">
      <c r="A103" t="s">
        <v>201</v>
      </c>
      <c r="B103" t="s">
        <v>15</v>
      </c>
      <c r="C103" t="str">
        <f>+VLOOKUP(Importaciones_mensuales[[#This Row],[Código Arancelario]],Codigos10[],2,0)</f>
        <v>Melón</v>
      </c>
      <c r="D103">
        <f>+VLOOKUP(Importaciones_mensuales[[#This Row],[Cultivo]],Cod_categoría[],2,0)</f>
        <v>100112027</v>
      </c>
      <c r="E103" t="str">
        <f>+VLOOKUP(Importaciones_mensuales[[#This Row],[Código Arancelario]],Codigos10[],4,0)</f>
        <v>Fresco</v>
      </c>
      <c r="F103">
        <f>+VLOOKUP(Importaciones_mensuales[[#This Row],[Procesamiento]],Cod_procesamiento[],2,0)</f>
        <v>4</v>
      </c>
      <c r="G103" t="str">
        <f>+VLOOKUP(Importaciones_mensuales[[#This Row],[Código Arancelario]],Codigos10[],3,0)</f>
        <v>Sin especificar</v>
      </c>
      <c r="H103">
        <f>+VLOOKUP(Importaciones_mensuales[[#This Row],[Tipo]],Cod_tipo[],2,0)</f>
        <v>5</v>
      </c>
      <c r="I103" t="str">
        <f>+VLOOKUP(Importaciones_mensuales[[#This Row],[Código Arancelario]],Codigos10[],5,0)</f>
        <v>Frutas anuales</v>
      </c>
      <c r="J103">
        <f>+VLOOKUP(Importaciones_mensuales[[#This Row],[Categoría]],Cod_Tipo_cultivo[],2,0)</f>
        <v>10</v>
      </c>
      <c r="K103" t="s">
        <v>129</v>
      </c>
      <c r="L103">
        <f>+VLOOKUP(Importaciones_mensuales[[#This Row],[Contenido]],Contenido_cod[],2,0)</f>
        <v>1</v>
      </c>
      <c r="M103" t="str">
        <f>+VLOOKUP(Importaciones_mensuales[[#This Row],[Código Arancelario]],Codigos10[],7,0)</f>
        <v>Sin especificar</v>
      </c>
      <c r="N103">
        <v>2021</v>
      </c>
      <c r="O103">
        <v>0</v>
      </c>
      <c r="P103">
        <v>0</v>
      </c>
      <c r="Q103">
        <v>12089.04</v>
      </c>
      <c r="R103">
        <v>17493.36</v>
      </c>
      <c r="S103">
        <v>0</v>
      </c>
      <c r="T103">
        <v>14968</v>
      </c>
      <c r="U103">
        <v>440392.41</v>
      </c>
      <c r="V103">
        <v>225793.32</v>
      </c>
      <c r="W103">
        <v>132657.28999999998</v>
      </c>
    </row>
    <row r="104" spans="1:26" x14ac:dyDescent="0.25">
      <c r="A104" t="s">
        <v>203</v>
      </c>
      <c r="B104" t="s">
        <v>15</v>
      </c>
      <c r="C104" t="str">
        <f>+VLOOKUP(Importaciones_mensuales[[#This Row],[Código Arancelario]],Codigos10[],2,0)</f>
        <v>Papaya</v>
      </c>
      <c r="D104">
        <f>+VLOOKUP(Importaciones_mensuales[[#This Row],[Cultivo]],Cod_categoría[],2,0)</f>
        <v>100108004</v>
      </c>
      <c r="E104" t="str">
        <f>+VLOOKUP(Importaciones_mensuales[[#This Row],[Código Arancelario]],Codigos10[],4,0)</f>
        <v>Fresco</v>
      </c>
      <c r="F104">
        <f>+VLOOKUP(Importaciones_mensuales[[#This Row],[Procesamiento]],Cod_procesamiento[],2,0)</f>
        <v>4</v>
      </c>
      <c r="G104" t="str">
        <f>+VLOOKUP(Importaciones_mensuales[[#This Row],[Código Arancelario]],Codigos10[],3,0)</f>
        <v>Sin especificar</v>
      </c>
      <c r="H104">
        <f>+VLOOKUP(Importaciones_mensuales[[#This Row],[Tipo]],Cod_tipo[],2,0)</f>
        <v>5</v>
      </c>
      <c r="I104" t="str">
        <f>+VLOOKUP(Importaciones_mensuales[[#This Row],[Código Arancelario]],Codigos10[],5,0)</f>
        <v>Tropicales y Subtropicales</v>
      </c>
      <c r="J104">
        <f>+VLOOKUP(Importaciones_mensuales[[#This Row],[Categoría]],Cod_Tipo_cultivo[],2,0)</f>
        <v>4</v>
      </c>
      <c r="K104" t="s">
        <v>129</v>
      </c>
      <c r="L104">
        <f>+VLOOKUP(Importaciones_mensuales[[#This Row],[Contenido]],Contenido_cod[],2,0)</f>
        <v>1</v>
      </c>
      <c r="M104" t="str">
        <f>+VLOOKUP(Importaciones_mensuales[[#This Row],[Código Arancelario]],Codigos10[],7,0)</f>
        <v>Sin especificar</v>
      </c>
      <c r="N104">
        <v>2021</v>
      </c>
      <c r="O104">
        <v>0</v>
      </c>
      <c r="P104">
        <v>0</v>
      </c>
      <c r="Q104">
        <v>0</v>
      </c>
      <c r="R104">
        <v>0</v>
      </c>
      <c r="S104">
        <v>71.53</v>
      </c>
      <c r="T104">
        <v>0</v>
      </c>
      <c r="U104">
        <v>0</v>
      </c>
      <c r="V104">
        <v>0</v>
      </c>
      <c r="W104">
        <v>0</v>
      </c>
    </row>
    <row r="105" spans="1:26" x14ac:dyDescent="0.25">
      <c r="A105" t="s">
        <v>205</v>
      </c>
      <c r="B105" t="s">
        <v>15</v>
      </c>
      <c r="C105" t="str">
        <f>+VLOOKUP(Importaciones_mensuales[[#This Row],[Código Arancelario]],Codigos10[],2,0)</f>
        <v>Manzana</v>
      </c>
      <c r="D105">
        <f>+VLOOKUP(Importaciones_mensuales[[#This Row],[Cultivo]],Cod_categoría[],2,0)</f>
        <v>100104002</v>
      </c>
      <c r="E105" t="str">
        <f>+VLOOKUP(Importaciones_mensuales[[#This Row],[Código Arancelario]],Codigos10[],4,0)</f>
        <v>Fresco</v>
      </c>
      <c r="F105">
        <f>+VLOOKUP(Importaciones_mensuales[[#This Row],[Procesamiento]],Cod_procesamiento[],2,0)</f>
        <v>4</v>
      </c>
      <c r="G105" t="str">
        <f>+VLOOKUP(Importaciones_mensuales[[#This Row],[Código Arancelario]],Codigos10[],3,0)</f>
        <v>Sin especificar</v>
      </c>
      <c r="H105">
        <f>+VLOOKUP(Importaciones_mensuales[[#This Row],[Tipo]],Cod_tipo[],2,0)</f>
        <v>5</v>
      </c>
      <c r="I105" t="str">
        <f>+VLOOKUP(Importaciones_mensuales[[#This Row],[Código Arancelario]],Codigos10[],5,0)</f>
        <v>Frutos de pepita</v>
      </c>
      <c r="J105">
        <f>+VLOOKUP(Importaciones_mensuales[[#This Row],[Categoría]],Cod_Tipo_cultivo[],2,0)</f>
        <v>3</v>
      </c>
      <c r="K105" t="s">
        <v>129</v>
      </c>
      <c r="L105">
        <f>+VLOOKUP(Importaciones_mensuales[[#This Row],[Contenido]],Contenido_cod[],2,0)</f>
        <v>1</v>
      </c>
      <c r="M105" t="str">
        <f>+VLOOKUP(Importaciones_mensuales[[#This Row],[Código Arancelario]],Codigos10[],7,0)</f>
        <v>Richared delicious</v>
      </c>
      <c r="N105">
        <v>2021</v>
      </c>
      <c r="O105">
        <v>6714.61</v>
      </c>
      <c r="P105">
        <v>6734.64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6" x14ac:dyDescent="0.25">
      <c r="A106" t="s">
        <v>254</v>
      </c>
      <c r="B106" t="s">
        <v>363</v>
      </c>
      <c r="C106" t="str">
        <f>+VLOOKUP(Importaciones_mensuales[[#This Row],[Código Arancelario]],Codigos10[],2,0)</f>
        <v>Arándano</v>
      </c>
      <c r="D106">
        <f>+VLOOKUP(Importaciones_mensuales[[#This Row],[Cultivo]],Cod_categoría[],2,0)</f>
        <v>100101001</v>
      </c>
      <c r="E106" t="str">
        <f>+VLOOKUP(Importaciones_mensuales[[#This Row],[Código Arancelario]],Codigos10[],4,0)</f>
        <v>Congelado</v>
      </c>
      <c r="F106">
        <f>+VLOOKUP(Importaciones_mensuales[[#This Row],[Procesamiento]],Cod_procesamiento[],2,0)</f>
        <v>1</v>
      </c>
      <c r="G106" t="str">
        <f>+VLOOKUP(Importaciones_mensuales[[#This Row],[Código Arancelario]],Codigos10[],3,0)</f>
        <v>Orgánico</v>
      </c>
      <c r="H106">
        <f>+VLOOKUP(Importaciones_mensuales[[#This Row],[Tipo]],Cod_tipo[],2,0)</f>
        <v>1</v>
      </c>
      <c r="I106" t="str">
        <f>+VLOOKUP(Importaciones_mensuales[[#This Row],[Código Arancelario]],Codigos10[],5,0)</f>
        <v>Berries</v>
      </c>
      <c r="J106">
        <f>+VLOOKUP(Importaciones_mensuales[[#This Row],[Categoría]],Cod_Tipo_cultivo[],2,0)</f>
        <v>1</v>
      </c>
      <c r="K106" t="s">
        <v>129</v>
      </c>
      <c r="L106">
        <f>+VLOOKUP(Importaciones_mensuales[[#This Row],[Contenido]],Contenido_cod[],2,0)</f>
        <v>1</v>
      </c>
      <c r="M106" t="str">
        <f>+VLOOKUP(Importaciones_mensuales[[#This Row],[Código Arancelario]],Codigos10[],7,0)</f>
        <v>Sin especificar</v>
      </c>
      <c r="N106">
        <v>2021</v>
      </c>
      <c r="O106">
        <v>0</v>
      </c>
      <c r="P106">
        <v>0</v>
      </c>
      <c r="Q106">
        <v>2.4265432458697767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2.5794053191489361</v>
      </c>
      <c r="X106">
        <v>0</v>
      </c>
      <c r="Y106">
        <v>0</v>
      </c>
      <c r="Z106">
        <v>0</v>
      </c>
    </row>
    <row r="107" spans="1:26" x14ac:dyDescent="0.25">
      <c r="A107" t="s">
        <v>255</v>
      </c>
      <c r="B107" t="s">
        <v>363</v>
      </c>
      <c r="C107" t="str">
        <f>+VLOOKUP(Importaciones_mensuales[[#This Row],[Código Arancelario]],Codigos10[],2,0)</f>
        <v>Arándano</v>
      </c>
      <c r="D107">
        <f>+VLOOKUP(Importaciones_mensuales[[#This Row],[Cultivo]],Cod_categoría[],2,0)</f>
        <v>100101001</v>
      </c>
      <c r="E107" t="str">
        <f>+VLOOKUP(Importaciones_mensuales[[#This Row],[Código Arancelario]],Codigos10[],4,0)</f>
        <v>Congelado</v>
      </c>
      <c r="F107">
        <f>+VLOOKUP(Importaciones_mensuales[[#This Row],[Procesamiento]],Cod_procesamiento[],2,0)</f>
        <v>1</v>
      </c>
      <c r="G107" t="str">
        <f>+VLOOKUP(Importaciones_mensuales[[#This Row],[Código Arancelario]],Codigos10[],3,0)</f>
        <v>No orgánico</v>
      </c>
      <c r="H107">
        <f>+VLOOKUP(Importaciones_mensuales[[#This Row],[Tipo]],Cod_tipo[],2,0)</f>
        <v>2</v>
      </c>
      <c r="I107" t="str">
        <f>+VLOOKUP(Importaciones_mensuales[[#This Row],[Código Arancelario]],Codigos10[],5,0)</f>
        <v>Berries</v>
      </c>
      <c r="J107">
        <f>+VLOOKUP(Importaciones_mensuales[[#This Row],[Categoría]],Cod_Tipo_cultivo[],2,0)</f>
        <v>1</v>
      </c>
      <c r="K107" t="s">
        <v>129</v>
      </c>
      <c r="L107">
        <f>+VLOOKUP(Importaciones_mensuales[[#This Row],[Contenido]],Contenido_cod[],2,0)</f>
        <v>1</v>
      </c>
      <c r="M107" t="str">
        <f>+VLOOKUP(Importaciones_mensuales[[#This Row],[Código Arancelario]],Codigos10[],7,0)</f>
        <v>Sin especificar</v>
      </c>
      <c r="N107">
        <v>2021</v>
      </c>
      <c r="O107">
        <v>0</v>
      </c>
      <c r="P107">
        <v>3.2035433162052485</v>
      </c>
      <c r="Q107">
        <v>0</v>
      </c>
      <c r="R107">
        <v>0</v>
      </c>
      <c r="S107">
        <v>2.0763017920230951</v>
      </c>
      <c r="T107">
        <v>2.1947372778236836</v>
      </c>
      <c r="U107">
        <v>3.15</v>
      </c>
      <c r="V107">
        <v>2.3833565579987517</v>
      </c>
      <c r="W107">
        <v>2.4703108804891167</v>
      </c>
      <c r="X107">
        <v>0</v>
      </c>
      <c r="Y107">
        <v>0</v>
      </c>
      <c r="Z107">
        <v>0</v>
      </c>
    </row>
    <row r="108" spans="1:26" x14ac:dyDescent="0.25">
      <c r="A108" t="s">
        <v>260</v>
      </c>
      <c r="B108" t="s">
        <v>363</v>
      </c>
      <c r="C108" t="str">
        <f>+VLOOKUP(Importaciones_mensuales[[#This Row],[Código Arancelario]],Codigos10[],2,0)</f>
        <v>Cereza</v>
      </c>
      <c r="D108">
        <f>+VLOOKUP(Importaciones_mensuales[[#This Row],[Cultivo]],Cod_categoría[],2,0)</f>
        <v>100103001</v>
      </c>
      <c r="E108" t="str">
        <f>+VLOOKUP(Importaciones_mensuales[[#This Row],[Código Arancelario]],Codigos10[],4,0)</f>
        <v>Conserva</v>
      </c>
      <c r="F108">
        <f>+VLOOKUP(Importaciones_mensuales[[#This Row],[Procesamiento]],Cod_procesamiento[],2,0)</f>
        <v>2</v>
      </c>
      <c r="G108" t="str">
        <f>+VLOOKUP(Importaciones_mensuales[[#This Row],[Código Arancelario]],Codigos10[],3,0)</f>
        <v>Orgánico</v>
      </c>
      <c r="H108">
        <f>+VLOOKUP(Importaciones_mensuales[[#This Row],[Tipo]],Cod_tipo[],2,0)</f>
        <v>1</v>
      </c>
      <c r="I108" t="str">
        <f>+VLOOKUP(Importaciones_mensuales[[#This Row],[Código Arancelario]],Codigos10[],5,0)</f>
        <v>Frutos de carozo</v>
      </c>
      <c r="J108">
        <f>+VLOOKUP(Importaciones_mensuales[[#This Row],[Categoría]],Cod_Tipo_cultivo[],2,0)</f>
        <v>5</v>
      </c>
      <c r="K108" t="s">
        <v>129</v>
      </c>
      <c r="L108">
        <f>+VLOOKUP(Importaciones_mensuales[[#This Row],[Contenido]],Contenido_cod[],2,0)</f>
        <v>1</v>
      </c>
      <c r="M108" t="str">
        <f>+VLOOKUP(Importaciones_mensuales[[#This Row],[Código Arancelario]],Codigos10[],7,0)</f>
        <v>Sin especificar</v>
      </c>
      <c r="N108">
        <v>2021</v>
      </c>
      <c r="O108">
        <v>0</v>
      </c>
      <c r="P108">
        <v>0</v>
      </c>
      <c r="Q108">
        <v>128.375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2.1097586538461539</v>
      </c>
      <c r="X108">
        <v>0</v>
      </c>
      <c r="Y108">
        <v>0</v>
      </c>
      <c r="Z108">
        <v>0</v>
      </c>
    </row>
    <row r="109" spans="1:26" x14ac:dyDescent="0.25">
      <c r="A109" t="s">
        <v>262</v>
      </c>
      <c r="B109" t="s">
        <v>363</v>
      </c>
      <c r="C109" t="str">
        <f>+VLOOKUP(Importaciones_mensuales[[#This Row],[Código Arancelario]],Codigos10[],2,0)</f>
        <v>Cereza</v>
      </c>
      <c r="D109">
        <f>+VLOOKUP(Importaciones_mensuales[[#This Row],[Cultivo]],Cod_categoría[],2,0)</f>
        <v>100103001</v>
      </c>
      <c r="E109" t="str">
        <f>+VLOOKUP(Importaciones_mensuales[[#This Row],[Código Arancelario]],Codigos10[],4,0)</f>
        <v>Conserva</v>
      </c>
      <c r="F109">
        <f>+VLOOKUP(Importaciones_mensuales[[#This Row],[Procesamiento]],Cod_procesamiento[],2,0)</f>
        <v>2</v>
      </c>
      <c r="G109" t="str">
        <f>+VLOOKUP(Importaciones_mensuales[[#This Row],[Código Arancelario]],Codigos10[],3,0)</f>
        <v>No orgánico</v>
      </c>
      <c r="H109">
        <f>+VLOOKUP(Importaciones_mensuales[[#This Row],[Tipo]],Cod_tipo[],2,0)</f>
        <v>2</v>
      </c>
      <c r="I109" t="str">
        <f>+VLOOKUP(Importaciones_mensuales[[#This Row],[Código Arancelario]],Codigos10[],5,0)</f>
        <v>Frutos de carozo</v>
      </c>
      <c r="J109">
        <f>+VLOOKUP(Importaciones_mensuales[[#This Row],[Categoría]],Cod_Tipo_cultivo[],2,0)</f>
        <v>5</v>
      </c>
      <c r="K109" t="s">
        <v>129</v>
      </c>
      <c r="L109">
        <f>+VLOOKUP(Importaciones_mensuales[[#This Row],[Contenido]],Contenido_cod[],2,0)</f>
        <v>1</v>
      </c>
      <c r="M109" t="str">
        <f>+VLOOKUP(Importaciones_mensuales[[#This Row],[Código Arancelario]],Codigos10[],7,0)</f>
        <v>Sin especificar</v>
      </c>
      <c r="N109">
        <v>2021</v>
      </c>
      <c r="O109">
        <v>0</v>
      </c>
      <c r="P109">
        <v>1.5575961538461538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 x14ac:dyDescent="0.25">
      <c r="A110" t="s">
        <v>216</v>
      </c>
      <c r="B110" t="s">
        <v>15</v>
      </c>
      <c r="C110" t="str">
        <f>+VLOOKUP(Importaciones_mensuales[[#This Row],[Código Arancelario]],Codigos10[],2,0)</f>
        <v>Pera</v>
      </c>
      <c r="D110">
        <f>+VLOOKUP(Importaciones_mensuales[[#This Row],[Cultivo]],Cod_categoría[],2,0)</f>
        <v>100104005</v>
      </c>
      <c r="E110" t="str">
        <f>+VLOOKUP(Importaciones_mensuales[[#This Row],[Código Arancelario]],Codigos10[],4,0)</f>
        <v>Fresco</v>
      </c>
      <c r="F110">
        <f>+VLOOKUP(Importaciones_mensuales[[#This Row],[Procesamiento]],Cod_procesamiento[],2,0)</f>
        <v>4</v>
      </c>
      <c r="G110" t="str">
        <f>+VLOOKUP(Importaciones_mensuales[[#This Row],[Código Arancelario]],Codigos10[],3,0)</f>
        <v>Sin especificar</v>
      </c>
      <c r="H110">
        <f>+VLOOKUP(Importaciones_mensuales[[#This Row],[Tipo]],Cod_tipo[],2,0)</f>
        <v>5</v>
      </c>
      <c r="I110" t="str">
        <f>+VLOOKUP(Importaciones_mensuales[[#This Row],[Código Arancelario]],Codigos10[],5,0)</f>
        <v>Frutos de pepita</v>
      </c>
      <c r="J110">
        <f>+VLOOKUP(Importaciones_mensuales[[#This Row],[Categoría]],Cod_Tipo_cultivo[],2,0)</f>
        <v>3</v>
      </c>
      <c r="K110" t="s">
        <v>129</v>
      </c>
      <c r="L110">
        <f>+VLOOKUP(Importaciones_mensuales[[#This Row],[Contenido]],Contenido_cod[],2,0)</f>
        <v>1</v>
      </c>
      <c r="M110" t="str">
        <f>+VLOOKUP(Importaciones_mensuales[[#This Row],[Código Arancelario]],Codigos10[],7,0)</f>
        <v>Packham's triumph</v>
      </c>
      <c r="N110">
        <v>2021</v>
      </c>
      <c r="O110">
        <v>88739.78</v>
      </c>
      <c r="P110">
        <v>27720</v>
      </c>
      <c r="Q110">
        <v>0</v>
      </c>
      <c r="R110">
        <v>10178.84</v>
      </c>
      <c r="S110">
        <v>0</v>
      </c>
      <c r="T110">
        <v>0</v>
      </c>
      <c r="U110">
        <v>0</v>
      </c>
      <c r="V110">
        <v>21149.599999999999</v>
      </c>
      <c r="W110">
        <v>21149.599999999999</v>
      </c>
    </row>
    <row r="111" spans="1:26" x14ac:dyDescent="0.25">
      <c r="A111" t="s">
        <v>219</v>
      </c>
      <c r="B111" t="s">
        <v>15</v>
      </c>
      <c r="C111" t="str">
        <f>+VLOOKUP(Importaciones_mensuales[[#This Row],[Código Arancelario]],Codigos10[],2,0)</f>
        <v>Pera</v>
      </c>
      <c r="D111">
        <f>+VLOOKUP(Importaciones_mensuales[[#This Row],[Cultivo]],Cod_categoría[],2,0)</f>
        <v>100104005</v>
      </c>
      <c r="E111" t="str">
        <f>+VLOOKUP(Importaciones_mensuales[[#This Row],[Código Arancelario]],Codigos10[],4,0)</f>
        <v>Fresco</v>
      </c>
      <c r="F111">
        <f>+VLOOKUP(Importaciones_mensuales[[#This Row],[Procesamiento]],Cod_procesamiento[],2,0)</f>
        <v>4</v>
      </c>
      <c r="G111" t="str">
        <f>+VLOOKUP(Importaciones_mensuales[[#This Row],[Código Arancelario]],Codigos10[],3,0)</f>
        <v>Sin especificar</v>
      </c>
      <c r="H111">
        <f>+VLOOKUP(Importaciones_mensuales[[#This Row],[Tipo]],Cod_tipo[],2,0)</f>
        <v>5</v>
      </c>
      <c r="I111" t="str">
        <f>+VLOOKUP(Importaciones_mensuales[[#This Row],[Código Arancelario]],Codigos10[],5,0)</f>
        <v>Frutos de pepita</v>
      </c>
      <c r="J111">
        <f>+VLOOKUP(Importaciones_mensuales[[#This Row],[Categoría]],Cod_Tipo_cultivo[],2,0)</f>
        <v>3</v>
      </c>
      <c r="K111" t="s">
        <v>129</v>
      </c>
      <c r="L111">
        <f>+VLOOKUP(Importaciones_mensuales[[#This Row],[Contenido]],Contenido_cod[],2,0)</f>
        <v>1</v>
      </c>
      <c r="M111" t="str">
        <f>+VLOOKUP(Importaciones_mensuales[[#This Row],[Código Arancelario]],Codigos10[],7,0)</f>
        <v>D'Anjou</v>
      </c>
      <c r="N111">
        <v>2021</v>
      </c>
      <c r="O111">
        <v>0</v>
      </c>
      <c r="P111">
        <v>0</v>
      </c>
      <c r="Q111">
        <v>0</v>
      </c>
      <c r="R111">
        <v>1068.07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6" x14ac:dyDescent="0.25">
      <c r="A112" t="s">
        <v>221</v>
      </c>
      <c r="B112" t="s">
        <v>15</v>
      </c>
      <c r="C112" t="str">
        <f>+VLOOKUP(Importaciones_mensuales[[#This Row],[Código Arancelario]],Codigos10[],2,0)</f>
        <v>Pera</v>
      </c>
      <c r="D112">
        <f>+VLOOKUP(Importaciones_mensuales[[#This Row],[Cultivo]],Cod_categoría[],2,0)</f>
        <v>100104005</v>
      </c>
      <c r="E112" t="str">
        <f>+VLOOKUP(Importaciones_mensuales[[#This Row],[Código Arancelario]],Codigos10[],4,0)</f>
        <v>Fresco</v>
      </c>
      <c r="F112">
        <f>+VLOOKUP(Importaciones_mensuales[[#This Row],[Procesamiento]],Cod_procesamiento[],2,0)</f>
        <v>4</v>
      </c>
      <c r="G112" t="str">
        <f>+VLOOKUP(Importaciones_mensuales[[#This Row],[Código Arancelario]],Codigos10[],3,0)</f>
        <v>Sin especificar</v>
      </c>
      <c r="H112">
        <f>+VLOOKUP(Importaciones_mensuales[[#This Row],[Tipo]],Cod_tipo[],2,0)</f>
        <v>5</v>
      </c>
      <c r="I112" t="str">
        <f>+VLOOKUP(Importaciones_mensuales[[#This Row],[Código Arancelario]],Codigos10[],5,0)</f>
        <v>Frutos de pepita</v>
      </c>
      <c r="J112">
        <f>+VLOOKUP(Importaciones_mensuales[[#This Row],[Categoría]],Cod_Tipo_cultivo[],2,0)</f>
        <v>3</v>
      </c>
      <c r="K112" t="s">
        <v>129</v>
      </c>
      <c r="L112">
        <f>+VLOOKUP(Importaciones_mensuales[[#This Row],[Contenido]],Contenido_cod[],2,0)</f>
        <v>1</v>
      </c>
      <c r="M112" t="str">
        <f>+VLOOKUP(Importaciones_mensuales[[#This Row],[Código Arancelario]],Codigos10[],7,0)</f>
        <v>Sin especificar</v>
      </c>
      <c r="N112">
        <v>2021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34728.400000000001</v>
      </c>
    </row>
    <row r="113" spans="1:26" x14ac:dyDescent="0.25">
      <c r="A113" t="s">
        <v>222</v>
      </c>
      <c r="B113" t="s">
        <v>15</v>
      </c>
      <c r="C113" t="str">
        <f>+VLOOKUP(Importaciones_mensuales[[#This Row],[Código Arancelario]],Codigos10[],2,0)</f>
        <v>Damasco</v>
      </c>
      <c r="D113">
        <f>+VLOOKUP(Importaciones_mensuales[[#This Row],[Cultivo]],Cod_categoría[],2,0)</f>
        <v>100103003</v>
      </c>
      <c r="E113" t="str">
        <f>+VLOOKUP(Importaciones_mensuales[[#This Row],[Código Arancelario]],Codigos10[],4,0)</f>
        <v>Fresco</v>
      </c>
      <c r="F113">
        <f>+VLOOKUP(Importaciones_mensuales[[#This Row],[Procesamiento]],Cod_procesamiento[],2,0)</f>
        <v>4</v>
      </c>
      <c r="G113" t="str">
        <f>+VLOOKUP(Importaciones_mensuales[[#This Row],[Código Arancelario]],Codigos10[],3,0)</f>
        <v>Sin especificar</v>
      </c>
      <c r="H113">
        <f>+VLOOKUP(Importaciones_mensuales[[#This Row],[Tipo]],Cod_tipo[],2,0)</f>
        <v>5</v>
      </c>
      <c r="I113" t="str">
        <f>+VLOOKUP(Importaciones_mensuales[[#This Row],[Código Arancelario]],Codigos10[],5,0)</f>
        <v>Frutos de carozo</v>
      </c>
      <c r="J113">
        <f>+VLOOKUP(Importaciones_mensuales[[#This Row],[Categoría]],Cod_Tipo_cultivo[],2,0)</f>
        <v>5</v>
      </c>
      <c r="K113" t="s">
        <v>129</v>
      </c>
      <c r="L113">
        <f>+VLOOKUP(Importaciones_mensuales[[#This Row],[Contenido]],Contenido_cod[],2,0)</f>
        <v>1</v>
      </c>
      <c r="M113" t="str">
        <f>+VLOOKUP(Importaciones_mensuales[[#This Row],[Código Arancelario]],Codigos10[],7,0)</f>
        <v>Sin especificar</v>
      </c>
      <c r="N113">
        <v>2021</v>
      </c>
      <c r="O113">
        <v>0</v>
      </c>
      <c r="P113">
        <v>0</v>
      </c>
      <c r="Q113">
        <v>1275.25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6" x14ac:dyDescent="0.25">
      <c r="A114" t="s">
        <v>225</v>
      </c>
      <c r="B114" t="s">
        <v>15</v>
      </c>
      <c r="C114" t="str">
        <f>+VLOOKUP(Importaciones_mensuales[[#This Row],[Código Arancelario]],Codigos10[],2,0)</f>
        <v>Nectarín</v>
      </c>
      <c r="D114">
        <f>+VLOOKUP(Importaciones_mensuales[[#This Row],[Cultivo]],Cod_categoría[],2,0)</f>
        <v>100103006</v>
      </c>
      <c r="E114" t="str">
        <f>+VLOOKUP(Importaciones_mensuales[[#This Row],[Código Arancelario]],Codigos10[],4,0)</f>
        <v>Fresco</v>
      </c>
      <c r="F114">
        <f>+VLOOKUP(Importaciones_mensuales[[#This Row],[Procesamiento]],Cod_procesamiento[],2,0)</f>
        <v>4</v>
      </c>
      <c r="G114" t="str">
        <f>+VLOOKUP(Importaciones_mensuales[[#This Row],[Código Arancelario]],Codigos10[],3,0)</f>
        <v>Sin especificar</v>
      </c>
      <c r="H114">
        <f>+VLOOKUP(Importaciones_mensuales[[#This Row],[Tipo]],Cod_tipo[],2,0)</f>
        <v>5</v>
      </c>
      <c r="I114" t="str">
        <f>+VLOOKUP(Importaciones_mensuales[[#This Row],[Código Arancelario]],Codigos10[],5,0)</f>
        <v>Frutos de carozo</v>
      </c>
      <c r="J114">
        <f>+VLOOKUP(Importaciones_mensuales[[#This Row],[Categoría]],Cod_Tipo_cultivo[],2,0)</f>
        <v>5</v>
      </c>
      <c r="K114" t="s">
        <v>129</v>
      </c>
      <c r="L114">
        <f>+VLOOKUP(Importaciones_mensuales[[#This Row],[Contenido]],Contenido_cod[],2,0)</f>
        <v>1</v>
      </c>
      <c r="M114" t="str">
        <f>+VLOOKUP(Importaciones_mensuales[[#This Row],[Código Arancelario]],Codigos10[],7,0)</f>
        <v>Sin especificar</v>
      </c>
      <c r="N114">
        <v>2021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61814.5</v>
      </c>
      <c r="U114">
        <v>217612.88</v>
      </c>
      <c r="V114">
        <v>135642.65</v>
      </c>
      <c r="W114">
        <v>128293.06</v>
      </c>
    </row>
    <row r="115" spans="1:26" x14ac:dyDescent="0.25">
      <c r="A115" t="s">
        <v>227</v>
      </c>
      <c r="B115" t="s">
        <v>15</v>
      </c>
      <c r="C115" t="str">
        <f>+VLOOKUP(Importaciones_mensuales[[#This Row],[Código Arancelario]],Codigos10[],2,0)</f>
        <v>Durazno</v>
      </c>
      <c r="D115">
        <f>+VLOOKUP(Importaciones_mensuales[[#This Row],[Cultivo]],Cod_categoría[],2,0)</f>
        <v>100103004</v>
      </c>
      <c r="E115" t="str">
        <f>+VLOOKUP(Importaciones_mensuales[[#This Row],[Código Arancelario]],Codigos10[],4,0)</f>
        <v>Fresco</v>
      </c>
      <c r="F115">
        <f>+VLOOKUP(Importaciones_mensuales[[#This Row],[Procesamiento]],Cod_procesamiento[],2,0)</f>
        <v>4</v>
      </c>
      <c r="G115" t="str">
        <f>+VLOOKUP(Importaciones_mensuales[[#This Row],[Código Arancelario]],Codigos10[],3,0)</f>
        <v>Sin especificar</v>
      </c>
      <c r="H115">
        <f>+VLOOKUP(Importaciones_mensuales[[#This Row],[Tipo]],Cod_tipo[],2,0)</f>
        <v>5</v>
      </c>
      <c r="I115" t="str">
        <f>+VLOOKUP(Importaciones_mensuales[[#This Row],[Código Arancelario]],Codigos10[],5,0)</f>
        <v>Frutos de carozo</v>
      </c>
      <c r="J115">
        <f>+VLOOKUP(Importaciones_mensuales[[#This Row],[Categoría]],Cod_Tipo_cultivo[],2,0)</f>
        <v>5</v>
      </c>
      <c r="K115" t="s">
        <v>129</v>
      </c>
      <c r="L115">
        <f>+VLOOKUP(Importaciones_mensuales[[#This Row],[Contenido]],Contenido_cod[],2,0)</f>
        <v>1</v>
      </c>
      <c r="M115" t="str">
        <f>+VLOOKUP(Importaciones_mensuales[[#This Row],[Código Arancelario]],Codigos10[],7,0)</f>
        <v>Sin especificar</v>
      </c>
      <c r="N115">
        <v>2021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22891.32</v>
      </c>
      <c r="U115">
        <v>77074.59</v>
      </c>
      <c r="V115">
        <v>74559.070000000007</v>
      </c>
      <c r="W115">
        <v>76549.39</v>
      </c>
    </row>
    <row r="116" spans="1:26" x14ac:dyDescent="0.25">
      <c r="A116" t="s">
        <v>272</v>
      </c>
      <c r="B116" t="s">
        <v>363</v>
      </c>
      <c r="C116" t="str">
        <f>+VLOOKUP(Importaciones_mensuales[[#This Row],[Código Arancelario]],Codigos10[],2,0)</f>
        <v>Frambuesa</v>
      </c>
      <c r="D116">
        <f>+VLOOKUP(Importaciones_mensuales[[#This Row],[Cultivo]],Cod_categoría[],2,0)</f>
        <v>100101004</v>
      </c>
      <c r="E116" t="str">
        <f>+VLOOKUP(Importaciones_mensuales[[#This Row],[Código Arancelario]],Codigos10[],4,0)</f>
        <v>Deshidratado</v>
      </c>
      <c r="F116">
        <f>+VLOOKUP(Importaciones_mensuales[[#This Row],[Procesamiento]],Cod_procesamiento[],2,0)</f>
        <v>3</v>
      </c>
      <c r="G116" t="str">
        <f>+VLOOKUP(Importaciones_mensuales[[#This Row],[Código Arancelario]],Codigos10[],3,0)</f>
        <v>No orgánico</v>
      </c>
      <c r="H116">
        <f>+VLOOKUP(Importaciones_mensuales[[#This Row],[Tipo]],Cod_tipo[],2,0)</f>
        <v>2</v>
      </c>
      <c r="I116" t="str">
        <f>+VLOOKUP(Importaciones_mensuales[[#This Row],[Código Arancelario]],Codigos10[],5,0)</f>
        <v>Berries</v>
      </c>
      <c r="J116">
        <f>+VLOOKUP(Importaciones_mensuales[[#This Row],[Categoría]],Cod_Tipo_cultivo[],2,0)</f>
        <v>1</v>
      </c>
      <c r="K116" t="s">
        <v>129</v>
      </c>
      <c r="L116">
        <f>+VLOOKUP(Importaciones_mensuales[[#This Row],[Contenido]],Contenido_cod[],2,0)</f>
        <v>1</v>
      </c>
      <c r="M116" t="str">
        <f>+VLOOKUP(Importaciones_mensuales[[#This Row],[Código Arancelario]],Codigos10[],7,0)</f>
        <v>Sin especificar</v>
      </c>
      <c r="N116">
        <v>2021</v>
      </c>
      <c r="O116">
        <v>0</v>
      </c>
      <c r="P116">
        <v>0</v>
      </c>
      <c r="Q116">
        <v>14.781456624409644</v>
      </c>
      <c r="R116">
        <v>28.764182692307692</v>
      </c>
      <c r="S116">
        <v>0</v>
      </c>
      <c r="T116">
        <v>69.908352144469518</v>
      </c>
      <c r="U116">
        <v>24.633417508417505</v>
      </c>
      <c r="V116">
        <v>0</v>
      </c>
      <c r="W116">
        <v>0</v>
      </c>
      <c r="X116">
        <v>0</v>
      </c>
      <c r="Y116">
        <v>0</v>
      </c>
      <c r="Z116">
        <v>0</v>
      </c>
    </row>
    <row r="117" spans="1:26" x14ac:dyDescent="0.25">
      <c r="A117" t="s">
        <v>231</v>
      </c>
      <c r="B117" t="s">
        <v>15</v>
      </c>
      <c r="C117" t="str">
        <f>+VLOOKUP(Importaciones_mensuales[[#This Row],[Código Arancelario]],Codigos10[],2,0)</f>
        <v>Frutilla</v>
      </c>
      <c r="D117">
        <f>+VLOOKUP(Importaciones_mensuales[[#This Row],[Cultivo]],Cod_categoría[],2,0)</f>
        <v>100112025</v>
      </c>
      <c r="E117" t="str">
        <f>+VLOOKUP(Importaciones_mensuales[[#This Row],[Código Arancelario]],Codigos10[],4,0)</f>
        <v>Fresco</v>
      </c>
      <c r="F117">
        <f>+VLOOKUP(Importaciones_mensuales[[#This Row],[Procesamiento]],Cod_procesamiento[],2,0)</f>
        <v>4</v>
      </c>
      <c r="G117" t="str">
        <f>+VLOOKUP(Importaciones_mensuales[[#This Row],[Código Arancelario]],Codigos10[],3,0)</f>
        <v>Sin especificar</v>
      </c>
      <c r="H117">
        <f>+VLOOKUP(Importaciones_mensuales[[#This Row],[Tipo]],Cod_tipo[],2,0)</f>
        <v>5</v>
      </c>
      <c r="I117" t="str">
        <f>+VLOOKUP(Importaciones_mensuales[[#This Row],[Código Arancelario]],Codigos10[],5,0)</f>
        <v>Berries</v>
      </c>
      <c r="J117">
        <f>+VLOOKUP(Importaciones_mensuales[[#This Row],[Categoría]],Cod_Tipo_cultivo[],2,0)</f>
        <v>1</v>
      </c>
      <c r="K117" t="s">
        <v>129</v>
      </c>
      <c r="L117">
        <f>+VLOOKUP(Importaciones_mensuales[[#This Row],[Contenido]],Contenido_cod[],2,0)</f>
        <v>1</v>
      </c>
      <c r="M117" t="str">
        <f>+VLOOKUP(Importaciones_mensuales[[#This Row],[Código Arancelario]],Codigos10[],7,0)</f>
        <v>Sin especificar</v>
      </c>
      <c r="N117">
        <v>2021</v>
      </c>
      <c r="O117">
        <v>68.569999999999993</v>
      </c>
      <c r="P117">
        <v>0</v>
      </c>
      <c r="Q117">
        <v>9997.2099999999991</v>
      </c>
      <c r="R117">
        <v>0</v>
      </c>
      <c r="S117">
        <v>0</v>
      </c>
      <c r="T117">
        <v>73.08</v>
      </c>
      <c r="U117">
        <v>0</v>
      </c>
      <c r="V117">
        <v>0</v>
      </c>
      <c r="W117">
        <v>0</v>
      </c>
    </row>
    <row r="118" spans="1:26" x14ac:dyDescent="0.25">
      <c r="A118" t="s">
        <v>273</v>
      </c>
      <c r="B118" t="s">
        <v>363</v>
      </c>
      <c r="C118" t="str">
        <f>+VLOOKUP(Importaciones_mensuales[[#This Row],[Código Arancelario]],Codigos10[],2,0)</f>
        <v>Arándano</v>
      </c>
      <c r="D118">
        <f>+VLOOKUP(Importaciones_mensuales[[#This Row],[Cultivo]],Cod_categoría[],2,0)</f>
        <v>100101001</v>
      </c>
      <c r="E118" t="str">
        <f>+VLOOKUP(Importaciones_mensuales[[#This Row],[Código Arancelario]],Codigos10[],4,0)</f>
        <v>Deshidratado</v>
      </c>
      <c r="F118">
        <f>+VLOOKUP(Importaciones_mensuales[[#This Row],[Procesamiento]],Cod_procesamiento[],2,0)</f>
        <v>3</v>
      </c>
      <c r="G118" t="str">
        <f>+VLOOKUP(Importaciones_mensuales[[#This Row],[Código Arancelario]],Codigos10[],3,0)</f>
        <v>No orgánico</v>
      </c>
      <c r="H118">
        <f>+VLOOKUP(Importaciones_mensuales[[#This Row],[Tipo]],Cod_tipo[],2,0)</f>
        <v>2</v>
      </c>
      <c r="I118" t="str">
        <f>+VLOOKUP(Importaciones_mensuales[[#This Row],[Código Arancelario]],Codigos10[],5,0)</f>
        <v>Berries</v>
      </c>
      <c r="J118">
        <f>+VLOOKUP(Importaciones_mensuales[[#This Row],[Categoría]],Cod_Tipo_cultivo[],2,0)</f>
        <v>1</v>
      </c>
      <c r="K118" t="s">
        <v>129</v>
      </c>
      <c r="L118">
        <f>+VLOOKUP(Importaciones_mensuales[[#This Row],[Contenido]],Contenido_cod[],2,0)</f>
        <v>1</v>
      </c>
      <c r="M118" t="str">
        <f>+VLOOKUP(Importaciones_mensuales[[#This Row],[Código Arancelario]],Codigos10[],7,0)</f>
        <v>Sin especificar</v>
      </c>
      <c r="N118">
        <v>2021</v>
      </c>
      <c r="O118">
        <v>0</v>
      </c>
      <c r="P118">
        <v>0</v>
      </c>
      <c r="Q118">
        <v>0</v>
      </c>
      <c r="R118">
        <v>5.1474288567149271</v>
      </c>
      <c r="S118">
        <v>5.147025785676842</v>
      </c>
      <c r="T118">
        <v>4.9800054916252714</v>
      </c>
      <c r="U118">
        <v>2.8206709464354915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 x14ac:dyDescent="0.25">
      <c r="A119" t="s">
        <v>275</v>
      </c>
      <c r="B119" t="s">
        <v>363</v>
      </c>
      <c r="C119" t="str">
        <f>+VLOOKUP(Importaciones_mensuales[[#This Row],[Código Arancelario]],Codigos10[],2,0)</f>
        <v>Maqui</v>
      </c>
      <c r="D119">
        <f>+VLOOKUP(Importaciones_mensuales[[#This Row],[Cultivo]],Cod_categoría[],2,0)</f>
        <v>100114028</v>
      </c>
      <c r="E119" t="str">
        <f>+VLOOKUP(Importaciones_mensuales[[#This Row],[Código Arancelario]],Codigos10[],4,0)</f>
        <v>Deshidratado</v>
      </c>
      <c r="F119">
        <f>+VLOOKUP(Importaciones_mensuales[[#This Row],[Procesamiento]],Cod_procesamiento[],2,0)</f>
        <v>3</v>
      </c>
      <c r="G119" t="str">
        <f>+VLOOKUP(Importaciones_mensuales[[#This Row],[Código Arancelario]],Codigos10[],3,0)</f>
        <v>No orgánico</v>
      </c>
      <c r="H119">
        <f>+VLOOKUP(Importaciones_mensuales[[#This Row],[Tipo]],Cod_tipo[],2,0)</f>
        <v>2</v>
      </c>
      <c r="I119" t="str">
        <f>+VLOOKUP(Importaciones_mensuales[[#This Row],[Código Arancelario]],Codigos10[],5,0)</f>
        <v>Berries</v>
      </c>
      <c r="J119">
        <f>+VLOOKUP(Importaciones_mensuales[[#This Row],[Categoría]],Cod_Tipo_cultivo[],2,0)</f>
        <v>1</v>
      </c>
      <c r="K119" t="s">
        <v>129</v>
      </c>
      <c r="L119">
        <f>+VLOOKUP(Importaciones_mensuales[[#This Row],[Contenido]],Contenido_cod[],2,0)</f>
        <v>1</v>
      </c>
      <c r="M119" t="str">
        <f>+VLOOKUP(Importaciones_mensuales[[#This Row],[Código Arancelario]],Codigos10[],7,0)</f>
        <v>Sin especificar</v>
      </c>
      <c r="N119">
        <v>2021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71.2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 x14ac:dyDescent="0.25">
      <c r="A120" t="s">
        <v>24</v>
      </c>
      <c r="B120" t="s">
        <v>363</v>
      </c>
      <c r="C120" t="str">
        <f>+VLOOKUP(Importaciones_mensuales[[#This Row],[Código Arancelario]],Codigos10[],2,0)</f>
        <v>Cebolla</v>
      </c>
      <c r="D120">
        <f>+VLOOKUP(Importaciones_mensuales[[#This Row],[Cultivo]],Cod_categoría[],2,0)</f>
        <v>100112004</v>
      </c>
      <c r="E120" t="str">
        <f>+VLOOKUP(Importaciones_mensuales[[#This Row],[Código Arancelario]],Codigos10[],4,0)</f>
        <v>Fresco</v>
      </c>
      <c r="F120">
        <f>+VLOOKUP(Importaciones_mensuales[[#This Row],[Procesamiento]],Cod_procesamiento[],2,0)</f>
        <v>4</v>
      </c>
      <c r="G120" t="str">
        <f>+VLOOKUP(Importaciones_mensuales[[#This Row],[Código Arancelario]],Codigos10[],3,0)</f>
        <v>Orgánico</v>
      </c>
      <c r="H120">
        <f>+VLOOKUP(Importaciones_mensuales[[#This Row],[Tipo]],Cod_tipo[],2,0)</f>
        <v>1</v>
      </c>
      <c r="I120" t="str">
        <f>+VLOOKUP(Importaciones_mensuales[[#This Row],[Código Arancelario]],Codigos10[],5,0)</f>
        <v>Hortalizas</v>
      </c>
      <c r="J120">
        <f>+VLOOKUP(Importaciones_mensuales[[#This Row],[Categoría]],Cod_Tipo_cultivo[],2,0)</f>
        <v>7</v>
      </c>
      <c r="K120" t="s">
        <v>20</v>
      </c>
      <c r="L120">
        <f>+VLOOKUP(Importaciones_mensuales[[#This Row],[Contenido]],Contenido_cod[],2,0)</f>
        <v>2</v>
      </c>
      <c r="M120" t="str">
        <f>+VLOOKUP(Importaciones_mensuales[[#This Row],[Código Arancelario]],Codigos10[],7,0)</f>
        <v>Sin especificar</v>
      </c>
      <c r="N120">
        <v>2020</v>
      </c>
      <c r="O120">
        <v>0</v>
      </c>
      <c r="P120">
        <v>0</v>
      </c>
      <c r="Q120">
        <v>0</v>
      </c>
      <c r="R120">
        <v>7.2347186758052226E-2</v>
      </c>
      <c r="S120">
        <v>7.687554053782257E-2</v>
      </c>
      <c r="T120">
        <v>9.4764252807371149E-2</v>
      </c>
      <c r="U120">
        <v>0.10536700336700337</v>
      </c>
      <c r="V120">
        <v>9.5799999999999996E-2</v>
      </c>
      <c r="W120">
        <v>0</v>
      </c>
      <c r="X120">
        <v>0</v>
      </c>
      <c r="Y120">
        <v>0</v>
      </c>
      <c r="Z120">
        <v>0</v>
      </c>
    </row>
    <row r="121" spans="1:26" x14ac:dyDescent="0.25">
      <c r="A121" t="s">
        <v>32</v>
      </c>
      <c r="B121" t="s">
        <v>363</v>
      </c>
      <c r="C121" t="str">
        <f>+VLOOKUP(Importaciones_mensuales[[#This Row],[Código Arancelario]],Codigos10[],2,0)</f>
        <v>Ajo</v>
      </c>
      <c r="D121">
        <f>+VLOOKUP(Importaciones_mensuales[[#This Row],[Cultivo]],Cod_categoría[],2,0)</f>
        <v>100112003</v>
      </c>
      <c r="E121" t="str">
        <f>+VLOOKUP(Importaciones_mensuales[[#This Row],[Código Arancelario]],Codigos10[],4,0)</f>
        <v>Fresco</v>
      </c>
      <c r="F121">
        <f>+VLOOKUP(Importaciones_mensuales[[#This Row],[Procesamiento]],Cod_procesamiento[],2,0)</f>
        <v>4</v>
      </c>
      <c r="G121" t="str">
        <f>+VLOOKUP(Importaciones_mensuales[[#This Row],[Código Arancelario]],Codigos10[],3,0)</f>
        <v>Orgánico</v>
      </c>
      <c r="H121">
        <f>+VLOOKUP(Importaciones_mensuales[[#This Row],[Tipo]],Cod_tipo[],2,0)</f>
        <v>1</v>
      </c>
      <c r="I121" t="str">
        <f>+VLOOKUP(Importaciones_mensuales[[#This Row],[Código Arancelario]],Codigos10[],5,0)</f>
        <v>Hortalizas</v>
      </c>
      <c r="J121">
        <f>+VLOOKUP(Importaciones_mensuales[[#This Row],[Categoría]],Cod_Tipo_cultivo[],2,0)</f>
        <v>7</v>
      </c>
      <c r="K121" t="s">
        <v>20</v>
      </c>
      <c r="L121">
        <f>+VLOOKUP(Importaciones_mensuales[[#This Row],[Contenido]],Contenido_cod[],2,0)</f>
        <v>2</v>
      </c>
      <c r="M121" t="str">
        <f>+VLOOKUP(Importaciones_mensuales[[#This Row],[Código Arancelario]],Codigos10[],7,0)</f>
        <v>Sin especificar</v>
      </c>
      <c r="N121">
        <v>2020</v>
      </c>
      <c r="O121">
        <v>0</v>
      </c>
      <c r="P121">
        <v>0</v>
      </c>
      <c r="Q121">
        <v>0</v>
      </c>
      <c r="R121">
        <v>0.71320754716981127</v>
      </c>
      <c r="S121">
        <v>0.80350943396226415</v>
      </c>
      <c r="T121">
        <v>0.39874999999999999</v>
      </c>
      <c r="U121">
        <v>0.45993592559100893</v>
      </c>
      <c r="V121">
        <v>0.44787773454939728</v>
      </c>
      <c r="W121">
        <v>0.451971524951301</v>
      </c>
      <c r="X121">
        <v>0.57214142857142858</v>
      </c>
      <c r="Y121">
        <v>0.4</v>
      </c>
      <c r="Z121">
        <v>0.6209285714285715</v>
      </c>
    </row>
    <row r="122" spans="1:26" x14ac:dyDescent="0.25">
      <c r="A122" t="s">
        <v>90</v>
      </c>
      <c r="B122" t="s">
        <v>363</v>
      </c>
      <c r="C122" t="str">
        <f>+VLOOKUP(Importaciones_mensuales[[#This Row],[Código Arancelario]],Codigos10[],2,0)</f>
        <v>Tomate</v>
      </c>
      <c r="D122">
        <f>+VLOOKUP(Importaciones_mensuales[[#This Row],[Cultivo]],Cod_categoría[],2,0)</f>
        <v>100112020</v>
      </c>
      <c r="E122" t="str">
        <f>+VLOOKUP(Importaciones_mensuales[[#This Row],[Código Arancelario]],Codigos10[],4,0)</f>
        <v>Deshidratado</v>
      </c>
      <c r="F122">
        <f>+VLOOKUP(Importaciones_mensuales[[#This Row],[Procesamiento]],Cod_procesamiento[],2,0)</f>
        <v>3</v>
      </c>
      <c r="G122" t="str">
        <f>+VLOOKUP(Importaciones_mensuales[[#This Row],[Código Arancelario]],Codigos10[],3,0)</f>
        <v>Orgánico</v>
      </c>
      <c r="H122">
        <f>+VLOOKUP(Importaciones_mensuales[[#This Row],[Tipo]],Cod_tipo[],2,0)</f>
        <v>1</v>
      </c>
      <c r="I122" t="str">
        <f>+VLOOKUP(Importaciones_mensuales[[#This Row],[Código Arancelario]],Codigos10[],5,0)</f>
        <v>Hortalizas</v>
      </c>
      <c r="J122">
        <f>+VLOOKUP(Importaciones_mensuales[[#This Row],[Categoría]],Cod_Tipo_cultivo[],2,0)</f>
        <v>7</v>
      </c>
      <c r="K122" t="s">
        <v>20</v>
      </c>
      <c r="L122">
        <f>+VLOOKUP(Importaciones_mensuales[[#This Row],[Contenido]],Contenido_cod[],2,0)</f>
        <v>2</v>
      </c>
      <c r="M122" t="str">
        <f>+VLOOKUP(Importaciones_mensuales[[#This Row],[Código Arancelario]],Codigos10[],7,0)</f>
        <v>Sin especificar</v>
      </c>
      <c r="N122">
        <v>2020</v>
      </c>
      <c r="O122">
        <v>0</v>
      </c>
      <c r="P122">
        <v>0</v>
      </c>
      <c r="Q122">
        <v>0</v>
      </c>
      <c r="R122">
        <v>0</v>
      </c>
      <c r="S122">
        <v>1.1884628777677815</v>
      </c>
      <c r="T122">
        <v>0</v>
      </c>
      <c r="U122">
        <v>0</v>
      </c>
      <c r="V122">
        <v>3.8753614457831325</v>
      </c>
      <c r="W122">
        <v>0</v>
      </c>
      <c r="X122">
        <v>0</v>
      </c>
      <c r="Y122">
        <v>0</v>
      </c>
      <c r="Z122">
        <v>3.8724874874874873</v>
      </c>
    </row>
    <row r="123" spans="1:26" x14ac:dyDescent="0.25">
      <c r="A123" t="s">
        <v>92</v>
      </c>
      <c r="B123" t="s">
        <v>363</v>
      </c>
      <c r="C123" t="str">
        <f>+VLOOKUP(Importaciones_mensuales[[#This Row],[Código Arancelario]],Codigos10[],2,0)</f>
        <v>Tomate</v>
      </c>
      <c r="D123">
        <f>+VLOOKUP(Importaciones_mensuales[[#This Row],[Cultivo]],Cod_categoría[],2,0)</f>
        <v>100112020</v>
      </c>
      <c r="E123" t="str">
        <f>+VLOOKUP(Importaciones_mensuales[[#This Row],[Código Arancelario]],Codigos10[],4,0)</f>
        <v>Deshidratado</v>
      </c>
      <c r="F123">
        <f>+VLOOKUP(Importaciones_mensuales[[#This Row],[Procesamiento]],Cod_procesamiento[],2,0)</f>
        <v>3</v>
      </c>
      <c r="G123" t="str">
        <f>+VLOOKUP(Importaciones_mensuales[[#This Row],[Código Arancelario]],Codigos10[],3,0)</f>
        <v>No orgánico</v>
      </c>
      <c r="H123">
        <f>+VLOOKUP(Importaciones_mensuales[[#This Row],[Tipo]],Cod_tipo[],2,0)</f>
        <v>2</v>
      </c>
      <c r="I123" t="str">
        <f>+VLOOKUP(Importaciones_mensuales[[#This Row],[Código Arancelario]],Codigos10[],5,0)</f>
        <v>Hortalizas</v>
      </c>
      <c r="J123">
        <f>+VLOOKUP(Importaciones_mensuales[[#This Row],[Categoría]],Cod_Tipo_cultivo[],2,0)</f>
        <v>7</v>
      </c>
      <c r="K123" t="s">
        <v>20</v>
      </c>
      <c r="L123">
        <f>+VLOOKUP(Importaciones_mensuales[[#This Row],[Contenido]],Contenido_cod[],2,0)</f>
        <v>2</v>
      </c>
      <c r="M123" t="str">
        <f>+VLOOKUP(Importaciones_mensuales[[#This Row],[Código Arancelario]],Codigos10[],7,0)</f>
        <v>Sin especificar</v>
      </c>
      <c r="N123">
        <v>2020</v>
      </c>
      <c r="O123">
        <v>0</v>
      </c>
      <c r="P123">
        <v>3.8265079166666669</v>
      </c>
      <c r="Q123">
        <v>6.0519770408163271</v>
      </c>
      <c r="R123">
        <v>3.9805425000000003</v>
      </c>
      <c r="S123">
        <v>3.2</v>
      </c>
      <c r="T123">
        <v>3.8457241379310343</v>
      </c>
      <c r="U123">
        <v>3.4842004233651456</v>
      </c>
      <c r="V123">
        <v>3.9452377049180329</v>
      </c>
      <c r="W123">
        <v>3.4497649573744948</v>
      </c>
      <c r="X123">
        <v>4.1607143132409767</v>
      </c>
      <c r="Y123">
        <v>6.0861324376199617</v>
      </c>
      <c r="Z123">
        <v>3.6864030710172746</v>
      </c>
    </row>
    <row r="124" spans="1:26" x14ac:dyDescent="0.25">
      <c r="A124" t="s">
        <v>96</v>
      </c>
      <c r="B124" t="s">
        <v>363</v>
      </c>
      <c r="C124" t="str">
        <f>+VLOOKUP(Importaciones_mensuales[[#This Row],[Código Arancelario]],Codigos10[],2,0)</f>
        <v>Zapallo</v>
      </c>
      <c r="D124">
        <f>+VLOOKUP(Importaciones_mensuales[[#This Row],[Cultivo]],Cod_categoría[],2,0)</f>
        <v>100112032</v>
      </c>
      <c r="E124" t="str">
        <f>+VLOOKUP(Importaciones_mensuales[[#This Row],[Código Arancelario]],Codigos10[],4,0)</f>
        <v>Deshidratado</v>
      </c>
      <c r="F124">
        <f>+VLOOKUP(Importaciones_mensuales[[#This Row],[Procesamiento]],Cod_procesamiento[],2,0)</f>
        <v>3</v>
      </c>
      <c r="G124" t="str">
        <f>+VLOOKUP(Importaciones_mensuales[[#This Row],[Código Arancelario]],Codigos10[],3,0)</f>
        <v>No orgánico</v>
      </c>
      <c r="H124">
        <f>+VLOOKUP(Importaciones_mensuales[[#This Row],[Tipo]],Cod_tipo[],2,0)</f>
        <v>2</v>
      </c>
      <c r="I124" t="str">
        <f>+VLOOKUP(Importaciones_mensuales[[#This Row],[Código Arancelario]],Codigos10[],5,0)</f>
        <v>Hortalizas</v>
      </c>
      <c r="J124">
        <f>+VLOOKUP(Importaciones_mensuales[[#This Row],[Categoría]],Cod_Tipo_cultivo[],2,0)</f>
        <v>7</v>
      </c>
      <c r="K124" t="s">
        <v>20</v>
      </c>
      <c r="L124">
        <f>+VLOOKUP(Importaciones_mensuales[[#This Row],[Contenido]],Contenido_cod[],2,0)</f>
        <v>2</v>
      </c>
      <c r="M124" t="str">
        <f>+VLOOKUP(Importaciones_mensuales[[#This Row],[Código Arancelario]],Codigos10[],7,0)</f>
        <v>Sin especificar</v>
      </c>
      <c r="N124">
        <v>2020</v>
      </c>
      <c r="O124">
        <v>0</v>
      </c>
      <c r="P124">
        <v>0</v>
      </c>
      <c r="Q124">
        <v>2.3394052631578948</v>
      </c>
      <c r="R124">
        <v>3.2857675</v>
      </c>
      <c r="S124">
        <v>0</v>
      </c>
      <c r="T124">
        <v>0</v>
      </c>
      <c r="U124">
        <v>3.805566666666667</v>
      </c>
      <c r="V124">
        <v>2.9880520000000002</v>
      </c>
      <c r="W124">
        <v>4.5</v>
      </c>
      <c r="X124">
        <v>1.6196592895196784</v>
      </c>
      <c r="Y124">
        <v>0</v>
      </c>
      <c r="Z124">
        <v>0</v>
      </c>
    </row>
    <row r="125" spans="1:26" x14ac:dyDescent="0.25">
      <c r="A125" t="s">
        <v>170</v>
      </c>
      <c r="B125" t="s">
        <v>363</v>
      </c>
      <c r="C125" t="str">
        <f>+VLOOKUP(Importaciones_mensuales[[#This Row],[Código Arancelario]],Codigos10[],2,0)</f>
        <v>Palta</v>
      </c>
      <c r="D125">
        <f>+VLOOKUP(Importaciones_mensuales[[#This Row],[Cultivo]],Cod_categoría[],2,0)</f>
        <v>100106002</v>
      </c>
      <c r="E125" t="str">
        <f>+VLOOKUP(Importaciones_mensuales[[#This Row],[Código Arancelario]],Codigos10[],4,0)</f>
        <v>Sin especificar</v>
      </c>
      <c r="F125">
        <f>+VLOOKUP(Importaciones_mensuales[[#This Row],[Procesamiento]],Cod_procesamiento[],2,0)</f>
        <v>6</v>
      </c>
      <c r="G125" t="str">
        <f>+VLOOKUP(Importaciones_mensuales[[#This Row],[Código Arancelario]],Codigos10[],3,0)</f>
        <v>No orgánico</v>
      </c>
      <c r="H125">
        <f>+VLOOKUP(Importaciones_mensuales[[#This Row],[Tipo]],Cod_tipo[],2,0)</f>
        <v>2</v>
      </c>
      <c r="I125" t="str">
        <f>+VLOOKUP(Importaciones_mensuales[[#This Row],[Código Arancelario]],Codigos10[],5,0)</f>
        <v>Frutos Oleaginosos</v>
      </c>
      <c r="J125">
        <f>+VLOOKUP(Importaciones_mensuales[[#This Row],[Categoría]],Cod_Tipo_cultivo[],2,0)</f>
        <v>12</v>
      </c>
      <c r="K125" t="s">
        <v>129</v>
      </c>
      <c r="L125">
        <f>+VLOOKUP(Importaciones_mensuales[[#This Row],[Contenido]],Contenido_cod[],2,0)</f>
        <v>1</v>
      </c>
      <c r="M125" t="str">
        <f>+VLOOKUP(Importaciones_mensuales[[#This Row],[Código Arancelario]],Codigos10[],7,0)</f>
        <v>Hass</v>
      </c>
      <c r="N125">
        <v>2020</v>
      </c>
      <c r="O125">
        <v>0</v>
      </c>
      <c r="P125">
        <v>1.8955839212642867</v>
      </c>
      <c r="Q125">
        <v>1.7797110535851646</v>
      </c>
      <c r="R125">
        <v>1.2631087686328171</v>
      </c>
      <c r="S125">
        <v>1.2806932925642682</v>
      </c>
      <c r="T125">
        <v>1.2715495370591394</v>
      </c>
      <c r="U125">
        <v>1.2644096250316423</v>
      </c>
      <c r="V125">
        <v>1.2511596284436068</v>
      </c>
      <c r="W125">
        <v>1.5045109911373145</v>
      </c>
      <c r="X125">
        <v>1.739535274786743</v>
      </c>
      <c r="Y125">
        <v>1.3504882408278458</v>
      </c>
      <c r="Z125">
        <v>1.8993282809326357</v>
      </c>
    </row>
    <row r="126" spans="1:26" x14ac:dyDescent="0.25">
      <c r="A126" t="s">
        <v>173</v>
      </c>
      <c r="B126" t="s">
        <v>363</v>
      </c>
      <c r="C126" t="str">
        <f>+VLOOKUP(Importaciones_mensuales[[#This Row],[Código Arancelario]],Codigos10[],2,0)</f>
        <v>Palta</v>
      </c>
      <c r="D126">
        <f>+VLOOKUP(Importaciones_mensuales[[#This Row],[Cultivo]],Cod_categoría[],2,0)</f>
        <v>100106002</v>
      </c>
      <c r="E126" t="str">
        <f>+VLOOKUP(Importaciones_mensuales[[#This Row],[Código Arancelario]],Codigos10[],4,0)</f>
        <v>Sin especificar</v>
      </c>
      <c r="F126">
        <f>+VLOOKUP(Importaciones_mensuales[[#This Row],[Procesamiento]],Cod_procesamiento[],2,0)</f>
        <v>6</v>
      </c>
      <c r="G126" t="str">
        <f>+VLOOKUP(Importaciones_mensuales[[#This Row],[Código Arancelario]],Codigos10[],3,0)</f>
        <v>Orgánico</v>
      </c>
      <c r="H126">
        <f>+VLOOKUP(Importaciones_mensuales[[#This Row],[Tipo]],Cod_tipo[],2,0)</f>
        <v>1</v>
      </c>
      <c r="I126" t="str">
        <f>+VLOOKUP(Importaciones_mensuales[[#This Row],[Código Arancelario]],Codigos10[],5,0)</f>
        <v>Frutos Oleaginosos</v>
      </c>
      <c r="J126">
        <f>+VLOOKUP(Importaciones_mensuales[[#This Row],[Categoría]],Cod_Tipo_cultivo[],2,0)</f>
        <v>12</v>
      </c>
      <c r="K126" t="s">
        <v>129</v>
      </c>
      <c r="L126">
        <f>+VLOOKUP(Importaciones_mensuales[[#This Row],[Contenido]],Contenido_cod[],2,0)</f>
        <v>1</v>
      </c>
      <c r="M126" t="str">
        <f>+VLOOKUP(Importaciones_mensuales[[#This Row],[Código Arancelario]],Codigos10[],7,0)</f>
        <v>Sin especificar</v>
      </c>
      <c r="N126">
        <v>2020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613.24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x14ac:dyDescent="0.25">
      <c r="A127" t="s">
        <v>192</v>
      </c>
      <c r="B127" t="s">
        <v>363</v>
      </c>
      <c r="C127" t="str">
        <f>+VLOOKUP(Importaciones_mensuales[[#This Row],[Código Arancelario]],Codigos10[],2,0)</f>
        <v>Uva</v>
      </c>
      <c r="D127">
        <f>+VLOOKUP(Importaciones_mensuales[[#This Row],[Cultivo]],Cod_categoría[],2,0)</f>
        <v>100109001</v>
      </c>
      <c r="E127" t="str">
        <f>+VLOOKUP(Importaciones_mensuales[[#This Row],[Código Arancelario]],Codigos10[],4,0)</f>
        <v>Fresco</v>
      </c>
      <c r="F127">
        <f>+VLOOKUP(Importaciones_mensuales[[#This Row],[Procesamiento]],Cod_procesamiento[],2,0)</f>
        <v>4</v>
      </c>
      <c r="G127" t="str">
        <f>+VLOOKUP(Importaciones_mensuales[[#This Row],[Código Arancelario]],Codigos10[],3,0)</f>
        <v>No orgánico</v>
      </c>
      <c r="H127">
        <f>+VLOOKUP(Importaciones_mensuales[[#This Row],[Tipo]],Cod_tipo[],2,0)</f>
        <v>2</v>
      </c>
      <c r="I127" t="str">
        <f>+VLOOKUP(Importaciones_mensuales[[#This Row],[Código Arancelario]],Codigos10[],5,0)</f>
        <v>Uva</v>
      </c>
      <c r="J127">
        <f>+VLOOKUP(Importaciones_mensuales[[#This Row],[Categoría]],Cod_Tipo_cultivo[],2,0)</f>
        <v>11</v>
      </c>
      <c r="K127" t="s">
        <v>129</v>
      </c>
      <c r="L127">
        <f>+VLOOKUP(Importaciones_mensuales[[#This Row],[Contenido]],Contenido_cod[],2,0)</f>
        <v>1</v>
      </c>
      <c r="M127" t="str">
        <f>+VLOOKUP(Importaciones_mensuales[[#This Row],[Código Arancelario]],Codigos10[],7,0)</f>
        <v>Flame seedles</v>
      </c>
      <c r="N127">
        <v>2020</v>
      </c>
      <c r="O127">
        <v>0</v>
      </c>
      <c r="P127">
        <v>0.4532054236086494</v>
      </c>
      <c r="Q127">
        <v>0.58057172026544157</v>
      </c>
      <c r="R127">
        <v>0</v>
      </c>
      <c r="S127">
        <v>0</v>
      </c>
      <c r="T127">
        <v>0.18087719298245614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 x14ac:dyDescent="0.25">
      <c r="A128" t="s">
        <v>291</v>
      </c>
      <c r="B128" t="s">
        <v>363</v>
      </c>
      <c r="C128" t="str">
        <f>+VLOOKUP(Importaciones_mensuales[[#This Row],[Código Arancelario]],Codigos10[],2,0)</f>
        <v>Uva</v>
      </c>
      <c r="D128">
        <f>+VLOOKUP(Importaciones_mensuales[[#This Row],[Cultivo]],Cod_categoría[],2,0)</f>
        <v>100109001</v>
      </c>
      <c r="E128" t="str">
        <f>+VLOOKUP(Importaciones_mensuales[[#This Row],[Código Arancelario]],Codigos10[],4,0)</f>
        <v>Fresco</v>
      </c>
      <c r="F128">
        <f>+VLOOKUP(Importaciones_mensuales[[#This Row],[Procesamiento]],Cod_procesamiento[],2,0)</f>
        <v>4</v>
      </c>
      <c r="G128" t="str">
        <f>+VLOOKUP(Importaciones_mensuales[[#This Row],[Código Arancelario]],Codigos10[],3,0)</f>
        <v>No orgánico</v>
      </c>
      <c r="H128">
        <f>+VLOOKUP(Importaciones_mensuales[[#This Row],[Tipo]],Cod_tipo[],2,0)</f>
        <v>2</v>
      </c>
      <c r="I128" t="str">
        <f>+VLOOKUP(Importaciones_mensuales[[#This Row],[Código Arancelario]],Codigos10[],5,0)</f>
        <v>Uva</v>
      </c>
      <c r="J128">
        <f>+VLOOKUP(Importaciones_mensuales[[#This Row],[Categoría]],Cod_Tipo_cultivo[],2,0)</f>
        <v>11</v>
      </c>
      <c r="K128" t="s">
        <v>129</v>
      </c>
      <c r="L128">
        <f>+VLOOKUP(Importaciones_mensuales[[#This Row],[Contenido]],Contenido_cod[],2,0)</f>
        <v>1</v>
      </c>
      <c r="M128" t="str">
        <f>+VLOOKUP(Importaciones_mensuales[[#This Row],[Código Arancelario]],Codigos10[],7,0)</f>
        <v>Red globe</v>
      </c>
      <c r="N128">
        <v>2020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8.1472006651884712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25">
      <c r="A129" t="s">
        <v>252</v>
      </c>
      <c r="B129" t="s">
        <v>15</v>
      </c>
      <c r="C129" t="str">
        <f>+VLOOKUP(Importaciones_mensuales[[#This Row],[Código Arancelario]],Codigos10[],2,0)</f>
        <v>Zarzamora</v>
      </c>
      <c r="D129">
        <f>+VLOOKUP(Importaciones_mensuales[[#This Row],[Cultivo]],Cod_categoría[],2,0)</f>
        <v>100114038</v>
      </c>
      <c r="E129" t="str">
        <f>+VLOOKUP(Importaciones_mensuales[[#This Row],[Código Arancelario]],Codigos10[],4,0)</f>
        <v>Congelado</v>
      </c>
      <c r="F129">
        <f>+VLOOKUP(Importaciones_mensuales[[#This Row],[Procesamiento]],Cod_procesamiento[],2,0)</f>
        <v>1</v>
      </c>
      <c r="G129" t="str">
        <f>+VLOOKUP(Importaciones_mensuales[[#This Row],[Código Arancelario]],Codigos10[],3,0)</f>
        <v>Sin especificar</v>
      </c>
      <c r="H129">
        <f>+VLOOKUP(Importaciones_mensuales[[#This Row],[Tipo]],Cod_tipo[],2,0)</f>
        <v>5</v>
      </c>
      <c r="I129" t="str">
        <f>+VLOOKUP(Importaciones_mensuales[[#This Row],[Código Arancelario]],Codigos10[],5,0)</f>
        <v>Berries</v>
      </c>
      <c r="J129">
        <f>+VLOOKUP(Importaciones_mensuales[[#This Row],[Categoría]],Cod_Tipo_cultivo[],2,0)</f>
        <v>1</v>
      </c>
      <c r="K129" t="s">
        <v>129</v>
      </c>
      <c r="L129">
        <f>+VLOOKUP(Importaciones_mensuales[[#This Row],[Contenido]],Contenido_cod[],2,0)</f>
        <v>1</v>
      </c>
      <c r="M129" t="str">
        <f>+VLOOKUP(Importaciones_mensuales[[#This Row],[Código Arancelario]],Codigos10[],7,0)</f>
        <v>Sin especificar</v>
      </c>
      <c r="N129">
        <v>2021</v>
      </c>
      <c r="O129">
        <v>0</v>
      </c>
      <c r="P129">
        <v>0</v>
      </c>
      <c r="Q129">
        <v>184376.54</v>
      </c>
      <c r="R129">
        <v>0</v>
      </c>
      <c r="S129">
        <v>21951.66</v>
      </c>
      <c r="T129">
        <v>0</v>
      </c>
      <c r="U129">
        <v>4125</v>
      </c>
      <c r="V129">
        <v>23868.190000000002</v>
      </c>
      <c r="W129">
        <v>0</v>
      </c>
    </row>
    <row r="130" spans="1:26" x14ac:dyDescent="0.25">
      <c r="A130" t="s">
        <v>293</v>
      </c>
      <c r="B130" t="s">
        <v>363</v>
      </c>
      <c r="C130" t="str">
        <f>+VLOOKUP(Importaciones_mensuales[[#This Row],[Código Arancelario]],Codigos10[],2,0)</f>
        <v>Uva</v>
      </c>
      <c r="D130">
        <f>+VLOOKUP(Importaciones_mensuales[[#This Row],[Cultivo]],Cod_categoría[],2,0)</f>
        <v>100109001</v>
      </c>
      <c r="E130" t="str">
        <f>+VLOOKUP(Importaciones_mensuales[[#This Row],[Código Arancelario]],Codigos10[],4,0)</f>
        <v>Fresco</v>
      </c>
      <c r="F130">
        <f>+VLOOKUP(Importaciones_mensuales[[#This Row],[Procesamiento]],Cod_procesamiento[],2,0)</f>
        <v>4</v>
      </c>
      <c r="G130" t="str">
        <f>+VLOOKUP(Importaciones_mensuales[[#This Row],[Código Arancelario]],Codigos10[],3,0)</f>
        <v>No orgánico</v>
      </c>
      <c r="H130">
        <f>+VLOOKUP(Importaciones_mensuales[[#This Row],[Tipo]],Cod_tipo[],2,0)</f>
        <v>2</v>
      </c>
      <c r="I130" t="str">
        <f>+VLOOKUP(Importaciones_mensuales[[#This Row],[Código Arancelario]],Codigos10[],5,0)</f>
        <v>Uva</v>
      </c>
      <c r="J130">
        <f>+VLOOKUP(Importaciones_mensuales[[#This Row],[Categoría]],Cod_Tipo_cultivo[],2,0)</f>
        <v>11</v>
      </c>
      <c r="K130" t="s">
        <v>129</v>
      </c>
      <c r="L130">
        <f>+VLOOKUP(Importaciones_mensuales[[#This Row],[Contenido]],Contenido_cod[],2,0)</f>
        <v>1</v>
      </c>
      <c r="M130" t="str">
        <f>+VLOOKUP(Importaciones_mensuales[[#This Row],[Código Arancelario]],Codigos10[],7,0)</f>
        <v>Crimson seedless</v>
      </c>
      <c r="N130">
        <v>2020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3.0744302229284357</v>
      </c>
      <c r="X130">
        <v>0</v>
      </c>
      <c r="Y130">
        <v>0</v>
      </c>
      <c r="Z130">
        <v>0</v>
      </c>
    </row>
    <row r="131" spans="1:26" x14ac:dyDescent="0.25">
      <c r="A131" t="s">
        <v>194</v>
      </c>
      <c r="B131" t="s">
        <v>363</v>
      </c>
      <c r="C131" t="str">
        <f>+VLOOKUP(Importaciones_mensuales[[#This Row],[Código Arancelario]],Codigos10[],2,0)</f>
        <v>Uva</v>
      </c>
      <c r="D131">
        <f>+VLOOKUP(Importaciones_mensuales[[#This Row],[Cultivo]],Cod_categoría[],2,0)</f>
        <v>100109001</v>
      </c>
      <c r="E131" t="str">
        <f>+VLOOKUP(Importaciones_mensuales[[#This Row],[Código Arancelario]],Codigos10[],4,0)</f>
        <v>Fresco</v>
      </c>
      <c r="F131">
        <f>+VLOOKUP(Importaciones_mensuales[[#This Row],[Procesamiento]],Cod_procesamiento[],2,0)</f>
        <v>4</v>
      </c>
      <c r="G131" t="str">
        <f>+VLOOKUP(Importaciones_mensuales[[#This Row],[Código Arancelario]],Codigos10[],3,0)</f>
        <v>No orgánico</v>
      </c>
      <c r="H131">
        <f>+VLOOKUP(Importaciones_mensuales[[#This Row],[Tipo]],Cod_tipo[],2,0)</f>
        <v>2</v>
      </c>
      <c r="I131" t="str">
        <f>+VLOOKUP(Importaciones_mensuales[[#This Row],[Código Arancelario]],Codigos10[],5,0)</f>
        <v>Uva</v>
      </c>
      <c r="J131">
        <f>+VLOOKUP(Importaciones_mensuales[[#This Row],[Categoría]],Cod_Tipo_cultivo[],2,0)</f>
        <v>11</v>
      </c>
      <c r="K131" t="s">
        <v>129</v>
      </c>
      <c r="L131">
        <f>+VLOOKUP(Importaciones_mensuales[[#This Row],[Contenido]],Contenido_cod[],2,0)</f>
        <v>1</v>
      </c>
      <c r="M131" t="str">
        <f>+VLOOKUP(Importaciones_mensuales[[#This Row],[Código Arancelario]],Codigos10[],7,0)</f>
        <v>Sugraone</v>
      </c>
      <c r="N131">
        <v>2020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6.4675174013921115</v>
      </c>
      <c r="V131">
        <v>6.4675174013921115</v>
      </c>
      <c r="W131">
        <v>0</v>
      </c>
      <c r="X131">
        <v>0</v>
      </c>
      <c r="Y131">
        <v>0</v>
      </c>
      <c r="Z131">
        <v>0</v>
      </c>
    </row>
    <row r="132" spans="1:26" x14ac:dyDescent="0.25">
      <c r="A132" t="s">
        <v>256</v>
      </c>
      <c r="B132" t="s">
        <v>15</v>
      </c>
      <c r="C132" t="str">
        <f>+VLOOKUP(Importaciones_mensuales[[#This Row],[Código Arancelario]],Codigos10[],2,0)</f>
        <v>Damasco</v>
      </c>
      <c r="D132">
        <f>+VLOOKUP(Importaciones_mensuales[[#This Row],[Cultivo]],Cod_categoría[],2,0)</f>
        <v>100103003</v>
      </c>
      <c r="E132" t="str">
        <f>+VLOOKUP(Importaciones_mensuales[[#This Row],[Código Arancelario]],Codigos10[],4,0)</f>
        <v>Congelado</v>
      </c>
      <c r="F132">
        <f>+VLOOKUP(Importaciones_mensuales[[#This Row],[Procesamiento]],Cod_procesamiento[],2,0)</f>
        <v>1</v>
      </c>
      <c r="G132" t="str">
        <f>+VLOOKUP(Importaciones_mensuales[[#This Row],[Código Arancelario]],Codigos10[],3,0)</f>
        <v>Sin especificar</v>
      </c>
      <c r="H132">
        <f>+VLOOKUP(Importaciones_mensuales[[#This Row],[Tipo]],Cod_tipo[],2,0)</f>
        <v>5</v>
      </c>
      <c r="I132" t="str">
        <f>+VLOOKUP(Importaciones_mensuales[[#This Row],[Código Arancelario]],Codigos10[],5,0)</f>
        <v>Frutos de carozo</v>
      </c>
      <c r="J132">
        <f>+VLOOKUP(Importaciones_mensuales[[#This Row],[Categoría]],Cod_Tipo_cultivo[],2,0)</f>
        <v>5</v>
      </c>
      <c r="K132" t="s">
        <v>129</v>
      </c>
      <c r="L132">
        <f>+VLOOKUP(Importaciones_mensuales[[#This Row],[Contenido]],Contenido_cod[],2,0)</f>
        <v>1</v>
      </c>
      <c r="M132" t="str">
        <f>+VLOOKUP(Importaciones_mensuales[[#This Row],[Código Arancelario]],Codigos10[],7,0)</f>
        <v>Sin especificar</v>
      </c>
      <c r="N132">
        <v>2021</v>
      </c>
      <c r="O132">
        <v>0</v>
      </c>
      <c r="P132">
        <v>0</v>
      </c>
      <c r="Q132">
        <v>0</v>
      </c>
      <c r="R132">
        <v>0</v>
      </c>
      <c r="S132">
        <v>19843.2</v>
      </c>
      <c r="T132">
        <v>29529.200000000001</v>
      </c>
      <c r="U132">
        <v>1350</v>
      </c>
      <c r="V132">
        <v>27100.28</v>
      </c>
      <c r="W132">
        <v>0</v>
      </c>
    </row>
    <row r="133" spans="1:26" x14ac:dyDescent="0.25">
      <c r="A133" t="s">
        <v>257</v>
      </c>
      <c r="B133" t="s">
        <v>15</v>
      </c>
      <c r="C133" t="str">
        <f>+VLOOKUP(Importaciones_mensuales[[#This Row],[Código Arancelario]],Codigos10[],2,0)</f>
        <v>Durazno</v>
      </c>
      <c r="D133">
        <f>+VLOOKUP(Importaciones_mensuales[[#This Row],[Cultivo]],Cod_categoría[],2,0)</f>
        <v>100103004</v>
      </c>
      <c r="E133" t="str">
        <f>+VLOOKUP(Importaciones_mensuales[[#This Row],[Código Arancelario]],Codigos10[],4,0)</f>
        <v>Congelado</v>
      </c>
      <c r="F133">
        <f>+VLOOKUP(Importaciones_mensuales[[#This Row],[Procesamiento]],Cod_procesamiento[],2,0)</f>
        <v>1</v>
      </c>
      <c r="G133" t="str">
        <f>+VLOOKUP(Importaciones_mensuales[[#This Row],[Código Arancelario]],Codigos10[],3,0)</f>
        <v>Sin especificar</v>
      </c>
      <c r="H133">
        <f>+VLOOKUP(Importaciones_mensuales[[#This Row],[Tipo]],Cod_tipo[],2,0)</f>
        <v>5</v>
      </c>
      <c r="I133" t="str">
        <f>+VLOOKUP(Importaciones_mensuales[[#This Row],[Código Arancelario]],Codigos10[],5,0)</f>
        <v>Frutos de carozo</v>
      </c>
      <c r="J133">
        <f>+VLOOKUP(Importaciones_mensuales[[#This Row],[Categoría]],Cod_Tipo_cultivo[],2,0)</f>
        <v>5</v>
      </c>
      <c r="K133" t="s">
        <v>129</v>
      </c>
      <c r="L133">
        <f>+VLOOKUP(Importaciones_mensuales[[#This Row],[Contenido]],Contenido_cod[],2,0)</f>
        <v>1</v>
      </c>
      <c r="M133" t="str">
        <f>+VLOOKUP(Importaciones_mensuales[[#This Row],[Código Arancelario]],Codigos10[],7,0)</f>
        <v>Sin especificar</v>
      </c>
      <c r="N133">
        <v>2021</v>
      </c>
      <c r="O133">
        <v>217486.27</v>
      </c>
      <c r="P133">
        <v>37555.32</v>
      </c>
      <c r="Q133">
        <v>130463.13</v>
      </c>
      <c r="R133">
        <v>102511.4</v>
      </c>
      <c r="S133">
        <v>23897.079999999998</v>
      </c>
      <c r="T133">
        <v>88640.17</v>
      </c>
      <c r="U133">
        <v>62561.88</v>
      </c>
      <c r="V133">
        <v>62056.7</v>
      </c>
      <c r="W133">
        <v>157.16</v>
      </c>
    </row>
    <row r="134" spans="1:26" x14ac:dyDescent="0.25">
      <c r="A134" t="s">
        <v>258</v>
      </c>
      <c r="B134" t="s">
        <v>15</v>
      </c>
      <c r="C134" t="str">
        <f>+VLOOKUP(Importaciones_mensuales[[#This Row],[Código Arancelario]],Codigos10[],2,0)</f>
        <v>Manzana</v>
      </c>
      <c r="D134">
        <f>+VLOOKUP(Importaciones_mensuales[[#This Row],[Cultivo]],Cod_categoría[],2,0)</f>
        <v>100104002</v>
      </c>
      <c r="E134" t="str">
        <f>+VLOOKUP(Importaciones_mensuales[[#This Row],[Código Arancelario]],Codigos10[],4,0)</f>
        <v>Congelado</v>
      </c>
      <c r="F134">
        <f>+VLOOKUP(Importaciones_mensuales[[#This Row],[Procesamiento]],Cod_procesamiento[],2,0)</f>
        <v>1</v>
      </c>
      <c r="G134" t="str">
        <f>+VLOOKUP(Importaciones_mensuales[[#This Row],[Código Arancelario]],Codigos10[],3,0)</f>
        <v>Sin especificar</v>
      </c>
      <c r="H134">
        <f>+VLOOKUP(Importaciones_mensuales[[#This Row],[Tipo]],Cod_tipo[],2,0)</f>
        <v>5</v>
      </c>
      <c r="I134" t="str">
        <f>+VLOOKUP(Importaciones_mensuales[[#This Row],[Código Arancelario]],Codigos10[],5,0)</f>
        <v>Frutos de pepita</v>
      </c>
      <c r="J134">
        <f>+VLOOKUP(Importaciones_mensuales[[#This Row],[Categoría]],Cod_Tipo_cultivo[],2,0)</f>
        <v>3</v>
      </c>
      <c r="K134" t="s">
        <v>129</v>
      </c>
      <c r="L134">
        <f>+VLOOKUP(Importaciones_mensuales[[#This Row],[Contenido]],Contenido_cod[],2,0)</f>
        <v>1</v>
      </c>
      <c r="M134" t="str">
        <f>+VLOOKUP(Importaciones_mensuales[[#This Row],[Código Arancelario]],Codigos10[],7,0)</f>
        <v>Sin especificar</v>
      </c>
      <c r="N134">
        <v>2021</v>
      </c>
      <c r="O134">
        <v>68566.83</v>
      </c>
      <c r="P134">
        <v>0</v>
      </c>
      <c r="Q134">
        <v>28184.91</v>
      </c>
      <c r="R134">
        <v>0</v>
      </c>
      <c r="S134">
        <v>10.039999999999999</v>
      </c>
      <c r="T134">
        <v>47497.2</v>
      </c>
      <c r="U134">
        <v>96163.199999999997</v>
      </c>
      <c r="V134">
        <v>120511.1</v>
      </c>
      <c r="W134">
        <v>0</v>
      </c>
    </row>
    <row r="135" spans="1:26" x14ac:dyDescent="0.25">
      <c r="A135" t="s">
        <v>259</v>
      </c>
      <c r="B135" t="s">
        <v>15</v>
      </c>
      <c r="C135" t="str">
        <f>+VLOOKUP(Importaciones_mensuales[[#This Row],[Código Arancelario]],Codigos10[],2,0)</f>
        <v>Uva</v>
      </c>
      <c r="D135">
        <f>+VLOOKUP(Importaciones_mensuales[[#This Row],[Cultivo]],Cod_categoría[],2,0)</f>
        <v>100109001</v>
      </c>
      <c r="E135" t="str">
        <f>+VLOOKUP(Importaciones_mensuales[[#This Row],[Código Arancelario]],Codigos10[],4,0)</f>
        <v>Congelado</v>
      </c>
      <c r="F135">
        <f>+VLOOKUP(Importaciones_mensuales[[#This Row],[Procesamiento]],Cod_procesamiento[],2,0)</f>
        <v>1</v>
      </c>
      <c r="G135" t="str">
        <f>+VLOOKUP(Importaciones_mensuales[[#This Row],[Código Arancelario]],Codigos10[],3,0)</f>
        <v>Sin especificar</v>
      </c>
      <c r="H135">
        <f>+VLOOKUP(Importaciones_mensuales[[#This Row],[Tipo]],Cod_tipo[],2,0)</f>
        <v>5</v>
      </c>
      <c r="I135" t="str">
        <f>+VLOOKUP(Importaciones_mensuales[[#This Row],[Código Arancelario]],Codigos10[],5,0)</f>
        <v>Uva</v>
      </c>
      <c r="J135">
        <f>+VLOOKUP(Importaciones_mensuales[[#This Row],[Categoría]],Cod_Tipo_cultivo[],2,0)</f>
        <v>11</v>
      </c>
      <c r="K135" t="s">
        <v>129</v>
      </c>
      <c r="L135">
        <f>+VLOOKUP(Importaciones_mensuales[[#This Row],[Contenido]],Contenido_cod[],2,0)</f>
        <v>1</v>
      </c>
      <c r="M135" t="str">
        <f>+VLOOKUP(Importaciones_mensuales[[#This Row],[Código Arancelario]],Codigos10[],7,0)</f>
        <v>Sin especificar</v>
      </c>
      <c r="N135">
        <v>2021</v>
      </c>
      <c r="O135">
        <v>0</v>
      </c>
      <c r="P135">
        <v>0</v>
      </c>
      <c r="Q135">
        <v>160.02000000000001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6" x14ac:dyDescent="0.25">
      <c r="A136" t="s">
        <v>229</v>
      </c>
      <c r="B136" t="s">
        <v>363</v>
      </c>
      <c r="C136" t="str">
        <f>+VLOOKUP(Importaciones_mensuales[[#This Row],[Código Arancelario]],Codigos10[],2,0)</f>
        <v>Ciruela</v>
      </c>
      <c r="D136">
        <f>+VLOOKUP(Importaciones_mensuales[[#This Row],[Cultivo]],Cod_categoría[],2,0)</f>
        <v>100103002</v>
      </c>
      <c r="E136" t="str">
        <f>+VLOOKUP(Importaciones_mensuales[[#This Row],[Código Arancelario]],Codigos10[],4,0)</f>
        <v>Fresco</v>
      </c>
      <c r="F136">
        <f>+VLOOKUP(Importaciones_mensuales[[#This Row],[Procesamiento]],Cod_procesamiento[],2,0)</f>
        <v>4</v>
      </c>
      <c r="G136" t="str">
        <f>+VLOOKUP(Importaciones_mensuales[[#This Row],[Código Arancelario]],Codigos10[],3,0)</f>
        <v>No orgánico</v>
      </c>
      <c r="H136">
        <f>+VLOOKUP(Importaciones_mensuales[[#This Row],[Tipo]],Cod_tipo[],2,0)</f>
        <v>2</v>
      </c>
      <c r="I136" t="str">
        <f>+VLOOKUP(Importaciones_mensuales[[#This Row],[Código Arancelario]],Codigos10[],5,0)</f>
        <v>Frutos de carozo</v>
      </c>
      <c r="J136">
        <f>+VLOOKUP(Importaciones_mensuales[[#This Row],[Categoría]],Cod_Tipo_cultivo[],2,0)</f>
        <v>5</v>
      </c>
      <c r="K136" t="s">
        <v>129</v>
      </c>
      <c r="L136">
        <f>+VLOOKUP(Importaciones_mensuales[[#This Row],[Contenido]],Contenido_cod[],2,0)</f>
        <v>1</v>
      </c>
      <c r="M136" t="str">
        <f>+VLOOKUP(Importaciones_mensuales[[#This Row],[Código Arancelario]],Codigos10[],7,0)</f>
        <v>Sin especificar</v>
      </c>
      <c r="N136">
        <v>2020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5.8937500000000007</v>
      </c>
      <c r="U136">
        <v>5.6187500000000004</v>
      </c>
      <c r="V136">
        <v>5.8687500000000004</v>
      </c>
      <c r="W136">
        <v>5.7906250000000004</v>
      </c>
      <c r="X136">
        <v>0</v>
      </c>
      <c r="Y136">
        <v>0</v>
      </c>
      <c r="Z136">
        <v>0</v>
      </c>
    </row>
    <row r="137" spans="1:26" x14ac:dyDescent="0.25">
      <c r="A137" t="s">
        <v>239</v>
      </c>
      <c r="B137" t="s">
        <v>363</v>
      </c>
      <c r="C137" t="str">
        <f>+VLOOKUP(Importaciones_mensuales[[#This Row],[Código Arancelario]],Codigos10[],2,0)</f>
        <v>Arándano</v>
      </c>
      <c r="D137">
        <f>+VLOOKUP(Importaciones_mensuales[[#This Row],[Cultivo]],Cod_categoría[],2,0)</f>
        <v>100101001</v>
      </c>
      <c r="E137" t="str">
        <f>+VLOOKUP(Importaciones_mensuales[[#This Row],[Código Arancelario]],Codigos10[],4,0)</f>
        <v>Fresco</v>
      </c>
      <c r="F137">
        <f>+VLOOKUP(Importaciones_mensuales[[#This Row],[Procesamiento]],Cod_procesamiento[],2,0)</f>
        <v>4</v>
      </c>
      <c r="G137" t="str">
        <f>+VLOOKUP(Importaciones_mensuales[[#This Row],[Código Arancelario]],Codigos10[],3,0)</f>
        <v>No orgánico</v>
      </c>
      <c r="H137">
        <f>+VLOOKUP(Importaciones_mensuales[[#This Row],[Tipo]],Cod_tipo[],2,0)</f>
        <v>2</v>
      </c>
      <c r="I137" t="str">
        <f>+VLOOKUP(Importaciones_mensuales[[#This Row],[Código Arancelario]],Codigos10[],5,0)</f>
        <v>Berries</v>
      </c>
      <c r="J137">
        <f>+VLOOKUP(Importaciones_mensuales[[#This Row],[Categoría]],Cod_Tipo_cultivo[],2,0)</f>
        <v>1</v>
      </c>
      <c r="K137" t="s">
        <v>129</v>
      </c>
      <c r="L137">
        <f>+VLOOKUP(Importaciones_mensuales[[#This Row],[Contenido]],Contenido_cod[],2,0)</f>
        <v>1</v>
      </c>
      <c r="M137" t="str">
        <f>+VLOOKUP(Importaciones_mensuales[[#This Row],[Código Arancelario]],Codigos10[],7,0)</f>
        <v>Rojo</v>
      </c>
      <c r="N137">
        <v>2020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44.44761904761905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1:26" x14ac:dyDescent="0.25">
      <c r="A138" t="s">
        <v>263</v>
      </c>
      <c r="B138" t="s">
        <v>15</v>
      </c>
      <c r="C138" t="str">
        <f>+VLOOKUP(Importaciones_mensuales[[#This Row],[Código Arancelario]],Codigos10[],2,0)</f>
        <v>Durazno</v>
      </c>
      <c r="D138">
        <f>+VLOOKUP(Importaciones_mensuales[[#This Row],[Cultivo]],Cod_categoría[],2,0)</f>
        <v>100103004</v>
      </c>
      <c r="E138" t="str">
        <f>+VLOOKUP(Importaciones_mensuales[[#This Row],[Código Arancelario]],Codigos10[],4,0)</f>
        <v>Conserva</v>
      </c>
      <c r="F138">
        <f>+VLOOKUP(Importaciones_mensuales[[#This Row],[Procesamiento]],Cod_procesamiento[],2,0)</f>
        <v>2</v>
      </c>
      <c r="G138" t="str">
        <f>+VLOOKUP(Importaciones_mensuales[[#This Row],[Código Arancelario]],Codigos10[],3,0)</f>
        <v>Sin especificar</v>
      </c>
      <c r="H138">
        <f>+VLOOKUP(Importaciones_mensuales[[#This Row],[Tipo]],Cod_tipo[],2,0)</f>
        <v>5</v>
      </c>
      <c r="I138" t="str">
        <f>+VLOOKUP(Importaciones_mensuales[[#This Row],[Código Arancelario]],Codigos10[],5,0)</f>
        <v>Frutos de carozo</v>
      </c>
      <c r="J138">
        <f>+VLOOKUP(Importaciones_mensuales[[#This Row],[Categoría]],Cod_Tipo_cultivo[],2,0)</f>
        <v>5</v>
      </c>
      <c r="K138" t="s">
        <v>129</v>
      </c>
      <c r="L138">
        <f>+VLOOKUP(Importaciones_mensuales[[#This Row],[Contenido]],Contenido_cod[],2,0)</f>
        <v>1</v>
      </c>
      <c r="M138" t="str">
        <f>+VLOOKUP(Importaciones_mensuales[[#This Row],[Código Arancelario]],Codigos10[],7,0)</f>
        <v>Sin especificar</v>
      </c>
      <c r="N138">
        <v>2021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87.74</v>
      </c>
      <c r="W138">
        <v>0</v>
      </c>
    </row>
    <row r="139" spans="1:26" x14ac:dyDescent="0.25">
      <c r="A139" t="s">
        <v>264</v>
      </c>
      <c r="B139" t="s">
        <v>15</v>
      </c>
      <c r="C139" t="str">
        <f>+VLOOKUP(Importaciones_mensuales[[#This Row],[Código Arancelario]],Codigos10[],2,0)</f>
        <v>Durazno</v>
      </c>
      <c r="D139">
        <f>+VLOOKUP(Importaciones_mensuales[[#This Row],[Cultivo]],Cod_categoría[],2,0)</f>
        <v>100103004</v>
      </c>
      <c r="E139" t="str">
        <f>+VLOOKUP(Importaciones_mensuales[[#This Row],[Código Arancelario]],Codigos10[],4,0)</f>
        <v>Conserva</v>
      </c>
      <c r="F139">
        <f>+VLOOKUP(Importaciones_mensuales[[#This Row],[Procesamiento]],Cod_procesamiento[],2,0)</f>
        <v>2</v>
      </c>
      <c r="G139" t="str">
        <f>+VLOOKUP(Importaciones_mensuales[[#This Row],[Código Arancelario]],Codigos10[],3,0)</f>
        <v>Sin especificar</v>
      </c>
      <c r="H139">
        <f>+VLOOKUP(Importaciones_mensuales[[#This Row],[Tipo]],Cod_tipo[],2,0)</f>
        <v>5</v>
      </c>
      <c r="I139" t="str">
        <f>+VLOOKUP(Importaciones_mensuales[[#This Row],[Código Arancelario]],Codigos10[],5,0)</f>
        <v>Frutos de carozo</v>
      </c>
      <c r="J139">
        <f>+VLOOKUP(Importaciones_mensuales[[#This Row],[Categoría]],Cod_Tipo_cultivo[],2,0)</f>
        <v>5</v>
      </c>
      <c r="K139" t="s">
        <v>129</v>
      </c>
      <c r="L139">
        <f>+VLOOKUP(Importaciones_mensuales[[#This Row],[Contenido]],Contenido_cod[],2,0)</f>
        <v>1</v>
      </c>
      <c r="M139" t="str">
        <f>+VLOOKUP(Importaciones_mensuales[[#This Row],[Código Arancelario]],Codigos10[],7,0)</f>
        <v>Sin especificar</v>
      </c>
      <c r="N139">
        <v>2021</v>
      </c>
      <c r="O139">
        <v>251.56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1103.17</v>
      </c>
      <c r="W139">
        <v>0</v>
      </c>
    </row>
    <row r="140" spans="1:26" x14ac:dyDescent="0.25">
      <c r="A140" t="s">
        <v>265</v>
      </c>
      <c r="B140" t="s">
        <v>15</v>
      </c>
      <c r="C140" t="str">
        <f>+VLOOKUP(Importaciones_mensuales[[#This Row],[Código Arancelario]],Codigos10[],2,0)</f>
        <v>Damasco</v>
      </c>
      <c r="D140">
        <f>+VLOOKUP(Importaciones_mensuales[[#This Row],[Cultivo]],Cod_categoría[],2,0)</f>
        <v>100103003</v>
      </c>
      <c r="E140" t="str">
        <f>+VLOOKUP(Importaciones_mensuales[[#This Row],[Código Arancelario]],Codigos10[],4,0)</f>
        <v>Deshidratado</v>
      </c>
      <c r="F140">
        <f>+VLOOKUP(Importaciones_mensuales[[#This Row],[Procesamiento]],Cod_procesamiento[],2,0)</f>
        <v>3</v>
      </c>
      <c r="G140" t="str">
        <f>+VLOOKUP(Importaciones_mensuales[[#This Row],[Código Arancelario]],Codigos10[],3,0)</f>
        <v>Sin especificar</v>
      </c>
      <c r="H140">
        <f>+VLOOKUP(Importaciones_mensuales[[#This Row],[Tipo]],Cod_tipo[],2,0)</f>
        <v>5</v>
      </c>
      <c r="I140" t="str">
        <f>+VLOOKUP(Importaciones_mensuales[[#This Row],[Código Arancelario]],Codigos10[],5,0)</f>
        <v>Frutos de carozo</v>
      </c>
      <c r="J140">
        <f>+VLOOKUP(Importaciones_mensuales[[#This Row],[Categoría]],Cod_Tipo_cultivo[],2,0)</f>
        <v>5</v>
      </c>
      <c r="K140" t="s">
        <v>129</v>
      </c>
      <c r="L140">
        <f>+VLOOKUP(Importaciones_mensuales[[#This Row],[Contenido]],Contenido_cod[],2,0)</f>
        <v>1</v>
      </c>
      <c r="M140" t="str">
        <f>+VLOOKUP(Importaciones_mensuales[[#This Row],[Código Arancelario]],Codigos10[],7,0)</f>
        <v>Sin especificar</v>
      </c>
      <c r="N140">
        <v>2021</v>
      </c>
      <c r="O140">
        <v>24297.03</v>
      </c>
      <c r="P140">
        <v>137916.1</v>
      </c>
      <c r="Q140">
        <v>0</v>
      </c>
      <c r="R140">
        <v>66320</v>
      </c>
      <c r="S140">
        <v>80334.89</v>
      </c>
      <c r="T140">
        <v>91300.89</v>
      </c>
      <c r="U140">
        <v>82520.649999999994</v>
      </c>
      <c r="V140">
        <v>85891.9</v>
      </c>
      <c r="W140">
        <v>117.88</v>
      </c>
    </row>
    <row r="141" spans="1:26" x14ac:dyDescent="0.25">
      <c r="A141" t="s">
        <v>240</v>
      </c>
      <c r="B141" t="s">
        <v>363</v>
      </c>
      <c r="C141" t="str">
        <f>+VLOOKUP(Importaciones_mensuales[[#This Row],[Código Arancelario]],Codigos10[],2,0)</f>
        <v>Arándano</v>
      </c>
      <c r="D141">
        <f>+VLOOKUP(Importaciones_mensuales[[#This Row],[Cultivo]],Cod_categoría[],2,0)</f>
        <v>100101001</v>
      </c>
      <c r="E141" t="str">
        <f>+VLOOKUP(Importaciones_mensuales[[#This Row],[Código Arancelario]],Codigos10[],4,0)</f>
        <v>Fresco</v>
      </c>
      <c r="F141">
        <f>+VLOOKUP(Importaciones_mensuales[[#This Row],[Procesamiento]],Cod_procesamiento[],2,0)</f>
        <v>4</v>
      </c>
      <c r="G141" t="str">
        <f>+VLOOKUP(Importaciones_mensuales[[#This Row],[Código Arancelario]],Codigos10[],3,0)</f>
        <v>No orgánico</v>
      </c>
      <c r="H141">
        <f>+VLOOKUP(Importaciones_mensuales[[#This Row],[Tipo]],Cod_tipo[],2,0)</f>
        <v>2</v>
      </c>
      <c r="I141" t="str">
        <f>+VLOOKUP(Importaciones_mensuales[[#This Row],[Código Arancelario]],Codigos10[],5,0)</f>
        <v>Berries</v>
      </c>
      <c r="J141">
        <f>+VLOOKUP(Importaciones_mensuales[[#This Row],[Categoría]],Cod_Tipo_cultivo[],2,0)</f>
        <v>1</v>
      </c>
      <c r="K141" t="s">
        <v>129</v>
      </c>
      <c r="L141">
        <f>+VLOOKUP(Importaciones_mensuales[[#This Row],[Contenido]],Contenido_cod[],2,0)</f>
        <v>1</v>
      </c>
      <c r="M141" t="str">
        <f>+VLOOKUP(Importaciones_mensuales[[#This Row],[Código Arancelario]],Codigos10[],7,0)</f>
        <v>Azul</v>
      </c>
      <c r="N141">
        <v>2020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7.8137882352941181</v>
      </c>
      <c r="U141">
        <v>6.2429882352941179</v>
      </c>
      <c r="V141">
        <v>6.7937882352941177</v>
      </c>
      <c r="W141">
        <v>0</v>
      </c>
      <c r="X141">
        <v>0</v>
      </c>
      <c r="Y141">
        <v>0</v>
      </c>
      <c r="Z141">
        <v>0</v>
      </c>
    </row>
    <row r="142" spans="1:26" x14ac:dyDescent="0.25">
      <c r="A142" t="s">
        <v>246</v>
      </c>
      <c r="B142" t="s">
        <v>363</v>
      </c>
      <c r="C142" t="str">
        <f>+VLOOKUP(Importaciones_mensuales[[#This Row],[Código Arancelario]],Codigos10[],2,0)</f>
        <v>Frutilla</v>
      </c>
      <c r="D142">
        <f>+VLOOKUP(Importaciones_mensuales[[#This Row],[Cultivo]],Cod_categoría[],2,0)</f>
        <v>100112025</v>
      </c>
      <c r="E142" t="str">
        <f>+VLOOKUP(Importaciones_mensuales[[#This Row],[Código Arancelario]],Codigos10[],4,0)</f>
        <v>Congelado</v>
      </c>
      <c r="F142">
        <f>+VLOOKUP(Importaciones_mensuales[[#This Row],[Procesamiento]],Cod_procesamiento[],2,0)</f>
        <v>1</v>
      </c>
      <c r="G142" t="str">
        <f>+VLOOKUP(Importaciones_mensuales[[#This Row],[Código Arancelario]],Codigos10[],3,0)</f>
        <v>Orgánico</v>
      </c>
      <c r="H142">
        <f>+VLOOKUP(Importaciones_mensuales[[#This Row],[Tipo]],Cod_tipo[],2,0)</f>
        <v>1</v>
      </c>
      <c r="I142" t="str">
        <f>+VLOOKUP(Importaciones_mensuales[[#This Row],[Código Arancelario]],Codigos10[],5,0)</f>
        <v>Berries</v>
      </c>
      <c r="J142">
        <f>+VLOOKUP(Importaciones_mensuales[[#This Row],[Categoría]],Cod_Tipo_cultivo[],2,0)</f>
        <v>1</v>
      </c>
      <c r="K142" t="s">
        <v>129</v>
      </c>
      <c r="L142">
        <f>+VLOOKUP(Importaciones_mensuales[[#This Row],[Contenido]],Contenido_cod[],2,0)</f>
        <v>1</v>
      </c>
      <c r="M142" t="str">
        <f>+VLOOKUP(Importaciones_mensuales[[#This Row],[Código Arancelario]],Codigos10[],7,0)</f>
        <v>Sin especificar</v>
      </c>
      <c r="N142">
        <v>2020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1.2636174636174635</v>
      </c>
      <c r="U142">
        <v>0</v>
      </c>
      <c r="V142">
        <v>3.08</v>
      </c>
      <c r="W142">
        <v>2.7320434458679679</v>
      </c>
      <c r="X142">
        <v>0</v>
      </c>
      <c r="Y142">
        <v>2.5499999999999998</v>
      </c>
      <c r="Z142">
        <v>0</v>
      </c>
    </row>
    <row r="143" spans="1:26" x14ac:dyDescent="0.25">
      <c r="A143" t="s">
        <v>298</v>
      </c>
      <c r="B143" t="s">
        <v>363</v>
      </c>
      <c r="C143" t="str">
        <f>+VLOOKUP(Importaciones_mensuales[[#This Row],[Código Arancelario]],Codigos10[],2,0)</f>
        <v>Mora</v>
      </c>
      <c r="D143">
        <f>+VLOOKUP(Importaciones_mensuales[[#This Row],[Cultivo]],Cod_categoría[],2,0)</f>
        <v>100101008</v>
      </c>
      <c r="E143" t="str">
        <f>+VLOOKUP(Importaciones_mensuales[[#This Row],[Código Arancelario]],Codigos10[],4,0)</f>
        <v>Congelado</v>
      </c>
      <c r="F143">
        <f>+VLOOKUP(Importaciones_mensuales[[#This Row],[Procesamiento]],Cod_procesamiento[],2,0)</f>
        <v>1</v>
      </c>
      <c r="G143" t="str">
        <f>+VLOOKUP(Importaciones_mensuales[[#This Row],[Código Arancelario]],Codigos10[],3,0)</f>
        <v>Orgánico</v>
      </c>
      <c r="H143">
        <f>+VLOOKUP(Importaciones_mensuales[[#This Row],[Tipo]],Cod_tipo[],2,0)</f>
        <v>1</v>
      </c>
      <c r="I143" t="str">
        <f>+VLOOKUP(Importaciones_mensuales[[#This Row],[Código Arancelario]],Codigos10[],5,0)</f>
        <v>Berries</v>
      </c>
      <c r="J143">
        <f>+VLOOKUP(Importaciones_mensuales[[#This Row],[Categoría]],Cod_Tipo_cultivo[],2,0)</f>
        <v>1</v>
      </c>
      <c r="K143" t="s">
        <v>129</v>
      </c>
      <c r="L143">
        <f>+VLOOKUP(Importaciones_mensuales[[#This Row],[Contenido]],Contenido_cod[],2,0)</f>
        <v>1</v>
      </c>
      <c r="M143" t="str">
        <f>+VLOOKUP(Importaciones_mensuales[[#This Row],[Código Arancelario]],Codigos10[],7,0)</f>
        <v>Sin especificar</v>
      </c>
      <c r="N143">
        <v>2020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1.9455245454545456</v>
      </c>
      <c r="X143">
        <v>3.1639709523809523</v>
      </c>
      <c r="Y143">
        <v>0</v>
      </c>
      <c r="Z143">
        <v>0</v>
      </c>
    </row>
    <row r="144" spans="1:26" x14ac:dyDescent="0.25">
      <c r="A144" t="s">
        <v>269</v>
      </c>
      <c r="B144" t="s">
        <v>15</v>
      </c>
      <c r="C144" t="str">
        <f>+VLOOKUP(Importaciones_mensuales[[#This Row],[Código Arancelario]],Codigos10[],2,0)</f>
        <v>Durazno</v>
      </c>
      <c r="D144">
        <f>+VLOOKUP(Importaciones_mensuales[[#This Row],[Cultivo]],Cod_categoría[],2,0)</f>
        <v>100103004</v>
      </c>
      <c r="E144" t="str">
        <f>+VLOOKUP(Importaciones_mensuales[[#This Row],[Código Arancelario]],Codigos10[],4,0)</f>
        <v>Deshidratado</v>
      </c>
      <c r="F144">
        <f>+VLOOKUP(Importaciones_mensuales[[#This Row],[Procesamiento]],Cod_procesamiento[],2,0)</f>
        <v>3</v>
      </c>
      <c r="G144" t="str">
        <f>+VLOOKUP(Importaciones_mensuales[[#This Row],[Código Arancelario]],Codigos10[],3,0)</f>
        <v>Sin especificar</v>
      </c>
      <c r="H144">
        <f>+VLOOKUP(Importaciones_mensuales[[#This Row],[Tipo]],Cod_tipo[],2,0)</f>
        <v>5</v>
      </c>
      <c r="I144" t="str">
        <f>+VLOOKUP(Importaciones_mensuales[[#This Row],[Código Arancelario]],Codigos10[],5,0)</f>
        <v>Frutos de carozo</v>
      </c>
      <c r="J144">
        <f>+VLOOKUP(Importaciones_mensuales[[#This Row],[Categoría]],Cod_Tipo_cultivo[],2,0)</f>
        <v>5</v>
      </c>
      <c r="K144" t="s">
        <v>129</v>
      </c>
      <c r="L144">
        <f>+VLOOKUP(Importaciones_mensuales[[#This Row],[Contenido]],Contenido_cod[],2,0)</f>
        <v>1</v>
      </c>
      <c r="M144" t="str">
        <f>+VLOOKUP(Importaciones_mensuales[[#This Row],[Código Arancelario]],Codigos10[],7,0)</f>
        <v>Sin especificar</v>
      </c>
      <c r="N144">
        <v>2021</v>
      </c>
      <c r="O144">
        <v>0</v>
      </c>
      <c r="P144">
        <v>22470</v>
      </c>
      <c r="Q144">
        <v>24561.86</v>
      </c>
      <c r="R144">
        <v>38987.61</v>
      </c>
      <c r="S144">
        <v>47582.68</v>
      </c>
      <c r="T144">
        <v>16593.18</v>
      </c>
      <c r="U144">
        <v>132130.68</v>
      </c>
      <c r="V144">
        <v>39455.5</v>
      </c>
      <c r="W144">
        <v>0</v>
      </c>
    </row>
    <row r="145" spans="1:26" x14ac:dyDescent="0.25">
      <c r="A145" t="s">
        <v>270</v>
      </c>
      <c r="B145" t="s">
        <v>15</v>
      </c>
      <c r="C145" t="str">
        <f>+VLOOKUP(Importaciones_mensuales[[#This Row],[Código Arancelario]],Codigos10[],2,0)</f>
        <v>Mosqueta</v>
      </c>
      <c r="D145">
        <f>+VLOOKUP(Importaciones_mensuales[[#This Row],[Cultivo]],Cod_categoría[],2,0)</f>
        <v>100114030</v>
      </c>
      <c r="E145" t="str">
        <f>+VLOOKUP(Importaciones_mensuales[[#This Row],[Código Arancelario]],Codigos10[],4,0)</f>
        <v>Deshidratado</v>
      </c>
      <c r="F145">
        <f>+VLOOKUP(Importaciones_mensuales[[#This Row],[Procesamiento]],Cod_procesamiento[],2,0)</f>
        <v>3</v>
      </c>
      <c r="G145" t="str">
        <f>+VLOOKUP(Importaciones_mensuales[[#This Row],[Código Arancelario]],Codigos10[],3,0)</f>
        <v>Sin especificar</v>
      </c>
      <c r="H145">
        <f>+VLOOKUP(Importaciones_mensuales[[#This Row],[Tipo]],Cod_tipo[],2,0)</f>
        <v>5</v>
      </c>
      <c r="I145" t="str">
        <f>+VLOOKUP(Importaciones_mensuales[[#This Row],[Código Arancelario]],Codigos10[],5,0)</f>
        <v>Frutos de pepita</v>
      </c>
      <c r="J145">
        <f>+VLOOKUP(Importaciones_mensuales[[#This Row],[Categoría]],Cod_Tipo_cultivo[],2,0)</f>
        <v>3</v>
      </c>
      <c r="K145" t="s">
        <v>129</v>
      </c>
      <c r="L145">
        <f>+VLOOKUP(Importaciones_mensuales[[#This Row],[Contenido]],Contenido_cod[],2,0)</f>
        <v>1</v>
      </c>
      <c r="M145" t="str">
        <f>+VLOOKUP(Importaciones_mensuales[[#This Row],[Código Arancelario]],Codigos10[],7,0)</f>
        <v>Sin especificar</v>
      </c>
      <c r="N145">
        <v>2021</v>
      </c>
      <c r="O145">
        <v>0</v>
      </c>
      <c r="P145">
        <v>0</v>
      </c>
      <c r="Q145">
        <v>38.06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6" x14ac:dyDescent="0.25">
      <c r="A146" t="s">
        <v>248</v>
      </c>
      <c r="B146" t="s">
        <v>363</v>
      </c>
      <c r="C146" t="str">
        <f>+VLOOKUP(Importaciones_mensuales[[#This Row],[Código Arancelario]],Codigos10[],2,0)</f>
        <v>Mora</v>
      </c>
      <c r="D146">
        <f>+VLOOKUP(Importaciones_mensuales[[#This Row],[Cultivo]],Cod_categoría[],2,0)</f>
        <v>100101008</v>
      </c>
      <c r="E146" t="str">
        <f>+VLOOKUP(Importaciones_mensuales[[#This Row],[Código Arancelario]],Codigos10[],4,0)</f>
        <v>Congelado</v>
      </c>
      <c r="F146">
        <f>+VLOOKUP(Importaciones_mensuales[[#This Row],[Procesamiento]],Cod_procesamiento[],2,0)</f>
        <v>1</v>
      </c>
      <c r="G146" t="str">
        <f>+VLOOKUP(Importaciones_mensuales[[#This Row],[Código Arancelario]],Codigos10[],3,0)</f>
        <v>No orgánico</v>
      </c>
      <c r="H146">
        <f>+VLOOKUP(Importaciones_mensuales[[#This Row],[Tipo]],Cod_tipo[],2,0)</f>
        <v>2</v>
      </c>
      <c r="I146" t="str">
        <f>+VLOOKUP(Importaciones_mensuales[[#This Row],[Código Arancelario]],Codigos10[],5,0)</f>
        <v>Berries</v>
      </c>
      <c r="J146">
        <f>+VLOOKUP(Importaciones_mensuales[[#This Row],[Categoría]],Cod_Tipo_cultivo[],2,0)</f>
        <v>1</v>
      </c>
      <c r="K146" t="s">
        <v>129</v>
      </c>
      <c r="L146">
        <f>+VLOOKUP(Importaciones_mensuales[[#This Row],[Contenido]],Contenido_cod[],2,0)</f>
        <v>1</v>
      </c>
      <c r="M146" t="str">
        <f>+VLOOKUP(Importaciones_mensuales[[#This Row],[Código Arancelario]],Codigos10[],7,0)</f>
        <v>Sin especificar</v>
      </c>
      <c r="N146">
        <v>2020</v>
      </c>
      <c r="O146">
        <v>0</v>
      </c>
      <c r="P146">
        <v>0</v>
      </c>
      <c r="Q146">
        <v>0</v>
      </c>
      <c r="R146">
        <v>0</v>
      </c>
      <c r="S146">
        <v>1.2040861575144299</v>
      </c>
      <c r="T146">
        <v>0</v>
      </c>
      <c r="U146">
        <v>2.9976637768346714</v>
      </c>
      <c r="V146">
        <v>1.3506486860304288</v>
      </c>
      <c r="W146">
        <v>1.3992306045031817</v>
      </c>
      <c r="X146">
        <v>1.4973857592960749</v>
      </c>
      <c r="Y146">
        <v>2.0813152536097745</v>
      </c>
      <c r="Z146">
        <v>0.95347999999999999</v>
      </c>
    </row>
    <row r="147" spans="1:26" x14ac:dyDescent="0.25">
      <c r="A147" t="s">
        <v>249</v>
      </c>
      <c r="B147" t="s">
        <v>363</v>
      </c>
      <c r="C147" t="str">
        <f>+VLOOKUP(Importaciones_mensuales[[#This Row],[Código Arancelario]],Codigos10[],2,0)</f>
        <v>Frambuesa</v>
      </c>
      <c r="D147">
        <f>+VLOOKUP(Importaciones_mensuales[[#This Row],[Cultivo]],Cod_categoría[],2,0)</f>
        <v>100101004</v>
      </c>
      <c r="E147" t="str">
        <f>+VLOOKUP(Importaciones_mensuales[[#This Row],[Código Arancelario]],Codigos10[],4,0)</f>
        <v>Congelado</v>
      </c>
      <c r="F147">
        <f>+VLOOKUP(Importaciones_mensuales[[#This Row],[Procesamiento]],Cod_procesamiento[],2,0)</f>
        <v>1</v>
      </c>
      <c r="G147" t="str">
        <f>+VLOOKUP(Importaciones_mensuales[[#This Row],[Código Arancelario]],Codigos10[],3,0)</f>
        <v>Orgánico</v>
      </c>
      <c r="H147">
        <f>+VLOOKUP(Importaciones_mensuales[[#This Row],[Tipo]],Cod_tipo[],2,0)</f>
        <v>1</v>
      </c>
      <c r="I147" t="str">
        <f>+VLOOKUP(Importaciones_mensuales[[#This Row],[Código Arancelario]],Codigos10[],5,0)</f>
        <v>Berries</v>
      </c>
      <c r="J147">
        <f>+VLOOKUP(Importaciones_mensuales[[#This Row],[Categoría]],Cod_Tipo_cultivo[],2,0)</f>
        <v>1</v>
      </c>
      <c r="K147" t="s">
        <v>129</v>
      </c>
      <c r="L147">
        <f>+VLOOKUP(Importaciones_mensuales[[#This Row],[Contenido]],Contenido_cod[],2,0)</f>
        <v>1</v>
      </c>
      <c r="M147" t="str">
        <f>+VLOOKUP(Importaciones_mensuales[[#This Row],[Código Arancelario]],Codigos10[],7,0)</f>
        <v>Sin especificar</v>
      </c>
      <c r="N147">
        <v>2020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4.128222162162162</v>
      </c>
      <c r="U147">
        <v>0</v>
      </c>
      <c r="V147">
        <v>0</v>
      </c>
      <c r="W147">
        <v>4.136199642857143</v>
      </c>
      <c r="X147">
        <v>4.3912901021900241</v>
      </c>
      <c r="Y147">
        <v>4.7871876116736152</v>
      </c>
      <c r="Z147">
        <v>4.9441547872340426</v>
      </c>
    </row>
    <row r="148" spans="1:26" x14ac:dyDescent="0.25">
      <c r="A148" t="s">
        <v>254</v>
      </c>
      <c r="B148" t="s">
        <v>363</v>
      </c>
      <c r="C148" t="str">
        <f>+VLOOKUP(Importaciones_mensuales[[#This Row],[Código Arancelario]],Codigos10[],2,0)</f>
        <v>Arándano</v>
      </c>
      <c r="D148">
        <f>+VLOOKUP(Importaciones_mensuales[[#This Row],[Cultivo]],Cod_categoría[],2,0)</f>
        <v>100101001</v>
      </c>
      <c r="E148" t="str">
        <f>+VLOOKUP(Importaciones_mensuales[[#This Row],[Código Arancelario]],Codigos10[],4,0)</f>
        <v>Congelado</v>
      </c>
      <c r="F148">
        <f>+VLOOKUP(Importaciones_mensuales[[#This Row],[Procesamiento]],Cod_procesamiento[],2,0)</f>
        <v>1</v>
      </c>
      <c r="G148" t="str">
        <f>+VLOOKUP(Importaciones_mensuales[[#This Row],[Código Arancelario]],Codigos10[],3,0)</f>
        <v>Orgánico</v>
      </c>
      <c r="H148">
        <f>+VLOOKUP(Importaciones_mensuales[[#This Row],[Tipo]],Cod_tipo[],2,0)</f>
        <v>1</v>
      </c>
      <c r="I148" t="str">
        <f>+VLOOKUP(Importaciones_mensuales[[#This Row],[Código Arancelario]],Codigos10[],5,0)</f>
        <v>Berries</v>
      </c>
      <c r="J148">
        <f>+VLOOKUP(Importaciones_mensuales[[#This Row],[Categoría]],Cod_Tipo_cultivo[],2,0)</f>
        <v>1</v>
      </c>
      <c r="K148" t="s">
        <v>129</v>
      </c>
      <c r="L148">
        <f>+VLOOKUP(Importaciones_mensuales[[#This Row],[Contenido]],Contenido_cod[],2,0)</f>
        <v>1</v>
      </c>
      <c r="M148" t="str">
        <f>+VLOOKUP(Importaciones_mensuales[[#This Row],[Código Arancelario]],Codigos10[],7,0)</f>
        <v>Sin especificar</v>
      </c>
      <c r="N148">
        <v>2020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2.6496165206763092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2.1942370339512598</v>
      </c>
    </row>
    <row r="149" spans="1:26" x14ac:dyDescent="0.25">
      <c r="A149" t="s">
        <v>260</v>
      </c>
      <c r="B149" t="s">
        <v>363</v>
      </c>
      <c r="C149" t="str">
        <f>+VLOOKUP(Importaciones_mensuales[[#This Row],[Código Arancelario]],Codigos10[],2,0)</f>
        <v>Cereza</v>
      </c>
      <c r="D149">
        <f>+VLOOKUP(Importaciones_mensuales[[#This Row],[Cultivo]],Cod_categoría[],2,0)</f>
        <v>100103001</v>
      </c>
      <c r="E149" t="str">
        <f>+VLOOKUP(Importaciones_mensuales[[#This Row],[Código Arancelario]],Codigos10[],4,0)</f>
        <v>Conserva</v>
      </c>
      <c r="F149">
        <f>+VLOOKUP(Importaciones_mensuales[[#This Row],[Procesamiento]],Cod_procesamiento[],2,0)</f>
        <v>2</v>
      </c>
      <c r="G149" t="str">
        <f>+VLOOKUP(Importaciones_mensuales[[#This Row],[Código Arancelario]],Codigos10[],3,0)</f>
        <v>Orgánico</v>
      </c>
      <c r="H149">
        <f>+VLOOKUP(Importaciones_mensuales[[#This Row],[Tipo]],Cod_tipo[],2,0)</f>
        <v>1</v>
      </c>
      <c r="I149" t="str">
        <f>+VLOOKUP(Importaciones_mensuales[[#This Row],[Código Arancelario]],Codigos10[],5,0)</f>
        <v>Frutos de carozo</v>
      </c>
      <c r="J149">
        <f>+VLOOKUP(Importaciones_mensuales[[#This Row],[Categoría]],Cod_Tipo_cultivo[],2,0)</f>
        <v>5</v>
      </c>
      <c r="K149" t="s">
        <v>129</v>
      </c>
      <c r="L149">
        <f>+VLOOKUP(Importaciones_mensuales[[#This Row],[Contenido]],Contenido_cod[],2,0)</f>
        <v>1</v>
      </c>
      <c r="M149" t="str">
        <f>+VLOOKUP(Importaciones_mensuales[[#This Row],[Código Arancelario]],Codigos10[],7,0)</f>
        <v>Sin especificar</v>
      </c>
      <c r="N149">
        <v>2020</v>
      </c>
      <c r="O149">
        <v>0</v>
      </c>
      <c r="P149">
        <v>0</v>
      </c>
      <c r="Q149">
        <v>1.6869831730769231</v>
      </c>
      <c r="R149">
        <v>1.7166903846153847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1.8092322115384616</v>
      </c>
    </row>
    <row r="150" spans="1:26" x14ac:dyDescent="0.25">
      <c r="A150" t="s">
        <v>14</v>
      </c>
      <c r="B150" t="s">
        <v>15</v>
      </c>
      <c r="C150" t="str">
        <f>+VLOOKUP(Importaciones_mensuales[[#This Row],[Código Arancelario]],Codigos10[],2,0)</f>
        <v>Papa</v>
      </c>
      <c r="D150">
        <f>+VLOOKUP(Importaciones_mensuales[[#This Row],[Cultivo]],Cod_categoría[],2,0)</f>
        <v>100114001</v>
      </c>
      <c r="E150" t="str">
        <f>+VLOOKUP(Importaciones_mensuales[[#This Row],[Código Arancelario]],Codigos10[],4,0)</f>
        <v>Fresco</v>
      </c>
      <c r="F150">
        <f>+VLOOKUP(Importaciones_mensuales[[#This Row],[Procesamiento]],Cod_procesamiento[],2,0)</f>
        <v>4</v>
      </c>
      <c r="G150" t="str">
        <f>+VLOOKUP(Importaciones_mensuales[[#This Row],[Código Arancelario]],Codigos10[],3,0)</f>
        <v>Siembra</v>
      </c>
      <c r="H150">
        <f>+VLOOKUP(Importaciones_mensuales[[#This Row],[Tipo]],Cod_tipo[],2,0)</f>
        <v>6</v>
      </c>
      <c r="I150" t="str">
        <f>+VLOOKUP(Importaciones_mensuales[[#This Row],[Código Arancelario]],Codigos10[],5,0)</f>
        <v>Tubérculos</v>
      </c>
      <c r="J150">
        <f>+VLOOKUP(Importaciones_mensuales[[#This Row],[Categoría]],Cod_Tipo_cultivo[],2,0)</f>
        <v>9</v>
      </c>
      <c r="K150" t="s">
        <v>20</v>
      </c>
      <c r="L150">
        <f>+VLOOKUP(Importaciones_mensuales[[#This Row],[Contenido]],Contenido_cod[],2,0)</f>
        <v>2</v>
      </c>
      <c r="M150" t="str">
        <f>+VLOOKUP(Importaciones_mensuales[[#This Row],[Código Arancelario]],Codigos10[],7,0)</f>
        <v>Sin especificar</v>
      </c>
      <c r="N150">
        <v>2020</v>
      </c>
      <c r="O150">
        <v>0</v>
      </c>
      <c r="P150">
        <v>0</v>
      </c>
      <c r="Q150">
        <v>0</v>
      </c>
      <c r="R150">
        <v>51.54</v>
      </c>
      <c r="S150">
        <v>0</v>
      </c>
      <c r="T150">
        <v>78.08</v>
      </c>
      <c r="U150">
        <v>0</v>
      </c>
      <c r="V150">
        <v>0</v>
      </c>
      <c r="W150">
        <v>0</v>
      </c>
      <c r="X150">
        <v>216757.23</v>
      </c>
      <c r="Y150">
        <v>89.54</v>
      </c>
      <c r="Z150">
        <v>49.47</v>
      </c>
    </row>
    <row r="151" spans="1:26" x14ac:dyDescent="0.25">
      <c r="A151" t="s">
        <v>22</v>
      </c>
      <c r="B151" t="s">
        <v>15</v>
      </c>
      <c r="C151" t="str">
        <f>+VLOOKUP(Importaciones_mensuales[[#This Row],[Código Arancelario]],Codigos10[],2,0)</f>
        <v>Papa</v>
      </c>
      <c r="D151">
        <f>+VLOOKUP(Importaciones_mensuales[[#This Row],[Cultivo]],Cod_categoría[],2,0)</f>
        <v>100114001</v>
      </c>
      <c r="E151" t="str">
        <f>+VLOOKUP(Importaciones_mensuales[[#This Row],[Código Arancelario]],Codigos10[],4,0)</f>
        <v>Fresco</v>
      </c>
      <c r="F151">
        <f>+VLOOKUP(Importaciones_mensuales[[#This Row],[Procesamiento]],Cod_procesamiento[],2,0)</f>
        <v>4</v>
      </c>
      <c r="G151" t="str">
        <f>+VLOOKUP(Importaciones_mensuales[[#This Row],[Código Arancelario]],Codigos10[],3,0)</f>
        <v>Siembra</v>
      </c>
      <c r="H151">
        <f>+VLOOKUP(Importaciones_mensuales[[#This Row],[Tipo]],Cod_tipo[],2,0)</f>
        <v>6</v>
      </c>
      <c r="I151" t="str">
        <f>+VLOOKUP(Importaciones_mensuales[[#This Row],[Código Arancelario]],Codigos10[],5,0)</f>
        <v>Tubérculos</v>
      </c>
      <c r="J151">
        <f>+VLOOKUP(Importaciones_mensuales[[#This Row],[Categoría]],Cod_Tipo_cultivo[],2,0)</f>
        <v>9</v>
      </c>
      <c r="K151" t="s">
        <v>20</v>
      </c>
      <c r="L151">
        <f>+VLOOKUP(Importaciones_mensuales[[#This Row],[Contenido]],Contenido_cod[],2,0)</f>
        <v>2</v>
      </c>
      <c r="M151" t="str">
        <f>+VLOOKUP(Importaciones_mensuales[[#This Row],[Código Arancelario]],Codigos10[],7,0)</f>
        <v>Sin especificar</v>
      </c>
      <c r="N151">
        <v>2020</v>
      </c>
      <c r="O151">
        <v>0</v>
      </c>
      <c r="P151">
        <v>0</v>
      </c>
      <c r="Q151">
        <v>0</v>
      </c>
      <c r="R151">
        <v>1301.47</v>
      </c>
      <c r="S151">
        <v>347.84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106.64</v>
      </c>
      <c r="Z151">
        <v>0</v>
      </c>
    </row>
    <row r="152" spans="1:26" x14ac:dyDescent="0.25">
      <c r="A152" t="s">
        <v>23</v>
      </c>
      <c r="B152" t="s">
        <v>15</v>
      </c>
      <c r="C152" t="str">
        <f>+VLOOKUP(Importaciones_mensuales[[#This Row],[Código Arancelario]],Codigos10[],2,0)</f>
        <v>Papa</v>
      </c>
      <c r="D152">
        <f>+VLOOKUP(Importaciones_mensuales[[#This Row],[Cultivo]],Cod_categoría[],2,0)</f>
        <v>100114001</v>
      </c>
      <c r="E152" t="str">
        <f>+VLOOKUP(Importaciones_mensuales[[#This Row],[Código Arancelario]],Codigos10[],4,0)</f>
        <v>Fresco</v>
      </c>
      <c r="F152">
        <f>+VLOOKUP(Importaciones_mensuales[[#This Row],[Procesamiento]],Cod_procesamiento[],2,0)</f>
        <v>4</v>
      </c>
      <c r="G152" t="str">
        <f>+VLOOKUP(Importaciones_mensuales[[#This Row],[Código Arancelario]],Codigos10[],3,0)</f>
        <v>Siembra</v>
      </c>
      <c r="H152">
        <f>+VLOOKUP(Importaciones_mensuales[[#This Row],[Tipo]],Cod_tipo[],2,0)</f>
        <v>6</v>
      </c>
      <c r="I152" t="str">
        <f>+VLOOKUP(Importaciones_mensuales[[#This Row],[Código Arancelario]],Codigos10[],5,0)</f>
        <v>Tubérculos</v>
      </c>
      <c r="J152">
        <f>+VLOOKUP(Importaciones_mensuales[[#This Row],[Categoría]],Cod_Tipo_cultivo[],2,0)</f>
        <v>9</v>
      </c>
      <c r="K152" t="s">
        <v>20</v>
      </c>
      <c r="L152">
        <f>+VLOOKUP(Importaciones_mensuales[[#This Row],[Contenido]],Contenido_cod[],2,0)</f>
        <v>2</v>
      </c>
      <c r="M152" t="str">
        <f>+VLOOKUP(Importaciones_mensuales[[#This Row],[Código Arancelario]],Codigos10[],7,0)</f>
        <v>Sin especificar</v>
      </c>
      <c r="N152">
        <v>2020</v>
      </c>
      <c r="O152">
        <v>1620.15</v>
      </c>
      <c r="P152">
        <v>0</v>
      </c>
      <c r="Q152">
        <v>476.93000000000006</v>
      </c>
      <c r="R152">
        <v>310.20999999999998</v>
      </c>
      <c r="S152">
        <v>0</v>
      </c>
      <c r="T152">
        <v>0</v>
      </c>
      <c r="U152">
        <v>0</v>
      </c>
      <c r="V152">
        <v>0</v>
      </c>
      <c r="W152">
        <v>23.19</v>
      </c>
      <c r="X152">
        <v>824.79</v>
      </c>
      <c r="Y152">
        <v>0</v>
      </c>
      <c r="Z152">
        <v>235.46</v>
      </c>
    </row>
    <row r="153" spans="1:26" x14ac:dyDescent="0.25">
      <c r="A153" t="s">
        <v>262</v>
      </c>
      <c r="B153" t="s">
        <v>363</v>
      </c>
      <c r="C153" t="str">
        <f>+VLOOKUP(Importaciones_mensuales[[#This Row],[Código Arancelario]],Codigos10[],2,0)</f>
        <v>Cereza</v>
      </c>
      <c r="D153">
        <f>+VLOOKUP(Importaciones_mensuales[[#This Row],[Cultivo]],Cod_categoría[],2,0)</f>
        <v>100103001</v>
      </c>
      <c r="E153" t="str">
        <f>+VLOOKUP(Importaciones_mensuales[[#This Row],[Código Arancelario]],Codigos10[],4,0)</f>
        <v>Conserva</v>
      </c>
      <c r="F153">
        <f>+VLOOKUP(Importaciones_mensuales[[#This Row],[Procesamiento]],Cod_procesamiento[],2,0)</f>
        <v>2</v>
      </c>
      <c r="G153" t="str">
        <f>+VLOOKUP(Importaciones_mensuales[[#This Row],[Código Arancelario]],Codigos10[],3,0)</f>
        <v>No orgánico</v>
      </c>
      <c r="H153">
        <f>+VLOOKUP(Importaciones_mensuales[[#This Row],[Tipo]],Cod_tipo[],2,0)</f>
        <v>2</v>
      </c>
      <c r="I153" t="str">
        <f>+VLOOKUP(Importaciones_mensuales[[#This Row],[Código Arancelario]],Codigos10[],5,0)</f>
        <v>Frutos de carozo</v>
      </c>
      <c r="J153">
        <f>+VLOOKUP(Importaciones_mensuales[[#This Row],[Categoría]],Cod_Tipo_cultivo[],2,0)</f>
        <v>5</v>
      </c>
      <c r="K153" t="s">
        <v>129</v>
      </c>
      <c r="L153">
        <f>+VLOOKUP(Importaciones_mensuales[[#This Row],[Contenido]],Contenido_cod[],2,0)</f>
        <v>1</v>
      </c>
      <c r="M153" t="str">
        <f>+VLOOKUP(Importaciones_mensuales[[#This Row],[Código Arancelario]],Codigos10[],7,0)</f>
        <v>Sin especificar</v>
      </c>
      <c r="N153">
        <v>2020</v>
      </c>
      <c r="O153">
        <v>0</v>
      </c>
      <c r="P153">
        <v>0</v>
      </c>
      <c r="Q153">
        <v>0</v>
      </c>
      <c r="R153">
        <v>1.8606711538461538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 x14ac:dyDescent="0.25">
      <c r="A154" t="s">
        <v>266</v>
      </c>
      <c r="B154" t="s">
        <v>363</v>
      </c>
      <c r="C154" t="str">
        <f>+VLOOKUP(Importaciones_mensuales[[#This Row],[Código Arancelario]],Codigos10[],2,0)</f>
        <v>Ciruela</v>
      </c>
      <c r="D154">
        <f>+VLOOKUP(Importaciones_mensuales[[#This Row],[Cultivo]],Cod_categoría[],2,0)</f>
        <v>100103002</v>
      </c>
      <c r="E154" t="str">
        <f>+VLOOKUP(Importaciones_mensuales[[#This Row],[Código Arancelario]],Codigos10[],4,0)</f>
        <v>Deshidratado</v>
      </c>
      <c r="F154">
        <f>+VLOOKUP(Importaciones_mensuales[[#This Row],[Procesamiento]],Cod_procesamiento[],2,0)</f>
        <v>3</v>
      </c>
      <c r="G154" t="str">
        <f>+VLOOKUP(Importaciones_mensuales[[#This Row],[Código Arancelario]],Codigos10[],3,0)</f>
        <v>Orgánico</v>
      </c>
      <c r="H154">
        <f>+VLOOKUP(Importaciones_mensuales[[#This Row],[Tipo]],Cod_tipo[],2,0)</f>
        <v>1</v>
      </c>
      <c r="I154" t="str">
        <f>+VLOOKUP(Importaciones_mensuales[[#This Row],[Código Arancelario]],Codigos10[],5,0)</f>
        <v>Frutos de carozo</v>
      </c>
      <c r="J154">
        <f>+VLOOKUP(Importaciones_mensuales[[#This Row],[Categoría]],Cod_Tipo_cultivo[],2,0)</f>
        <v>5</v>
      </c>
      <c r="K154" t="s">
        <v>129</v>
      </c>
      <c r="L154">
        <f>+VLOOKUP(Importaciones_mensuales[[#This Row],[Contenido]],Contenido_cod[],2,0)</f>
        <v>1</v>
      </c>
      <c r="M154" t="str">
        <f>+VLOOKUP(Importaciones_mensuales[[#This Row],[Código Arancelario]],Codigos10[],7,0)</f>
        <v>Sin especificar</v>
      </c>
      <c r="N154">
        <v>2020</v>
      </c>
      <c r="O154">
        <v>0</v>
      </c>
      <c r="P154">
        <v>0</v>
      </c>
      <c r="Q154">
        <v>0</v>
      </c>
      <c r="R154">
        <v>0.19536157601115761</v>
      </c>
      <c r="S154">
        <v>0.32162458347259781</v>
      </c>
      <c r="T154">
        <v>0.34387473684210529</v>
      </c>
      <c r="U154">
        <v>0.35856707430149498</v>
      </c>
      <c r="V154">
        <v>0.39606675808031344</v>
      </c>
      <c r="W154">
        <v>0.64619388379204901</v>
      </c>
      <c r="X154">
        <v>0.39833918128654972</v>
      </c>
      <c r="Y154">
        <v>0.82657409111826974</v>
      </c>
      <c r="Z154">
        <v>0.61236508070759843</v>
      </c>
    </row>
    <row r="155" spans="1:26" x14ac:dyDescent="0.25">
      <c r="A155" t="s">
        <v>299</v>
      </c>
      <c r="B155" t="s">
        <v>363</v>
      </c>
      <c r="C155" t="str">
        <f>+VLOOKUP(Importaciones_mensuales[[#This Row],[Código Arancelario]],Codigos10[],2,0)</f>
        <v>Manzana</v>
      </c>
      <c r="D155">
        <f>+VLOOKUP(Importaciones_mensuales[[#This Row],[Cultivo]],Cod_categoría[],2,0)</f>
        <v>100104002</v>
      </c>
      <c r="E155" t="str">
        <f>+VLOOKUP(Importaciones_mensuales[[#This Row],[Código Arancelario]],Codigos10[],4,0)</f>
        <v>Deshidratado</v>
      </c>
      <c r="F155">
        <f>+VLOOKUP(Importaciones_mensuales[[#This Row],[Procesamiento]],Cod_procesamiento[],2,0)</f>
        <v>3</v>
      </c>
      <c r="G155" t="str">
        <f>+VLOOKUP(Importaciones_mensuales[[#This Row],[Código Arancelario]],Codigos10[],3,0)</f>
        <v>Orgánico</v>
      </c>
      <c r="H155">
        <f>+VLOOKUP(Importaciones_mensuales[[#This Row],[Tipo]],Cod_tipo[],2,0)</f>
        <v>1</v>
      </c>
      <c r="I155" t="str">
        <f>+VLOOKUP(Importaciones_mensuales[[#This Row],[Código Arancelario]],Codigos10[],5,0)</f>
        <v>Frutos de pepita</v>
      </c>
      <c r="J155">
        <f>+VLOOKUP(Importaciones_mensuales[[#This Row],[Categoría]],Cod_Tipo_cultivo[],2,0)</f>
        <v>3</v>
      </c>
      <c r="K155" t="s">
        <v>129</v>
      </c>
      <c r="L155">
        <f>+VLOOKUP(Importaciones_mensuales[[#This Row],[Contenido]],Contenido_cod[],2,0)</f>
        <v>1</v>
      </c>
      <c r="M155" t="str">
        <f>+VLOOKUP(Importaciones_mensuales[[#This Row],[Código Arancelario]],Codigos10[],7,0)</f>
        <v>Sin especificar</v>
      </c>
      <c r="N155">
        <v>2020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7.0392833333333327</v>
      </c>
      <c r="X155">
        <v>3.125</v>
      </c>
      <c r="Y155">
        <v>0</v>
      </c>
      <c r="Z155">
        <v>0</v>
      </c>
    </row>
    <row r="156" spans="1:26" x14ac:dyDescent="0.25">
      <c r="A156" t="s">
        <v>268</v>
      </c>
      <c r="B156" t="s">
        <v>363</v>
      </c>
      <c r="C156" t="str">
        <f>+VLOOKUP(Importaciones_mensuales[[#This Row],[Código Arancelario]],Codigos10[],2,0)</f>
        <v>Manzana</v>
      </c>
      <c r="D156">
        <f>+VLOOKUP(Importaciones_mensuales[[#This Row],[Cultivo]],Cod_categoría[],2,0)</f>
        <v>100104002</v>
      </c>
      <c r="E156" t="str">
        <f>+VLOOKUP(Importaciones_mensuales[[#This Row],[Código Arancelario]],Codigos10[],4,0)</f>
        <v>Deshidratado</v>
      </c>
      <c r="F156">
        <f>+VLOOKUP(Importaciones_mensuales[[#This Row],[Procesamiento]],Cod_procesamiento[],2,0)</f>
        <v>3</v>
      </c>
      <c r="G156" t="str">
        <f>+VLOOKUP(Importaciones_mensuales[[#This Row],[Código Arancelario]],Codigos10[],3,0)</f>
        <v>No orgánico</v>
      </c>
      <c r="H156">
        <f>+VLOOKUP(Importaciones_mensuales[[#This Row],[Tipo]],Cod_tipo[],2,0)</f>
        <v>2</v>
      </c>
      <c r="I156" t="str">
        <f>+VLOOKUP(Importaciones_mensuales[[#This Row],[Código Arancelario]],Codigos10[],5,0)</f>
        <v>Frutos de pepita</v>
      </c>
      <c r="J156">
        <f>+VLOOKUP(Importaciones_mensuales[[#This Row],[Categoría]],Cod_Tipo_cultivo[],2,0)</f>
        <v>3</v>
      </c>
      <c r="K156" t="s">
        <v>129</v>
      </c>
      <c r="L156">
        <f>+VLOOKUP(Importaciones_mensuales[[#This Row],[Contenido]],Contenido_cod[],2,0)</f>
        <v>1</v>
      </c>
      <c r="M156" t="str">
        <f>+VLOOKUP(Importaciones_mensuales[[#This Row],[Código Arancelario]],Codigos10[],7,0)</f>
        <v>Sin especificar</v>
      </c>
      <c r="N156">
        <v>2020</v>
      </c>
      <c r="O156">
        <v>0</v>
      </c>
      <c r="P156">
        <v>222.97142857142859</v>
      </c>
      <c r="Q156">
        <v>9.958699494949494</v>
      </c>
      <c r="R156">
        <v>3.6014312073006534</v>
      </c>
      <c r="S156">
        <v>26.578087610223012</v>
      </c>
      <c r="T156">
        <v>10.007668329177058</v>
      </c>
      <c r="U156">
        <v>5.089741060267186</v>
      </c>
      <c r="V156">
        <v>3.822075769534333</v>
      </c>
      <c r="W156">
        <v>0</v>
      </c>
      <c r="X156">
        <v>250.9</v>
      </c>
      <c r="Y156">
        <v>6.7410066603336452</v>
      </c>
      <c r="Z156">
        <v>5.9823627338216596</v>
      </c>
    </row>
    <row r="157" spans="1:26" x14ac:dyDescent="0.25">
      <c r="A157" t="s">
        <v>277</v>
      </c>
      <c r="B157" t="s">
        <v>15</v>
      </c>
      <c r="C157" t="str">
        <f>+VLOOKUP(Importaciones_mensuales[[#This Row],[Código Arancelario]],Codigos10[],2,0)</f>
        <v>Puerro</v>
      </c>
      <c r="D157">
        <f>+VLOOKUP(Importaciones_mensuales[[#This Row],[Cultivo]],Cod_categoría[],2,0)</f>
        <v>100114035</v>
      </c>
      <c r="E157" t="str">
        <f>+VLOOKUP(Importaciones_mensuales[[#This Row],[Código Arancelario]],Codigos10[],4,0)</f>
        <v>Fresco</v>
      </c>
      <c r="F157">
        <f>+VLOOKUP(Importaciones_mensuales[[#This Row],[Procesamiento]],Cod_procesamiento[],2,0)</f>
        <v>4</v>
      </c>
      <c r="G157" t="str">
        <f>+VLOOKUP(Importaciones_mensuales[[#This Row],[Código Arancelario]],Codigos10[],3,0)</f>
        <v>Sin especificar</v>
      </c>
      <c r="H157">
        <f>+VLOOKUP(Importaciones_mensuales[[#This Row],[Tipo]],Cod_tipo[],2,0)</f>
        <v>5</v>
      </c>
      <c r="I157" t="str">
        <f>+VLOOKUP(Importaciones_mensuales[[#This Row],[Código Arancelario]],Codigos10[],5,0)</f>
        <v>Hortalizas</v>
      </c>
      <c r="J157">
        <f>+VLOOKUP(Importaciones_mensuales[[#This Row],[Categoría]],Cod_Tipo_cultivo[],2,0)</f>
        <v>7</v>
      </c>
      <c r="K157" t="s">
        <v>20</v>
      </c>
      <c r="L157">
        <f>+VLOOKUP(Importaciones_mensuales[[#This Row],[Contenido]],Contenido_cod[],2,0)</f>
        <v>2</v>
      </c>
      <c r="M157" t="str">
        <f>+VLOOKUP(Importaciones_mensuales[[#This Row],[Código Arancelario]],Codigos10[],7,0)</f>
        <v>Sin especificar</v>
      </c>
      <c r="N157">
        <v>2020</v>
      </c>
      <c r="O157">
        <v>6816.24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x14ac:dyDescent="0.25">
      <c r="A158" t="s">
        <v>37</v>
      </c>
      <c r="B158" t="s">
        <v>15</v>
      </c>
      <c r="C158" t="str">
        <f>+VLOOKUP(Importaciones_mensuales[[#This Row],[Código Arancelario]],Codigos10[],2,0)</f>
        <v>Coles de bruselas</v>
      </c>
      <c r="D158">
        <f>+VLOOKUP(Importaciones_mensuales[[#This Row],[Cultivo]],Cod_categoría[],2,0)</f>
        <v>100114021</v>
      </c>
      <c r="E158" t="str">
        <f>+VLOOKUP(Importaciones_mensuales[[#This Row],[Código Arancelario]],Codigos10[],4,0)</f>
        <v>Fresco</v>
      </c>
      <c r="F158">
        <f>+VLOOKUP(Importaciones_mensuales[[#This Row],[Procesamiento]],Cod_procesamiento[],2,0)</f>
        <v>4</v>
      </c>
      <c r="G158" t="str">
        <f>+VLOOKUP(Importaciones_mensuales[[#This Row],[Código Arancelario]],Codigos10[],3,0)</f>
        <v>Sin especificar</v>
      </c>
      <c r="H158">
        <f>+VLOOKUP(Importaciones_mensuales[[#This Row],[Tipo]],Cod_tipo[],2,0)</f>
        <v>5</v>
      </c>
      <c r="I158" t="str">
        <f>+VLOOKUP(Importaciones_mensuales[[#This Row],[Código Arancelario]],Codigos10[],5,0)</f>
        <v>Hortalizas</v>
      </c>
      <c r="J158">
        <f>+VLOOKUP(Importaciones_mensuales[[#This Row],[Categoría]],Cod_Tipo_cultivo[],2,0)</f>
        <v>7</v>
      </c>
      <c r="K158" t="s">
        <v>20</v>
      </c>
      <c r="L158">
        <f>+VLOOKUP(Importaciones_mensuales[[#This Row],[Contenido]],Contenido_cod[],2,0)</f>
        <v>2</v>
      </c>
      <c r="M158" t="str">
        <f>+VLOOKUP(Importaciones_mensuales[[#This Row],[Código Arancelario]],Codigos10[],7,0)</f>
        <v>Sin especificar</v>
      </c>
      <c r="N158">
        <v>2020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12.59</v>
      </c>
      <c r="Y158">
        <v>0</v>
      </c>
      <c r="Z158">
        <v>96.77</v>
      </c>
    </row>
    <row r="159" spans="1:26" x14ac:dyDescent="0.25">
      <c r="A159" t="s">
        <v>278</v>
      </c>
      <c r="B159" t="s">
        <v>15</v>
      </c>
      <c r="C159" t="str">
        <f>+VLOOKUP(Importaciones_mensuales[[#This Row],[Código Arancelario]],Codigos10[],2,0)</f>
        <v>Lechuga</v>
      </c>
      <c r="D159">
        <f>+VLOOKUP(Importaciones_mensuales[[#This Row],[Cultivo]],Cod_categoría[],2,0)</f>
        <v>100112033</v>
      </c>
      <c r="E159" t="str">
        <f>+VLOOKUP(Importaciones_mensuales[[#This Row],[Código Arancelario]],Codigos10[],4,0)</f>
        <v>Fresco</v>
      </c>
      <c r="F159">
        <f>+VLOOKUP(Importaciones_mensuales[[#This Row],[Procesamiento]],Cod_procesamiento[],2,0)</f>
        <v>4</v>
      </c>
      <c r="G159" t="str">
        <f>+VLOOKUP(Importaciones_mensuales[[#This Row],[Código Arancelario]],Codigos10[],3,0)</f>
        <v>Sin especificar</v>
      </c>
      <c r="H159">
        <f>+VLOOKUP(Importaciones_mensuales[[#This Row],[Tipo]],Cod_tipo[],2,0)</f>
        <v>5</v>
      </c>
      <c r="I159" t="str">
        <f>+VLOOKUP(Importaciones_mensuales[[#This Row],[Código Arancelario]],Codigos10[],5,0)</f>
        <v>Hortalizas</v>
      </c>
      <c r="J159">
        <f>+VLOOKUP(Importaciones_mensuales[[#This Row],[Categoría]],Cod_Tipo_cultivo[],2,0)</f>
        <v>7</v>
      </c>
      <c r="K159" t="s">
        <v>20</v>
      </c>
      <c r="L159">
        <f>+VLOOKUP(Importaciones_mensuales[[#This Row],[Contenido]],Contenido_cod[],2,0)</f>
        <v>2</v>
      </c>
      <c r="M159" t="str">
        <f>+VLOOKUP(Importaciones_mensuales[[#This Row],[Código Arancelario]],Codigos10[],7,0)</f>
        <v>Sin especificar</v>
      </c>
      <c r="N159">
        <v>2020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2715</v>
      </c>
      <c r="W159">
        <v>0</v>
      </c>
      <c r="X159">
        <v>0</v>
      </c>
      <c r="Y159">
        <v>0</v>
      </c>
      <c r="Z159">
        <v>0</v>
      </c>
    </row>
    <row r="160" spans="1:26" x14ac:dyDescent="0.25">
      <c r="A160" t="s">
        <v>41</v>
      </c>
      <c r="B160" t="s">
        <v>15</v>
      </c>
      <c r="C160" t="str">
        <f>+VLOOKUP(Importaciones_mensuales[[#This Row],[Código Arancelario]],Codigos10[],2,0)</f>
        <v>Zanahoria</v>
      </c>
      <c r="D160">
        <f>+VLOOKUP(Importaciones_mensuales[[#This Row],[Cultivo]],Cod_categoría[],2,0)</f>
        <v>100114013</v>
      </c>
      <c r="E160" t="str">
        <f>+VLOOKUP(Importaciones_mensuales[[#This Row],[Código Arancelario]],Codigos10[],4,0)</f>
        <v>Fresco</v>
      </c>
      <c r="F160">
        <f>+VLOOKUP(Importaciones_mensuales[[#This Row],[Procesamiento]],Cod_procesamiento[],2,0)</f>
        <v>4</v>
      </c>
      <c r="G160" t="str">
        <f>+VLOOKUP(Importaciones_mensuales[[#This Row],[Código Arancelario]],Codigos10[],3,0)</f>
        <v>Sin especificar</v>
      </c>
      <c r="H160">
        <f>+VLOOKUP(Importaciones_mensuales[[#This Row],[Tipo]],Cod_tipo[],2,0)</f>
        <v>5</v>
      </c>
      <c r="I160" t="str">
        <f>+VLOOKUP(Importaciones_mensuales[[#This Row],[Código Arancelario]],Codigos10[],5,0)</f>
        <v>Hortalizas</v>
      </c>
      <c r="J160">
        <f>+VLOOKUP(Importaciones_mensuales[[#This Row],[Categoría]],Cod_Tipo_cultivo[],2,0)</f>
        <v>7</v>
      </c>
      <c r="K160" t="s">
        <v>20</v>
      </c>
      <c r="L160">
        <f>+VLOOKUP(Importaciones_mensuales[[#This Row],[Contenido]],Contenido_cod[],2,0)</f>
        <v>2</v>
      </c>
      <c r="M160" t="str">
        <f>+VLOOKUP(Importaciones_mensuales[[#This Row],[Código Arancelario]],Codigos10[],7,0)</f>
        <v>Sin especificar</v>
      </c>
      <c r="N160">
        <v>2020</v>
      </c>
      <c r="O160">
        <v>49548.480000000003</v>
      </c>
      <c r="P160">
        <v>42534.89</v>
      </c>
      <c r="Q160">
        <v>42493.25</v>
      </c>
      <c r="R160">
        <v>42994.1</v>
      </c>
      <c r="S160">
        <v>38439.54</v>
      </c>
      <c r="T160">
        <v>28833.99</v>
      </c>
      <c r="U160">
        <v>40557.589999999997</v>
      </c>
      <c r="V160">
        <v>38439.42</v>
      </c>
      <c r="W160">
        <v>73981.89</v>
      </c>
      <c r="X160">
        <v>54783.380000000005</v>
      </c>
      <c r="Y160">
        <v>45289.33</v>
      </c>
      <c r="Z160">
        <v>76827.03</v>
      </c>
    </row>
    <row r="161" spans="1:26" x14ac:dyDescent="0.25">
      <c r="A161" t="s">
        <v>43</v>
      </c>
      <c r="B161" t="s">
        <v>15</v>
      </c>
      <c r="C161" t="str">
        <f>+VLOOKUP(Importaciones_mensuales[[#This Row],[Código Arancelario]],Codigos10[],2,0)</f>
        <v>Rábano</v>
      </c>
      <c r="D161">
        <f>+VLOOKUP(Importaciones_mensuales[[#This Row],[Cultivo]],Cod_categoría[],2,0)</f>
        <v>100114036</v>
      </c>
      <c r="E161" t="str">
        <f>+VLOOKUP(Importaciones_mensuales[[#This Row],[Código Arancelario]],Codigos10[],4,0)</f>
        <v>Fresco</v>
      </c>
      <c r="F161">
        <f>+VLOOKUP(Importaciones_mensuales[[#This Row],[Procesamiento]],Cod_procesamiento[],2,0)</f>
        <v>4</v>
      </c>
      <c r="G161" t="str">
        <f>+VLOOKUP(Importaciones_mensuales[[#This Row],[Código Arancelario]],Codigos10[],3,0)</f>
        <v>Sin especificar</v>
      </c>
      <c r="H161">
        <f>+VLOOKUP(Importaciones_mensuales[[#This Row],[Tipo]],Cod_tipo[],2,0)</f>
        <v>5</v>
      </c>
      <c r="I161" t="str">
        <f>+VLOOKUP(Importaciones_mensuales[[#This Row],[Código Arancelario]],Codigos10[],5,0)</f>
        <v>Hortalizas</v>
      </c>
      <c r="J161">
        <f>+VLOOKUP(Importaciones_mensuales[[#This Row],[Categoría]],Cod_Tipo_cultivo[],2,0)</f>
        <v>7</v>
      </c>
      <c r="K161" t="s">
        <v>20</v>
      </c>
      <c r="L161">
        <f>+VLOOKUP(Importaciones_mensuales[[#This Row],[Contenido]],Contenido_cod[],2,0)</f>
        <v>2</v>
      </c>
      <c r="M161" t="str">
        <f>+VLOOKUP(Importaciones_mensuales[[#This Row],[Código Arancelario]],Codigos10[],7,0)</f>
        <v>Sin especificar</v>
      </c>
      <c r="N161">
        <v>2020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143.69999999999999</v>
      </c>
      <c r="W161">
        <v>0</v>
      </c>
      <c r="X161">
        <v>0</v>
      </c>
      <c r="Y161">
        <v>0</v>
      </c>
      <c r="Z161">
        <v>176.93</v>
      </c>
    </row>
    <row r="162" spans="1:26" x14ac:dyDescent="0.25">
      <c r="A162" t="s">
        <v>45</v>
      </c>
      <c r="B162" t="s">
        <v>15</v>
      </c>
      <c r="C162" t="str">
        <f>+VLOOKUP(Importaciones_mensuales[[#This Row],[Código Arancelario]],Codigos10[],2,0)</f>
        <v>Pepino</v>
      </c>
      <c r="D162">
        <f>+VLOOKUP(Importaciones_mensuales[[#This Row],[Cultivo]],Cod_categoría[],2,0)</f>
        <v>100112016</v>
      </c>
      <c r="E162" t="str">
        <f>+VLOOKUP(Importaciones_mensuales[[#This Row],[Código Arancelario]],Codigos10[],4,0)</f>
        <v>Fresco</v>
      </c>
      <c r="F162">
        <f>+VLOOKUP(Importaciones_mensuales[[#This Row],[Procesamiento]],Cod_procesamiento[],2,0)</f>
        <v>4</v>
      </c>
      <c r="G162" t="str">
        <f>+VLOOKUP(Importaciones_mensuales[[#This Row],[Código Arancelario]],Codigos10[],3,0)</f>
        <v>Sin especificar</v>
      </c>
      <c r="H162">
        <f>+VLOOKUP(Importaciones_mensuales[[#This Row],[Tipo]],Cod_tipo[],2,0)</f>
        <v>5</v>
      </c>
      <c r="I162" t="str">
        <f>+VLOOKUP(Importaciones_mensuales[[#This Row],[Código Arancelario]],Codigos10[],5,0)</f>
        <v>Hortalizas</v>
      </c>
      <c r="J162">
        <f>+VLOOKUP(Importaciones_mensuales[[#This Row],[Categoría]],Cod_Tipo_cultivo[],2,0)</f>
        <v>7</v>
      </c>
      <c r="K162" t="s">
        <v>20</v>
      </c>
      <c r="L162">
        <f>+VLOOKUP(Importaciones_mensuales[[#This Row],[Contenido]],Contenido_cod[],2,0)</f>
        <v>2</v>
      </c>
      <c r="M162" t="str">
        <f>+VLOOKUP(Importaciones_mensuales[[#This Row],[Código Arancelario]],Codigos10[],7,0)</f>
        <v>Pepinos y pepinillos</v>
      </c>
      <c r="N162">
        <v>2020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1158.25</v>
      </c>
      <c r="Y162">
        <v>0</v>
      </c>
      <c r="Z162">
        <v>0</v>
      </c>
    </row>
    <row r="163" spans="1:26" x14ac:dyDescent="0.25">
      <c r="A163" t="s">
        <v>48</v>
      </c>
      <c r="B163" t="s">
        <v>15</v>
      </c>
      <c r="C163" t="str">
        <f>+VLOOKUP(Importaciones_mensuales[[#This Row],[Código Arancelario]],Codigos10[],2,0)</f>
        <v>Arveja</v>
      </c>
      <c r="D163">
        <f>+VLOOKUP(Importaciones_mensuales[[#This Row],[Cultivo]],Cod_categoría[],2,0)</f>
        <v>100112022</v>
      </c>
      <c r="E163" t="str">
        <f>+VLOOKUP(Importaciones_mensuales[[#This Row],[Código Arancelario]],Codigos10[],4,0)</f>
        <v>Fresco</v>
      </c>
      <c r="F163">
        <f>+VLOOKUP(Importaciones_mensuales[[#This Row],[Procesamiento]],Cod_procesamiento[],2,0)</f>
        <v>4</v>
      </c>
      <c r="G163" t="str">
        <f>+VLOOKUP(Importaciones_mensuales[[#This Row],[Código Arancelario]],Codigos10[],3,0)</f>
        <v>Sin especificar</v>
      </c>
      <c r="H163">
        <f>+VLOOKUP(Importaciones_mensuales[[#This Row],[Tipo]],Cod_tipo[],2,0)</f>
        <v>5</v>
      </c>
      <c r="I163" t="str">
        <f>+VLOOKUP(Importaciones_mensuales[[#This Row],[Código Arancelario]],Codigos10[],5,0)</f>
        <v>Hortalizas</v>
      </c>
      <c r="J163">
        <f>+VLOOKUP(Importaciones_mensuales[[#This Row],[Categoría]],Cod_Tipo_cultivo[],2,0)</f>
        <v>7</v>
      </c>
      <c r="K163" t="s">
        <v>20</v>
      </c>
      <c r="L163">
        <f>+VLOOKUP(Importaciones_mensuales[[#This Row],[Contenido]],Contenido_cod[],2,0)</f>
        <v>2</v>
      </c>
      <c r="M163" t="str">
        <f>+VLOOKUP(Importaciones_mensuales[[#This Row],[Código Arancelario]],Codigos10[],7,0)</f>
        <v>Sin especificar</v>
      </c>
      <c r="N163">
        <v>2020</v>
      </c>
      <c r="O163">
        <v>0</v>
      </c>
      <c r="P163">
        <v>1297.93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1:26" x14ac:dyDescent="0.25">
      <c r="A164" t="s">
        <v>50</v>
      </c>
      <c r="B164" t="s">
        <v>15</v>
      </c>
      <c r="C164" t="str">
        <f>+VLOOKUP(Importaciones_mensuales[[#This Row],[Código Arancelario]],Codigos10[],2,0)</f>
        <v>Poroto</v>
      </c>
      <c r="D164">
        <f>+VLOOKUP(Importaciones_mensuales[[#This Row],[Cultivo]],Cod_categoría[],2,0)</f>
        <v>100110002</v>
      </c>
      <c r="E164" t="str">
        <f>+VLOOKUP(Importaciones_mensuales[[#This Row],[Código Arancelario]],Codigos10[],4,0)</f>
        <v>Fresco</v>
      </c>
      <c r="F164">
        <f>+VLOOKUP(Importaciones_mensuales[[#This Row],[Procesamiento]],Cod_procesamiento[],2,0)</f>
        <v>4</v>
      </c>
      <c r="G164" t="str">
        <f>+VLOOKUP(Importaciones_mensuales[[#This Row],[Código Arancelario]],Codigos10[],3,0)</f>
        <v>Sin especificar</v>
      </c>
      <c r="H164">
        <f>+VLOOKUP(Importaciones_mensuales[[#This Row],[Tipo]],Cod_tipo[],2,0)</f>
        <v>5</v>
      </c>
      <c r="I164" t="str">
        <f>+VLOOKUP(Importaciones_mensuales[[#This Row],[Código Arancelario]],Codigos10[],5,0)</f>
        <v>Hortalizas</v>
      </c>
      <c r="J164">
        <f>+VLOOKUP(Importaciones_mensuales[[#This Row],[Categoría]],Cod_Tipo_cultivo[],2,0)</f>
        <v>7</v>
      </c>
      <c r="K164" t="s">
        <v>20</v>
      </c>
      <c r="L164">
        <f>+VLOOKUP(Importaciones_mensuales[[#This Row],[Contenido]],Contenido_cod[],2,0)</f>
        <v>2</v>
      </c>
      <c r="M164" t="str">
        <f>+VLOOKUP(Importaciones_mensuales[[#This Row],[Código Arancelario]],Codigos10[],7,0)</f>
        <v>Sin especificar</v>
      </c>
      <c r="N164">
        <v>2020</v>
      </c>
      <c r="O164">
        <v>158.41</v>
      </c>
      <c r="P164">
        <v>0</v>
      </c>
      <c r="Q164">
        <v>0</v>
      </c>
      <c r="R164">
        <v>6625.6399999999994</v>
      </c>
      <c r="S164">
        <v>50304.84</v>
      </c>
      <c r="T164">
        <v>65775.02</v>
      </c>
      <c r="U164">
        <v>89451.27</v>
      </c>
      <c r="V164">
        <v>89043.36</v>
      </c>
      <c r="W164">
        <v>102516.3</v>
      </c>
      <c r="X164">
        <v>69016.55</v>
      </c>
      <c r="Y164">
        <v>31868.29</v>
      </c>
      <c r="Z164">
        <v>15578.560000000001</v>
      </c>
    </row>
    <row r="165" spans="1:26" x14ac:dyDescent="0.25">
      <c r="A165" t="s">
        <v>52</v>
      </c>
      <c r="B165" t="s">
        <v>15</v>
      </c>
      <c r="C165" t="str">
        <f>+VLOOKUP(Importaciones_mensuales[[#This Row],[Código Arancelario]],Codigos10[],2,0)</f>
        <v>Otras legumbres de vaina</v>
      </c>
      <c r="D165">
        <f>+VLOOKUP(Importaciones_mensuales[[#This Row],[Cultivo]],Cod_categoría[],2,0)</f>
        <v>100114032</v>
      </c>
      <c r="E165" t="str">
        <f>+VLOOKUP(Importaciones_mensuales[[#This Row],[Código Arancelario]],Codigos10[],4,0)</f>
        <v>Fresco</v>
      </c>
      <c r="F165">
        <f>+VLOOKUP(Importaciones_mensuales[[#This Row],[Procesamiento]],Cod_procesamiento[],2,0)</f>
        <v>4</v>
      </c>
      <c r="G165" t="str">
        <f>+VLOOKUP(Importaciones_mensuales[[#This Row],[Código Arancelario]],Codigos10[],3,0)</f>
        <v>Sin especificar</v>
      </c>
      <c r="H165">
        <f>+VLOOKUP(Importaciones_mensuales[[#This Row],[Tipo]],Cod_tipo[],2,0)</f>
        <v>5</v>
      </c>
      <c r="I165" t="str">
        <f>+VLOOKUP(Importaciones_mensuales[[#This Row],[Código Arancelario]],Codigos10[],5,0)</f>
        <v>Hortalizas</v>
      </c>
      <c r="J165">
        <f>+VLOOKUP(Importaciones_mensuales[[#This Row],[Categoría]],Cod_Tipo_cultivo[],2,0)</f>
        <v>7</v>
      </c>
      <c r="K165" t="s">
        <v>20</v>
      </c>
      <c r="L165">
        <f>+VLOOKUP(Importaciones_mensuales[[#This Row],[Contenido]],Contenido_cod[],2,0)</f>
        <v>2</v>
      </c>
      <c r="M165" t="str">
        <f>+VLOOKUP(Importaciones_mensuales[[#This Row],[Código Arancelario]],Codigos10[],7,0)</f>
        <v>Sin especificar</v>
      </c>
      <c r="N165">
        <v>2020</v>
      </c>
      <c r="O165">
        <v>168.18</v>
      </c>
      <c r="P165">
        <v>0</v>
      </c>
      <c r="Q165">
        <v>1779.83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</row>
    <row r="166" spans="1:26" x14ac:dyDescent="0.25">
      <c r="A166" t="s">
        <v>300</v>
      </c>
      <c r="B166" t="s">
        <v>363</v>
      </c>
      <c r="C166" t="str">
        <f>+VLOOKUP(Importaciones_mensuales[[#This Row],[Código Arancelario]],Codigos10[],2,0)</f>
        <v>Frambuesa</v>
      </c>
      <c r="D166">
        <f>+VLOOKUP(Importaciones_mensuales[[#This Row],[Cultivo]],Cod_categoría[],2,0)</f>
        <v>100101004</v>
      </c>
      <c r="E166" t="str">
        <f>+VLOOKUP(Importaciones_mensuales[[#This Row],[Código Arancelario]],Codigos10[],4,0)</f>
        <v>Deshidratado</v>
      </c>
      <c r="F166">
        <f>+VLOOKUP(Importaciones_mensuales[[#This Row],[Procesamiento]],Cod_procesamiento[],2,0)</f>
        <v>3</v>
      </c>
      <c r="G166" t="str">
        <f>+VLOOKUP(Importaciones_mensuales[[#This Row],[Código Arancelario]],Codigos10[],3,0)</f>
        <v>Orgánico</v>
      </c>
      <c r="H166">
        <f>+VLOOKUP(Importaciones_mensuales[[#This Row],[Tipo]],Cod_tipo[],2,0)</f>
        <v>1</v>
      </c>
      <c r="I166" t="str">
        <f>+VLOOKUP(Importaciones_mensuales[[#This Row],[Código Arancelario]],Codigos10[],5,0)</f>
        <v>Berries</v>
      </c>
      <c r="J166">
        <f>+VLOOKUP(Importaciones_mensuales[[#This Row],[Categoría]],Cod_Tipo_cultivo[],2,0)</f>
        <v>1</v>
      </c>
      <c r="K166" t="s">
        <v>129</v>
      </c>
      <c r="L166">
        <f>+VLOOKUP(Importaciones_mensuales[[#This Row],[Contenido]],Contenido_cod[],2,0)</f>
        <v>1</v>
      </c>
      <c r="M166" t="str">
        <f>+VLOOKUP(Importaciones_mensuales[[#This Row],[Código Arancelario]],Codigos10[],7,0)</f>
        <v>Sin especificar</v>
      </c>
      <c r="N166">
        <v>2020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24.114285714285714</v>
      </c>
      <c r="Z166">
        <v>0</v>
      </c>
    </row>
    <row r="167" spans="1:26" x14ac:dyDescent="0.25">
      <c r="A167" t="s">
        <v>279</v>
      </c>
      <c r="B167" t="s">
        <v>15</v>
      </c>
      <c r="C167" t="str">
        <f>+VLOOKUP(Importaciones_mensuales[[#This Row],[Código Arancelario]],Codigos10[],2,0)</f>
        <v>Berenjena</v>
      </c>
      <c r="D167">
        <f>+VLOOKUP(Importaciones_mensuales[[#This Row],[Cultivo]],Cod_categoría[],2,0)</f>
        <v>100112001</v>
      </c>
      <c r="E167" t="str">
        <f>+VLOOKUP(Importaciones_mensuales[[#This Row],[Código Arancelario]],Codigos10[],4,0)</f>
        <v>Fresco</v>
      </c>
      <c r="F167">
        <f>+VLOOKUP(Importaciones_mensuales[[#This Row],[Procesamiento]],Cod_procesamiento[],2,0)</f>
        <v>4</v>
      </c>
      <c r="G167" t="str">
        <f>+VLOOKUP(Importaciones_mensuales[[#This Row],[Código Arancelario]],Codigos10[],3,0)</f>
        <v>Sin especificar</v>
      </c>
      <c r="H167">
        <f>+VLOOKUP(Importaciones_mensuales[[#This Row],[Tipo]],Cod_tipo[],2,0)</f>
        <v>5</v>
      </c>
      <c r="I167" t="str">
        <f>+VLOOKUP(Importaciones_mensuales[[#This Row],[Código Arancelario]],Codigos10[],5,0)</f>
        <v>Hortalizas</v>
      </c>
      <c r="J167">
        <f>+VLOOKUP(Importaciones_mensuales[[#This Row],[Categoría]],Cod_Tipo_cultivo[],2,0)</f>
        <v>7</v>
      </c>
      <c r="K167" t="s">
        <v>20</v>
      </c>
      <c r="L167">
        <f>+VLOOKUP(Importaciones_mensuales[[#This Row],[Contenido]],Contenido_cod[],2,0)</f>
        <v>2</v>
      </c>
      <c r="M167" t="str">
        <f>+VLOOKUP(Importaciones_mensuales[[#This Row],[Código Arancelario]],Codigos10[],7,0)</f>
        <v>Sin especificar</v>
      </c>
      <c r="N167">
        <v>2020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1988.7</v>
      </c>
      <c r="X167">
        <v>0</v>
      </c>
      <c r="Y167">
        <v>0</v>
      </c>
      <c r="Z167">
        <v>0</v>
      </c>
    </row>
    <row r="168" spans="1:26" x14ac:dyDescent="0.25">
      <c r="A168" t="s">
        <v>281</v>
      </c>
      <c r="B168" t="s">
        <v>15</v>
      </c>
      <c r="C168" t="str">
        <f>+VLOOKUP(Importaciones_mensuales[[#This Row],[Código Arancelario]],Codigos10[],2,0)</f>
        <v>Apio</v>
      </c>
      <c r="D168">
        <f>+VLOOKUP(Importaciones_mensuales[[#This Row],[Cultivo]],Cod_categoría[],2,0)</f>
        <v>100112017</v>
      </c>
      <c r="E168" t="str">
        <f>+VLOOKUP(Importaciones_mensuales[[#This Row],[Código Arancelario]],Codigos10[],4,0)</f>
        <v>Fresco</v>
      </c>
      <c r="F168">
        <f>+VLOOKUP(Importaciones_mensuales[[#This Row],[Procesamiento]],Cod_procesamiento[],2,0)</f>
        <v>4</v>
      </c>
      <c r="G168" t="str">
        <f>+VLOOKUP(Importaciones_mensuales[[#This Row],[Código Arancelario]],Codigos10[],3,0)</f>
        <v>Sin especificar</v>
      </c>
      <c r="H168">
        <f>+VLOOKUP(Importaciones_mensuales[[#This Row],[Tipo]],Cod_tipo[],2,0)</f>
        <v>5</v>
      </c>
      <c r="I168" t="str">
        <f>+VLOOKUP(Importaciones_mensuales[[#This Row],[Código Arancelario]],Codigos10[],5,0)</f>
        <v>Hortalizas</v>
      </c>
      <c r="J168">
        <f>+VLOOKUP(Importaciones_mensuales[[#This Row],[Categoría]],Cod_Tipo_cultivo[],2,0)</f>
        <v>7</v>
      </c>
      <c r="K168" t="s">
        <v>20</v>
      </c>
      <c r="L168">
        <f>+VLOOKUP(Importaciones_mensuales[[#This Row],[Contenido]],Contenido_cod[],2,0)</f>
        <v>2</v>
      </c>
      <c r="M168" t="str">
        <f>+VLOOKUP(Importaciones_mensuales[[#This Row],[Código Arancelario]],Codigos10[],7,0)</f>
        <v>Sin especificar</v>
      </c>
      <c r="N168">
        <v>2020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29556.89</v>
      </c>
    </row>
    <row r="169" spans="1:26" x14ac:dyDescent="0.25">
      <c r="A169" t="s">
        <v>56</v>
      </c>
      <c r="B169" t="s">
        <v>15</v>
      </c>
      <c r="C169" t="str">
        <f>+VLOOKUP(Importaciones_mensuales[[#This Row],[Código Arancelario]],Codigos10[],2,0)</f>
        <v>Pimiento</v>
      </c>
      <c r="D169">
        <f>+VLOOKUP(Importaciones_mensuales[[#This Row],[Cultivo]],Cod_categoría[],2,0)</f>
        <v>100112002</v>
      </c>
      <c r="E169" t="str">
        <f>+VLOOKUP(Importaciones_mensuales[[#This Row],[Código Arancelario]],Codigos10[],4,0)</f>
        <v>Fresco</v>
      </c>
      <c r="F169">
        <f>+VLOOKUP(Importaciones_mensuales[[#This Row],[Procesamiento]],Cod_procesamiento[],2,0)</f>
        <v>4</v>
      </c>
      <c r="G169" t="str">
        <f>+VLOOKUP(Importaciones_mensuales[[#This Row],[Código Arancelario]],Codigos10[],3,0)</f>
        <v>Sin especificar</v>
      </c>
      <c r="H169">
        <f>+VLOOKUP(Importaciones_mensuales[[#This Row],[Tipo]],Cod_tipo[],2,0)</f>
        <v>5</v>
      </c>
      <c r="I169" t="str">
        <f>+VLOOKUP(Importaciones_mensuales[[#This Row],[Código Arancelario]],Codigos10[],5,0)</f>
        <v>Hortalizas</v>
      </c>
      <c r="J169">
        <f>+VLOOKUP(Importaciones_mensuales[[#This Row],[Categoría]],Cod_Tipo_cultivo[],2,0)</f>
        <v>7</v>
      </c>
      <c r="K169" t="s">
        <v>20</v>
      </c>
      <c r="L169">
        <f>+VLOOKUP(Importaciones_mensuales[[#This Row],[Contenido]],Contenido_cod[],2,0)</f>
        <v>2</v>
      </c>
      <c r="M169" t="str">
        <f>+VLOOKUP(Importaciones_mensuales[[#This Row],[Código Arancelario]],Codigos10[],7,0)</f>
        <v>Sin especificar</v>
      </c>
      <c r="N169">
        <v>2020</v>
      </c>
      <c r="O169">
        <v>98.46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</row>
    <row r="170" spans="1:26" x14ac:dyDescent="0.25">
      <c r="A170" t="s">
        <v>58</v>
      </c>
      <c r="B170" t="s">
        <v>15</v>
      </c>
      <c r="C170" t="str">
        <f>+VLOOKUP(Importaciones_mensuales[[#This Row],[Código Arancelario]],Codigos10[],2,0)</f>
        <v>Ají</v>
      </c>
      <c r="D170">
        <f>+VLOOKUP(Importaciones_mensuales[[#This Row],[Cultivo]],Cod_categoría[],2,0)</f>
        <v>100112021</v>
      </c>
      <c r="E170" t="str">
        <f>+VLOOKUP(Importaciones_mensuales[[#This Row],[Código Arancelario]],Codigos10[],4,0)</f>
        <v>Fresco</v>
      </c>
      <c r="F170">
        <f>+VLOOKUP(Importaciones_mensuales[[#This Row],[Procesamiento]],Cod_procesamiento[],2,0)</f>
        <v>4</v>
      </c>
      <c r="G170" t="str">
        <f>+VLOOKUP(Importaciones_mensuales[[#This Row],[Código Arancelario]],Codigos10[],3,0)</f>
        <v>Sin especificar</v>
      </c>
      <c r="H170">
        <f>+VLOOKUP(Importaciones_mensuales[[#This Row],[Tipo]],Cod_tipo[],2,0)</f>
        <v>5</v>
      </c>
      <c r="I170" t="str">
        <f>+VLOOKUP(Importaciones_mensuales[[#This Row],[Código Arancelario]],Codigos10[],5,0)</f>
        <v>Hortalizas</v>
      </c>
      <c r="J170">
        <f>+VLOOKUP(Importaciones_mensuales[[#This Row],[Categoría]],Cod_Tipo_cultivo[],2,0)</f>
        <v>7</v>
      </c>
      <c r="K170" t="s">
        <v>20</v>
      </c>
      <c r="L170">
        <f>+VLOOKUP(Importaciones_mensuales[[#This Row],[Contenido]],Contenido_cod[],2,0)</f>
        <v>2</v>
      </c>
      <c r="M170" t="str">
        <f>+VLOOKUP(Importaciones_mensuales[[#This Row],[Código Arancelario]],Codigos10[],7,0)</f>
        <v>Sin especificar</v>
      </c>
      <c r="N170">
        <v>2020</v>
      </c>
      <c r="O170">
        <v>0</v>
      </c>
      <c r="P170">
        <v>1037.67</v>
      </c>
      <c r="Q170">
        <v>0</v>
      </c>
      <c r="R170">
        <v>1494.95</v>
      </c>
      <c r="S170">
        <v>0</v>
      </c>
      <c r="T170">
        <v>0</v>
      </c>
      <c r="U170">
        <v>0</v>
      </c>
      <c r="V170">
        <v>4.2300000000000004</v>
      </c>
      <c r="W170">
        <v>496.91</v>
      </c>
      <c r="X170">
        <v>395.19</v>
      </c>
      <c r="Y170">
        <v>0</v>
      </c>
      <c r="Z170">
        <v>0</v>
      </c>
    </row>
    <row r="171" spans="1:26" x14ac:dyDescent="0.25">
      <c r="A171" t="s">
        <v>282</v>
      </c>
      <c r="B171" t="s">
        <v>15</v>
      </c>
      <c r="C171" t="str">
        <f>+VLOOKUP(Importaciones_mensuales[[#This Row],[Código Arancelario]],Codigos10[],2,0)</f>
        <v>Alcachofa</v>
      </c>
      <c r="D171">
        <f>+VLOOKUP(Importaciones_mensuales[[#This Row],[Cultivo]],Cod_categoría[],2,0)</f>
        <v>100112013</v>
      </c>
      <c r="E171" t="str">
        <f>+VLOOKUP(Importaciones_mensuales[[#This Row],[Código Arancelario]],Codigos10[],4,0)</f>
        <v>Fresco</v>
      </c>
      <c r="F171">
        <f>+VLOOKUP(Importaciones_mensuales[[#This Row],[Procesamiento]],Cod_procesamiento[],2,0)</f>
        <v>4</v>
      </c>
      <c r="G171" t="str">
        <f>+VLOOKUP(Importaciones_mensuales[[#This Row],[Código Arancelario]],Codigos10[],3,0)</f>
        <v>Sin especificar</v>
      </c>
      <c r="H171">
        <f>+VLOOKUP(Importaciones_mensuales[[#This Row],[Tipo]],Cod_tipo[],2,0)</f>
        <v>5</v>
      </c>
      <c r="I171" t="str">
        <f>+VLOOKUP(Importaciones_mensuales[[#This Row],[Código Arancelario]],Codigos10[],5,0)</f>
        <v>Hortalizas</v>
      </c>
      <c r="J171">
        <f>+VLOOKUP(Importaciones_mensuales[[#This Row],[Categoría]],Cod_Tipo_cultivo[],2,0)</f>
        <v>7</v>
      </c>
      <c r="K171" t="s">
        <v>20</v>
      </c>
      <c r="L171">
        <f>+VLOOKUP(Importaciones_mensuales[[#This Row],[Contenido]],Contenido_cod[],2,0)</f>
        <v>2</v>
      </c>
      <c r="M171" t="str">
        <f>+VLOOKUP(Importaciones_mensuales[[#This Row],[Código Arancelario]],Codigos10[],7,0)</f>
        <v>Sin especificar</v>
      </c>
      <c r="N171">
        <v>2020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92.54</v>
      </c>
      <c r="V171">
        <v>0</v>
      </c>
      <c r="W171">
        <v>0</v>
      </c>
      <c r="X171">
        <v>0</v>
      </c>
      <c r="Y171">
        <v>0</v>
      </c>
      <c r="Z171">
        <v>0</v>
      </c>
    </row>
    <row r="172" spans="1:26" x14ac:dyDescent="0.25">
      <c r="A172" t="s">
        <v>62</v>
      </c>
      <c r="B172" t="s">
        <v>15</v>
      </c>
      <c r="C172" t="str">
        <f>+VLOOKUP(Importaciones_mensuales[[#This Row],[Código Arancelario]],Codigos10[],2,0)</f>
        <v>Zapallo</v>
      </c>
      <c r="D172">
        <f>+VLOOKUP(Importaciones_mensuales[[#This Row],[Cultivo]],Cod_categoría[],2,0)</f>
        <v>100112032</v>
      </c>
      <c r="E172" t="str">
        <f>+VLOOKUP(Importaciones_mensuales[[#This Row],[Código Arancelario]],Codigos10[],4,0)</f>
        <v>Fresco</v>
      </c>
      <c r="F172">
        <f>+VLOOKUP(Importaciones_mensuales[[#This Row],[Procesamiento]],Cod_procesamiento[],2,0)</f>
        <v>4</v>
      </c>
      <c r="G172" t="str">
        <f>+VLOOKUP(Importaciones_mensuales[[#This Row],[Código Arancelario]],Codigos10[],3,0)</f>
        <v>Sin especificar</v>
      </c>
      <c r="H172">
        <f>+VLOOKUP(Importaciones_mensuales[[#This Row],[Tipo]],Cod_tipo[],2,0)</f>
        <v>5</v>
      </c>
      <c r="I172" t="str">
        <f>+VLOOKUP(Importaciones_mensuales[[#This Row],[Código Arancelario]],Codigos10[],5,0)</f>
        <v>Hortalizas</v>
      </c>
      <c r="J172">
        <f>+VLOOKUP(Importaciones_mensuales[[#This Row],[Categoría]],Cod_Tipo_cultivo[],2,0)</f>
        <v>7</v>
      </c>
      <c r="K172" t="s">
        <v>20</v>
      </c>
      <c r="L172">
        <f>+VLOOKUP(Importaciones_mensuales[[#This Row],[Contenido]],Contenido_cod[],2,0)</f>
        <v>2</v>
      </c>
      <c r="M172" t="str">
        <f>+VLOOKUP(Importaciones_mensuales[[#This Row],[Código Arancelario]],Codigos10[],7,0)</f>
        <v>De guarda</v>
      </c>
      <c r="N172">
        <v>2020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28690</v>
      </c>
      <c r="V172">
        <v>121081</v>
      </c>
      <c r="W172">
        <v>241257.60000000001</v>
      </c>
      <c r="X172">
        <v>278871.5</v>
      </c>
      <c r="Y172">
        <v>183438.42</v>
      </c>
      <c r="Z172">
        <v>21728.57</v>
      </c>
    </row>
    <row r="173" spans="1:26" x14ac:dyDescent="0.25">
      <c r="A173" t="s">
        <v>284</v>
      </c>
      <c r="B173" t="s">
        <v>15</v>
      </c>
      <c r="C173" t="str">
        <f>+VLOOKUP(Importaciones_mensuales[[#This Row],[Código Arancelario]],Codigos10[],2,0)</f>
        <v>Zapallo</v>
      </c>
      <c r="D173">
        <f>+VLOOKUP(Importaciones_mensuales[[#This Row],[Cultivo]],Cod_categoría[],2,0)</f>
        <v>100112032</v>
      </c>
      <c r="E173" t="str">
        <f>+VLOOKUP(Importaciones_mensuales[[#This Row],[Código Arancelario]],Codigos10[],4,0)</f>
        <v>Fresco</v>
      </c>
      <c r="F173">
        <f>+VLOOKUP(Importaciones_mensuales[[#This Row],[Procesamiento]],Cod_procesamiento[],2,0)</f>
        <v>4</v>
      </c>
      <c r="G173" t="str">
        <f>+VLOOKUP(Importaciones_mensuales[[#This Row],[Código Arancelario]],Codigos10[],3,0)</f>
        <v>Sin especificar</v>
      </c>
      <c r="H173">
        <f>+VLOOKUP(Importaciones_mensuales[[#This Row],[Tipo]],Cod_tipo[],2,0)</f>
        <v>5</v>
      </c>
      <c r="I173" t="str">
        <f>+VLOOKUP(Importaciones_mensuales[[#This Row],[Código Arancelario]],Codigos10[],5,0)</f>
        <v>Hortalizas</v>
      </c>
      <c r="J173">
        <f>+VLOOKUP(Importaciones_mensuales[[#This Row],[Categoría]],Cod_Tipo_cultivo[],2,0)</f>
        <v>7</v>
      </c>
      <c r="K173" t="s">
        <v>20</v>
      </c>
      <c r="L173">
        <f>+VLOOKUP(Importaciones_mensuales[[#This Row],[Contenido]],Contenido_cod[],2,0)</f>
        <v>2</v>
      </c>
      <c r="M173" t="str">
        <f>+VLOOKUP(Importaciones_mensuales[[#This Row],[Código Arancelario]],Codigos10[],7,0)</f>
        <v>Sin especificar</v>
      </c>
      <c r="N173">
        <v>2020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2650</v>
      </c>
      <c r="Z173">
        <v>0</v>
      </c>
    </row>
    <row r="174" spans="1:26" x14ac:dyDescent="0.25">
      <c r="A174" t="s">
        <v>65</v>
      </c>
      <c r="B174" t="s">
        <v>15</v>
      </c>
      <c r="C174" t="str">
        <f>+VLOOKUP(Importaciones_mensuales[[#This Row],[Código Arancelario]],Codigos10[],2,0)</f>
        <v>Calabacín</v>
      </c>
      <c r="D174">
        <f>+VLOOKUP(Importaciones_mensuales[[#This Row],[Cultivo]],Cod_categoría[],2,0)</f>
        <v>100114018</v>
      </c>
      <c r="E174" t="str">
        <f>+VLOOKUP(Importaciones_mensuales[[#This Row],[Código Arancelario]],Codigos10[],4,0)</f>
        <v>Fresco</v>
      </c>
      <c r="F174">
        <f>+VLOOKUP(Importaciones_mensuales[[#This Row],[Procesamiento]],Cod_procesamiento[],2,0)</f>
        <v>4</v>
      </c>
      <c r="G174" t="str">
        <f>+VLOOKUP(Importaciones_mensuales[[#This Row],[Código Arancelario]],Codigos10[],3,0)</f>
        <v>Sin especificar</v>
      </c>
      <c r="H174">
        <f>+VLOOKUP(Importaciones_mensuales[[#This Row],[Tipo]],Cod_tipo[],2,0)</f>
        <v>5</v>
      </c>
      <c r="I174" t="str">
        <f>+VLOOKUP(Importaciones_mensuales[[#This Row],[Código Arancelario]],Codigos10[],5,0)</f>
        <v>Hortalizas</v>
      </c>
      <c r="J174">
        <f>+VLOOKUP(Importaciones_mensuales[[#This Row],[Categoría]],Cod_Tipo_cultivo[],2,0)</f>
        <v>7</v>
      </c>
      <c r="K174" t="s">
        <v>20</v>
      </c>
      <c r="L174">
        <f>+VLOOKUP(Importaciones_mensuales[[#This Row],[Contenido]],Contenido_cod[],2,0)</f>
        <v>2</v>
      </c>
      <c r="M174" t="str">
        <f>+VLOOKUP(Importaciones_mensuales[[#This Row],[Código Arancelario]],Codigos10[],7,0)</f>
        <v>Sin especificar</v>
      </c>
      <c r="N174">
        <v>2020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5971.9</v>
      </c>
      <c r="X174">
        <v>18061.810000000001</v>
      </c>
      <c r="Y174">
        <v>0</v>
      </c>
      <c r="Z174">
        <v>0</v>
      </c>
    </row>
    <row r="175" spans="1:26" x14ac:dyDescent="0.25">
      <c r="A175" t="s">
        <v>67</v>
      </c>
      <c r="B175" t="s">
        <v>15</v>
      </c>
      <c r="C175" t="str">
        <f>+VLOOKUP(Importaciones_mensuales[[#This Row],[Código Arancelario]],Codigos10[],2,0)</f>
        <v>Papa</v>
      </c>
      <c r="D175">
        <f>+VLOOKUP(Importaciones_mensuales[[#This Row],[Cultivo]],Cod_categoría[],2,0)</f>
        <v>100114001</v>
      </c>
      <c r="E175" t="str">
        <f>+VLOOKUP(Importaciones_mensuales[[#This Row],[Código Arancelario]],Codigos10[],4,0)</f>
        <v>Congelado</v>
      </c>
      <c r="F175">
        <f>+VLOOKUP(Importaciones_mensuales[[#This Row],[Procesamiento]],Cod_procesamiento[],2,0)</f>
        <v>1</v>
      </c>
      <c r="G175" t="str">
        <f>+VLOOKUP(Importaciones_mensuales[[#This Row],[Código Arancelario]],Codigos10[],3,0)</f>
        <v>Sin especificar</v>
      </c>
      <c r="H175">
        <f>+VLOOKUP(Importaciones_mensuales[[#This Row],[Tipo]],Cod_tipo[],2,0)</f>
        <v>5</v>
      </c>
      <c r="I175" t="str">
        <f>+VLOOKUP(Importaciones_mensuales[[#This Row],[Código Arancelario]],Codigos10[],5,0)</f>
        <v>Tubérculos</v>
      </c>
      <c r="J175">
        <f>+VLOOKUP(Importaciones_mensuales[[#This Row],[Categoría]],Cod_Tipo_cultivo[],2,0)</f>
        <v>9</v>
      </c>
      <c r="K175" t="s">
        <v>20</v>
      </c>
      <c r="L175">
        <f>+VLOOKUP(Importaciones_mensuales[[#This Row],[Contenido]],Contenido_cod[],2,0)</f>
        <v>2</v>
      </c>
      <c r="M175" t="str">
        <f>+VLOOKUP(Importaciones_mensuales[[#This Row],[Código Arancelario]],Codigos10[],7,0)</f>
        <v>Sin especificar</v>
      </c>
      <c r="N175">
        <v>2020</v>
      </c>
      <c r="O175">
        <v>23365.59</v>
      </c>
      <c r="P175">
        <v>39470.53</v>
      </c>
      <c r="Q175">
        <v>18652.349999999999</v>
      </c>
      <c r="R175">
        <v>76861.929999999993</v>
      </c>
      <c r="S175">
        <v>57831.73</v>
      </c>
      <c r="T175">
        <v>0</v>
      </c>
      <c r="U175">
        <v>30508.85</v>
      </c>
      <c r="V175">
        <v>65356.5</v>
      </c>
      <c r="W175">
        <v>10979.14</v>
      </c>
      <c r="X175">
        <v>30482.400000000001</v>
      </c>
      <c r="Y175">
        <v>5400</v>
      </c>
      <c r="Z175">
        <v>25545.850000000002</v>
      </c>
    </row>
    <row r="176" spans="1:26" x14ac:dyDescent="0.25">
      <c r="A176" t="s">
        <v>69</v>
      </c>
      <c r="B176" t="s">
        <v>15</v>
      </c>
      <c r="C176" t="str">
        <f>+VLOOKUP(Importaciones_mensuales[[#This Row],[Código Arancelario]],Codigos10[],2,0)</f>
        <v>Arveja</v>
      </c>
      <c r="D176">
        <f>+VLOOKUP(Importaciones_mensuales[[#This Row],[Cultivo]],Cod_categoría[],2,0)</f>
        <v>100112022</v>
      </c>
      <c r="E176" t="str">
        <f>+VLOOKUP(Importaciones_mensuales[[#This Row],[Código Arancelario]],Codigos10[],4,0)</f>
        <v>Congelado</v>
      </c>
      <c r="F176">
        <f>+VLOOKUP(Importaciones_mensuales[[#This Row],[Procesamiento]],Cod_procesamiento[],2,0)</f>
        <v>1</v>
      </c>
      <c r="G176" t="str">
        <f>+VLOOKUP(Importaciones_mensuales[[#This Row],[Código Arancelario]],Codigos10[],3,0)</f>
        <v>Sin especificar</v>
      </c>
      <c r="H176">
        <f>+VLOOKUP(Importaciones_mensuales[[#This Row],[Tipo]],Cod_tipo[],2,0)</f>
        <v>5</v>
      </c>
      <c r="I176" t="str">
        <f>+VLOOKUP(Importaciones_mensuales[[#This Row],[Código Arancelario]],Codigos10[],5,0)</f>
        <v>Hortalizas</v>
      </c>
      <c r="J176">
        <f>+VLOOKUP(Importaciones_mensuales[[#This Row],[Categoría]],Cod_Tipo_cultivo[],2,0)</f>
        <v>7</v>
      </c>
      <c r="K176" t="s">
        <v>20</v>
      </c>
      <c r="L176">
        <f>+VLOOKUP(Importaciones_mensuales[[#This Row],[Contenido]],Contenido_cod[],2,0)</f>
        <v>2</v>
      </c>
      <c r="M176" t="str">
        <f>+VLOOKUP(Importaciones_mensuales[[#This Row],[Código Arancelario]],Codigos10[],7,0)</f>
        <v>Sin especificar</v>
      </c>
      <c r="N176">
        <v>2020</v>
      </c>
      <c r="O176">
        <v>200825.32</v>
      </c>
      <c r="P176">
        <v>163518.06</v>
      </c>
      <c r="Q176">
        <v>168093.66999999998</v>
      </c>
      <c r="R176">
        <v>265751.13</v>
      </c>
      <c r="S176">
        <v>99228.170000000013</v>
      </c>
      <c r="T176">
        <v>134807.53</v>
      </c>
      <c r="U176">
        <v>372930.39</v>
      </c>
      <c r="V176">
        <v>559301.06000000006</v>
      </c>
      <c r="W176">
        <v>382183.11999999994</v>
      </c>
      <c r="X176">
        <v>214821.03</v>
      </c>
      <c r="Y176">
        <v>299339.72000000003</v>
      </c>
      <c r="Z176">
        <v>411257.67000000004</v>
      </c>
    </row>
    <row r="177" spans="1:26" x14ac:dyDescent="0.25">
      <c r="A177" t="s">
        <v>70</v>
      </c>
      <c r="B177" t="s">
        <v>15</v>
      </c>
      <c r="C177" t="str">
        <f>+VLOOKUP(Importaciones_mensuales[[#This Row],[Código Arancelario]],Codigos10[],2,0)</f>
        <v>Poroto</v>
      </c>
      <c r="D177">
        <f>+VLOOKUP(Importaciones_mensuales[[#This Row],[Cultivo]],Cod_categoría[],2,0)</f>
        <v>100110002</v>
      </c>
      <c r="E177" t="str">
        <f>+VLOOKUP(Importaciones_mensuales[[#This Row],[Código Arancelario]],Codigos10[],4,0)</f>
        <v>Congelado</v>
      </c>
      <c r="F177">
        <f>+VLOOKUP(Importaciones_mensuales[[#This Row],[Procesamiento]],Cod_procesamiento[],2,0)</f>
        <v>1</v>
      </c>
      <c r="G177" t="str">
        <f>+VLOOKUP(Importaciones_mensuales[[#This Row],[Código Arancelario]],Codigos10[],3,0)</f>
        <v>Sin especificar</v>
      </c>
      <c r="H177">
        <f>+VLOOKUP(Importaciones_mensuales[[#This Row],[Tipo]],Cod_tipo[],2,0)</f>
        <v>5</v>
      </c>
      <c r="I177" t="str">
        <f>+VLOOKUP(Importaciones_mensuales[[#This Row],[Código Arancelario]],Codigos10[],5,0)</f>
        <v>Hortalizas</v>
      </c>
      <c r="J177">
        <f>+VLOOKUP(Importaciones_mensuales[[#This Row],[Categoría]],Cod_Tipo_cultivo[],2,0)</f>
        <v>7</v>
      </c>
      <c r="K177" t="s">
        <v>20</v>
      </c>
      <c r="L177">
        <f>+VLOOKUP(Importaciones_mensuales[[#This Row],[Contenido]],Contenido_cod[],2,0)</f>
        <v>2</v>
      </c>
      <c r="M177" t="str">
        <f>+VLOOKUP(Importaciones_mensuales[[#This Row],[Código Arancelario]],Codigos10[],7,0)</f>
        <v>Sin especificar</v>
      </c>
      <c r="N177">
        <v>2020</v>
      </c>
      <c r="O177">
        <v>120184.22</v>
      </c>
      <c r="P177">
        <v>63894.630000000012</v>
      </c>
      <c r="Q177">
        <v>99095.75</v>
      </c>
      <c r="R177">
        <v>132685.78999999998</v>
      </c>
      <c r="S177">
        <v>96518.02</v>
      </c>
      <c r="T177">
        <v>122546.07999999999</v>
      </c>
      <c r="U177">
        <v>107568.66</v>
      </c>
      <c r="V177">
        <v>129134.72</v>
      </c>
      <c r="W177">
        <v>151167.5</v>
      </c>
      <c r="X177">
        <v>160221.06</v>
      </c>
      <c r="Y177">
        <v>125343.69</v>
      </c>
      <c r="Z177">
        <v>123663.73</v>
      </c>
    </row>
    <row r="178" spans="1:26" x14ac:dyDescent="0.25">
      <c r="A178" t="s">
        <v>71</v>
      </c>
      <c r="B178" t="s">
        <v>15</v>
      </c>
      <c r="C178" t="str">
        <f>+VLOOKUP(Importaciones_mensuales[[#This Row],[Código Arancelario]],Codigos10[],2,0)</f>
        <v>Haba</v>
      </c>
      <c r="D178">
        <f>+VLOOKUP(Importaciones_mensuales[[#This Row],[Cultivo]],Cod_categoría[],2,0)</f>
        <v>100112026</v>
      </c>
      <c r="E178" t="str">
        <f>+VLOOKUP(Importaciones_mensuales[[#This Row],[Código Arancelario]],Codigos10[],4,0)</f>
        <v>Congelado</v>
      </c>
      <c r="F178">
        <f>+VLOOKUP(Importaciones_mensuales[[#This Row],[Procesamiento]],Cod_procesamiento[],2,0)</f>
        <v>1</v>
      </c>
      <c r="G178" t="str">
        <f>+VLOOKUP(Importaciones_mensuales[[#This Row],[Código Arancelario]],Codigos10[],3,0)</f>
        <v>Sin especificar</v>
      </c>
      <c r="H178">
        <f>+VLOOKUP(Importaciones_mensuales[[#This Row],[Tipo]],Cod_tipo[],2,0)</f>
        <v>5</v>
      </c>
      <c r="I178" t="str">
        <f>+VLOOKUP(Importaciones_mensuales[[#This Row],[Código Arancelario]],Codigos10[],5,0)</f>
        <v>Hortalizas</v>
      </c>
      <c r="J178">
        <f>+VLOOKUP(Importaciones_mensuales[[#This Row],[Categoría]],Cod_Tipo_cultivo[],2,0)</f>
        <v>7</v>
      </c>
      <c r="K178" t="s">
        <v>20</v>
      </c>
      <c r="L178">
        <f>+VLOOKUP(Importaciones_mensuales[[#This Row],[Contenido]],Contenido_cod[],2,0)</f>
        <v>2</v>
      </c>
      <c r="M178" t="str">
        <f>+VLOOKUP(Importaciones_mensuales[[#This Row],[Código Arancelario]],Codigos10[],7,0)</f>
        <v>Sin especificar</v>
      </c>
      <c r="N178">
        <v>2020</v>
      </c>
      <c r="O178">
        <v>17934.38</v>
      </c>
      <c r="P178">
        <v>32175.79</v>
      </c>
      <c r="Q178">
        <v>134658.04</v>
      </c>
      <c r="R178">
        <v>87198.12</v>
      </c>
      <c r="S178">
        <v>56469.16</v>
      </c>
      <c r="T178">
        <v>25895.219999999998</v>
      </c>
      <c r="U178">
        <v>118938.26</v>
      </c>
      <c r="V178">
        <v>62574.69</v>
      </c>
      <c r="W178">
        <v>67527.010000000009</v>
      </c>
      <c r="X178">
        <v>51923.7</v>
      </c>
      <c r="Y178">
        <v>79526.900000000009</v>
      </c>
      <c r="Z178">
        <v>79986.63</v>
      </c>
    </row>
    <row r="179" spans="1:26" x14ac:dyDescent="0.25">
      <c r="A179" t="s">
        <v>72</v>
      </c>
      <c r="B179" t="s">
        <v>15</v>
      </c>
      <c r="C179" t="str">
        <f>+VLOOKUP(Importaciones_mensuales[[#This Row],[Código Arancelario]],Codigos10[],2,0)</f>
        <v>Otras legumbres de vaina</v>
      </c>
      <c r="D179">
        <f>+VLOOKUP(Importaciones_mensuales[[#This Row],[Cultivo]],Cod_categoría[],2,0)</f>
        <v>100114032</v>
      </c>
      <c r="E179" t="str">
        <f>+VLOOKUP(Importaciones_mensuales[[#This Row],[Código Arancelario]],Codigos10[],4,0)</f>
        <v>Congelado</v>
      </c>
      <c r="F179">
        <f>+VLOOKUP(Importaciones_mensuales[[#This Row],[Procesamiento]],Cod_procesamiento[],2,0)</f>
        <v>1</v>
      </c>
      <c r="G179" t="str">
        <f>+VLOOKUP(Importaciones_mensuales[[#This Row],[Código Arancelario]],Codigos10[],3,0)</f>
        <v>Sin especificar</v>
      </c>
      <c r="H179">
        <f>+VLOOKUP(Importaciones_mensuales[[#This Row],[Tipo]],Cod_tipo[],2,0)</f>
        <v>5</v>
      </c>
      <c r="I179" t="str">
        <f>+VLOOKUP(Importaciones_mensuales[[#This Row],[Código Arancelario]],Codigos10[],5,0)</f>
        <v>Hortalizas</v>
      </c>
      <c r="J179">
        <f>+VLOOKUP(Importaciones_mensuales[[#This Row],[Categoría]],Cod_Tipo_cultivo[],2,0)</f>
        <v>7</v>
      </c>
      <c r="K179" t="s">
        <v>20</v>
      </c>
      <c r="L179">
        <f>+VLOOKUP(Importaciones_mensuales[[#This Row],[Contenido]],Contenido_cod[],2,0)</f>
        <v>2</v>
      </c>
      <c r="M179" t="str">
        <f>+VLOOKUP(Importaciones_mensuales[[#This Row],[Código Arancelario]],Codigos10[],7,0)</f>
        <v>Sin especificar</v>
      </c>
      <c r="N179">
        <v>2020</v>
      </c>
      <c r="O179">
        <v>0</v>
      </c>
      <c r="P179">
        <v>19499.189999999999</v>
      </c>
      <c r="Q179">
        <v>3359.57</v>
      </c>
      <c r="R179">
        <v>0</v>
      </c>
      <c r="S179">
        <v>0</v>
      </c>
      <c r="T179">
        <v>11656</v>
      </c>
      <c r="U179">
        <v>28091.37</v>
      </c>
      <c r="V179">
        <v>40078.520000000004</v>
      </c>
      <c r="W179">
        <v>11909.88</v>
      </c>
      <c r="X179">
        <v>10355.11</v>
      </c>
      <c r="Y179">
        <v>17331.989999999998</v>
      </c>
      <c r="Z179">
        <v>19619.920000000002</v>
      </c>
    </row>
    <row r="180" spans="1:26" x14ac:dyDescent="0.25">
      <c r="A180" t="s">
        <v>73</v>
      </c>
      <c r="B180" t="s">
        <v>15</v>
      </c>
      <c r="C180" t="str">
        <f>+VLOOKUP(Importaciones_mensuales[[#This Row],[Código Arancelario]],Codigos10[],2,0)</f>
        <v>Espinaca</v>
      </c>
      <c r="D180">
        <f>+VLOOKUP(Importaciones_mensuales[[#This Row],[Cultivo]],Cod_categoría[],2,0)</f>
        <v>100112012</v>
      </c>
      <c r="E180" t="str">
        <f>+VLOOKUP(Importaciones_mensuales[[#This Row],[Código Arancelario]],Codigos10[],4,0)</f>
        <v>Congelado</v>
      </c>
      <c r="F180">
        <f>+VLOOKUP(Importaciones_mensuales[[#This Row],[Procesamiento]],Cod_procesamiento[],2,0)</f>
        <v>1</v>
      </c>
      <c r="G180" t="str">
        <f>+VLOOKUP(Importaciones_mensuales[[#This Row],[Código Arancelario]],Codigos10[],3,0)</f>
        <v>Sin especificar</v>
      </c>
      <c r="H180">
        <f>+VLOOKUP(Importaciones_mensuales[[#This Row],[Tipo]],Cod_tipo[],2,0)</f>
        <v>5</v>
      </c>
      <c r="I180" t="str">
        <f>+VLOOKUP(Importaciones_mensuales[[#This Row],[Código Arancelario]],Codigos10[],5,0)</f>
        <v>Hortalizas</v>
      </c>
      <c r="J180">
        <f>+VLOOKUP(Importaciones_mensuales[[#This Row],[Categoría]],Cod_Tipo_cultivo[],2,0)</f>
        <v>7</v>
      </c>
      <c r="K180" t="s">
        <v>20</v>
      </c>
      <c r="L180">
        <f>+VLOOKUP(Importaciones_mensuales[[#This Row],[Contenido]],Contenido_cod[],2,0)</f>
        <v>2</v>
      </c>
      <c r="M180" t="str">
        <f>+VLOOKUP(Importaciones_mensuales[[#This Row],[Código Arancelario]],Codigos10[],7,0)</f>
        <v>Sin especificar</v>
      </c>
      <c r="N180">
        <v>2020</v>
      </c>
      <c r="O180">
        <v>91584.16</v>
      </c>
      <c r="P180">
        <v>45866.479999999996</v>
      </c>
      <c r="Q180">
        <v>72251.509999999995</v>
      </c>
      <c r="R180">
        <v>74551.459999999992</v>
      </c>
      <c r="S180">
        <v>89604.65</v>
      </c>
      <c r="T180">
        <v>52855.67</v>
      </c>
      <c r="U180">
        <v>35247.679999999993</v>
      </c>
      <c r="V180">
        <v>70324.289999999994</v>
      </c>
      <c r="W180">
        <v>100844.91</v>
      </c>
      <c r="X180">
        <v>139066.25</v>
      </c>
      <c r="Y180">
        <v>3690.1</v>
      </c>
      <c r="Z180">
        <v>101472.33</v>
      </c>
    </row>
    <row r="181" spans="1:26" x14ac:dyDescent="0.25">
      <c r="A181" t="s">
        <v>75</v>
      </c>
      <c r="B181" t="s">
        <v>15</v>
      </c>
      <c r="C181" t="str">
        <f>+VLOOKUP(Importaciones_mensuales[[#This Row],[Código Arancelario]],Codigos10[],2,0)</f>
        <v>Maíz</v>
      </c>
      <c r="D181">
        <f>+VLOOKUP(Importaciones_mensuales[[#This Row],[Cultivo]],Cod_categoría[],2,0)</f>
        <v>100114015</v>
      </c>
      <c r="E181" t="str">
        <f>+VLOOKUP(Importaciones_mensuales[[#This Row],[Código Arancelario]],Codigos10[],4,0)</f>
        <v>Congelado</v>
      </c>
      <c r="F181">
        <f>+VLOOKUP(Importaciones_mensuales[[#This Row],[Procesamiento]],Cod_procesamiento[],2,0)</f>
        <v>1</v>
      </c>
      <c r="G181" t="str">
        <f>+VLOOKUP(Importaciones_mensuales[[#This Row],[Código Arancelario]],Codigos10[],3,0)</f>
        <v>Sin especificar</v>
      </c>
      <c r="H181">
        <f>+VLOOKUP(Importaciones_mensuales[[#This Row],[Tipo]],Cod_tipo[],2,0)</f>
        <v>5</v>
      </c>
      <c r="I181" t="str">
        <f>+VLOOKUP(Importaciones_mensuales[[#This Row],[Código Arancelario]],Codigos10[],5,0)</f>
        <v>Hortalizas</v>
      </c>
      <c r="J181">
        <f>+VLOOKUP(Importaciones_mensuales[[#This Row],[Categoría]],Cod_Tipo_cultivo[],2,0)</f>
        <v>7</v>
      </c>
      <c r="K181" t="s">
        <v>20</v>
      </c>
      <c r="L181">
        <f>+VLOOKUP(Importaciones_mensuales[[#This Row],[Contenido]],Contenido_cod[],2,0)</f>
        <v>2</v>
      </c>
      <c r="M181" t="str">
        <f>+VLOOKUP(Importaciones_mensuales[[#This Row],[Código Arancelario]],Codigos10[],7,0)</f>
        <v>Maíz dulce</v>
      </c>
      <c r="N181">
        <v>2020</v>
      </c>
      <c r="O181">
        <v>747510.17000000016</v>
      </c>
      <c r="P181">
        <v>651564.24000000011</v>
      </c>
      <c r="Q181">
        <v>678174.95000000007</v>
      </c>
      <c r="R181">
        <v>756571.8600000001</v>
      </c>
      <c r="S181">
        <v>563461.06999999995</v>
      </c>
      <c r="T181">
        <v>667688.91</v>
      </c>
      <c r="U181">
        <v>596715.16999999993</v>
      </c>
      <c r="V181">
        <v>510441.32</v>
      </c>
      <c r="W181">
        <v>556081.0199999999</v>
      </c>
      <c r="X181">
        <v>2599602.36</v>
      </c>
      <c r="Y181">
        <v>2665492.59</v>
      </c>
      <c r="Z181">
        <v>1774037.6400000001</v>
      </c>
    </row>
    <row r="182" spans="1:26" x14ac:dyDescent="0.25">
      <c r="A182" t="s">
        <v>78</v>
      </c>
      <c r="B182" t="s">
        <v>15</v>
      </c>
      <c r="C182" t="str">
        <f>+VLOOKUP(Importaciones_mensuales[[#This Row],[Código Arancelario]],Codigos10[],2,0)</f>
        <v>Coliflor</v>
      </c>
      <c r="D182">
        <f>+VLOOKUP(Importaciones_mensuales[[#This Row],[Cultivo]],Cod_categoría[],2,0)</f>
        <v>100112008</v>
      </c>
      <c r="E182" t="str">
        <f>+VLOOKUP(Importaciones_mensuales[[#This Row],[Código Arancelario]],Codigos10[],4,0)</f>
        <v>Congelado</v>
      </c>
      <c r="F182">
        <f>+VLOOKUP(Importaciones_mensuales[[#This Row],[Procesamiento]],Cod_procesamiento[],2,0)</f>
        <v>1</v>
      </c>
      <c r="G182" t="str">
        <f>+VLOOKUP(Importaciones_mensuales[[#This Row],[Código Arancelario]],Codigos10[],3,0)</f>
        <v>Sin especificar</v>
      </c>
      <c r="H182">
        <f>+VLOOKUP(Importaciones_mensuales[[#This Row],[Tipo]],Cod_tipo[],2,0)</f>
        <v>5</v>
      </c>
      <c r="I182" t="str">
        <f>+VLOOKUP(Importaciones_mensuales[[#This Row],[Código Arancelario]],Codigos10[],5,0)</f>
        <v>Hortalizas</v>
      </c>
      <c r="J182">
        <f>+VLOOKUP(Importaciones_mensuales[[#This Row],[Categoría]],Cod_Tipo_cultivo[],2,0)</f>
        <v>7</v>
      </c>
      <c r="K182" t="s">
        <v>20</v>
      </c>
      <c r="L182">
        <f>+VLOOKUP(Importaciones_mensuales[[#This Row],[Contenido]],Contenido_cod[],2,0)</f>
        <v>2</v>
      </c>
      <c r="M182" t="str">
        <f>+VLOOKUP(Importaciones_mensuales[[#This Row],[Código Arancelario]],Codigos10[],7,0)</f>
        <v>Sin especificar</v>
      </c>
      <c r="N182">
        <v>2020</v>
      </c>
      <c r="O182">
        <v>128668.39</v>
      </c>
      <c r="P182">
        <v>1310.5</v>
      </c>
      <c r="Q182">
        <v>11069.27</v>
      </c>
      <c r="R182">
        <v>0</v>
      </c>
      <c r="S182">
        <v>26000.760000000002</v>
      </c>
      <c r="T182">
        <v>11750.130000000001</v>
      </c>
      <c r="U182">
        <v>24387.14</v>
      </c>
      <c r="V182">
        <v>25869.649999999998</v>
      </c>
      <c r="W182">
        <v>27676.21</v>
      </c>
      <c r="X182">
        <v>33951.82</v>
      </c>
      <c r="Y182">
        <v>21374.79</v>
      </c>
      <c r="Z182">
        <v>45187.68</v>
      </c>
    </row>
    <row r="183" spans="1:26" x14ac:dyDescent="0.25">
      <c r="A183" t="s">
        <v>79</v>
      </c>
      <c r="B183" t="s">
        <v>15</v>
      </c>
      <c r="C183" t="str">
        <f>+VLOOKUP(Importaciones_mensuales[[#This Row],[Código Arancelario]],Codigos10[],2,0)</f>
        <v>Brócoli</v>
      </c>
      <c r="D183">
        <f>+VLOOKUP(Importaciones_mensuales[[#This Row],[Cultivo]],Cod_categoría[],2,0)</f>
        <v>100112023</v>
      </c>
      <c r="E183" t="str">
        <f>+VLOOKUP(Importaciones_mensuales[[#This Row],[Código Arancelario]],Codigos10[],4,0)</f>
        <v>Congelado</v>
      </c>
      <c r="F183">
        <f>+VLOOKUP(Importaciones_mensuales[[#This Row],[Procesamiento]],Cod_procesamiento[],2,0)</f>
        <v>1</v>
      </c>
      <c r="G183" t="str">
        <f>+VLOOKUP(Importaciones_mensuales[[#This Row],[Código Arancelario]],Codigos10[],3,0)</f>
        <v>Sin especificar</v>
      </c>
      <c r="H183">
        <f>+VLOOKUP(Importaciones_mensuales[[#This Row],[Tipo]],Cod_tipo[],2,0)</f>
        <v>5</v>
      </c>
      <c r="I183" t="str">
        <f>+VLOOKUP(Importaciones_mensuales[[#This Row],[Código Arancelario]],Codigos10[],5,0)</f>
        <v>Hortalizas</v>
      </c>
      <c r="J183">
        <f>+VLOOKUP(Importaciones_mensuales[[#This Row],[Categoría]],Cod_Tipo_cultivo[],2,0)</f>
        <v>7</v>
      </c>
      <c r="K183" t="s">
        <v>20</v>
      </c>
      <c r="L183">
        <f>+VLOOKUP(Importaciones_mensuales[[#This Row],[Contenido]],Contenido_cod[],2,0)</f>
        <v>2</v>
      </c>
      <c r="M183" t="str">
        <f>+VLOOKUP(Importaciones_mensuales[[#This Row],[Código Arancelario]],Codigos10[],7,0)</f>
        <v>Sin especificar</v>
      </c>
      <c r="N183">
        <v>2020</v>
      </c>
      <c r="O183">
        <v>114829.68</v>
      </c>
      <c r="P183">
        <v>122971.79000000001</v>
      </c>
      <c r="Q183">
        <v>103876.39000000001</v>
      </c>
      <c r="R183">
        <v>49614.25</v>
      </c>
      <c r="S183">
        <v>37673</v>
      </c>
      <c r="T183">
        <v>26077.079999999998</v>
      </c>
      <c r="U183">
        <v>48845.93</v>
      </c>
      <c r="V183">
        <v>27843.93</v>
      </c>
      <c r="W183">
        <v>52923.909999999996</v>
      </c>
      <c r="X183">
        <v>93236.44</v>
      </c>
      <c r="Y183">
        <v>44297.49</v>
      </c>
      <c r="Z183">
        <v>54009.299999999996</v>
      </c>
    </row>
    <row r="184" spans="1:26" x14ac:dyDescent="0.25">
      <c r="A184" t="s">
        <v>272</v>
      </c>
      <c r="B184" t="s">
        <v>363</v>
      </c>
      <c r="C184" t="str">
        <f>+VLOOKUP(Importaciones_mensuales[[#This Row],[Código Arancelario]],Codigos10[],2,0)</f>
        <v>Frambuesa</v>
      </c>
      <c r="D184">
        <f>+VLOOKUP(Importaciones_mensuales[[#This Row],[Cultivo]],Cod_categoría[],2,0)</f>
        <v>100101004</v>
      </c>
      <c r="E184" t="str">
        <f>+VLOOKUP(Importaciones_mensuales[[#This Row],[Código Arancelario]],Codigos10[],4,0)</f>
        <v>Deshidratado</v>
      </c>
      <c r="F184">
        <f>+VLOOKUP(Importaciones_mensuales[[#This Row],[Procesamiento]],Cod_procesamiento[],2,0)</f>
        <v>3</v>
      </c>
      <c r="G184" t="str">
        <f>+VLOOKUP(Importaciones_mensuales[[#This Row],[Código Arancelario]],Codigos10[],3,0)</f>
        <v>No orgánico</v>
      </c>
      <c r="H184">
        <f>+VLOOKUP(Importaciones_mensuales[[#This Row],[Tipo]],Cod_tipo[],2,0)</f>
        <v>2</v>
      </c>
      <c r="I184" t="str">
        <f>+VLOOKUP(Importaciones_mensuales[[#This Row],[Código Arancelario]],Codigos10[],5,0)</f>
        <v>Berries</v>
      </c>
      <c r="J184">
        <f>+VLOOKUP(Importaciones_mensuales[[#This Row],[Categoría]],Cod_Tipo_cultivo[],2,0)</f>
        <v>1</v>
      </c>
      <c r="K184" t="s">
        <v>129</v>
      </c>
      <c r="L184">
        <f>+VLOOKUP(Importaciones_mensuales[[#This Row],[Contenido]],Contenido_cod[],2,0)</f>
        <v>1</v>
      </c>
      <c r="M184" t="str">
        <f>+VLOOKUP(Importaciones_mensuales[[#This Row],[Código Arancelario]],Codigos10[],7,0)</f>
        <v>Sin especificar</v>
      </c>
      <c r="N184">
        <v>2020</v>
      </c>
      <c r="O184">
        <v>0</v>
      </c>
      <c r="P184">
        <v>0</v>
      </c>
      <c r="Q184">
        <v>57.839598997493738</v>
      </c>
      <c r="R184">
        <v>0</v>
      </c>
      <c r="S184">
        <v>22.774757281553399</v>
      </c>
      <c r="T184">
        <v>27.098583333333334</v>
      </c>
      <c r="U184">
        <v>6.1338003597122306</v>
      </c>
      <c r="V184">
        <v>69.837389770723107</v>
      </c>
      <c r="W184">
        <v>0</v>
      </c>
      <c r="X184">
        <v>0</v>
      </c>
      <c r="Y184">
        <v>7.6951842519685041</v>
      </c>
      <c r="Z184">
        <v>142.56959706959708</v>
      </c>
    </row>
    <row r="185" spans="1:26" x14ac:dyDescent="0.25">
      <c r="A185" t="s">
        <v>82</v>
      </c>
      <c r="B185" t="s">
        <v>15</v>
      </c>
      <c r="C185" t="str">
        <f>+VLOOKUP(Importaciones_mensuales[[#This Row],[Código Arancelario]],Codigos10[],2,0)</f>
        <v>Aceituna</v>
      </c>
      <c r="D185">
        <f>+VLOOKUP(Importaciones_mensuales[[#This Row],[Cultivo]],Cod_categoría[],2,0)</f>
        <v>100114016</v>
      </c>
      <c r="E185" t="str">
        <f>+VLOOKUP(Importaciones_mensuales[[#This Row],[Código Arancelario]],Codigos10[],4,0)</f>
        <v>Conserva</v>
      </c>
      <c r="F185">
        <f>+VLOOKUP(Importaciones_mensuales[[#This Row],[Procesamiento]],Cod_procesamiento[],2,0)</f>
        <v>2</v>
      </c>
      <c r="G185" t="str">
        <f>+VLOOKUP(Importaciones_mensuales[[#This Row],[Código Arancelario]],Codigos10[],3,0)</f>
        <v>Sin especificar</v>
      </c>
      <c r="H185">
        <f>+VLOOKUP(Importaciones_mensuales[[#This Row],[Tipo]],Cod_tipo[],2,0)</f>
        <v>5</v>
      </c>
      <c r="I185" t="str">
        <f>+VLOOKUP(Importaciones_mensuales[[#This Row],[Código Arancelario]],Codigos10[],5,0)</f>
        <v>Hortalizas</v>
      </c>
      <c r="J185">
        <f>+VLOOKUP(Importaciones_mensuales[[#This Row],[Categoría]],Cod_Tipo_cultivo[],2,0)</f>
        <v>7</v>
      </c>
      <c r="K185" t="s">
        <v>20</v>
      </c>
      <c r="L185">
        <f>+VLOOKUP(Importaciones_mensuales[[#This Row],[Contenido]],Contenido_cod[],2,0)</f>
        <v>2</v>
      </c>
      <c r="M185" t="str">
        <f>+VLOOKUP(Importaciones_mensuales[[#This Row],[Código Arancelario]],Codigos10[],7,0)</f>
        <v>Sin especificar</v>
      </c>
      <c r="N185">
        <v>2020</v>
      </c>
      <c r="O185">
        <v>673133.61</v>
      </c>
      <c r="P185">
        <v>734660.38</v>
      </c>
      <c r="Q185">
        <v>833038.28999999992</v>
      </c>
      <c r="R185">
        <v>474011.69000000006</v>
      </c>
      <c r="S185">
        <v>745096.41</v>
      </c>
      <c r="T185">
        <v>825251.1</v>
      </c>
      <c r="U185">
        <v>985266.13</v>
      </c>
      <c r="V185">
        <v>1538397.99</v>
      </c>
      <c r="W185">
        <v>1400168.5999999999</v>
      </c>
      <c r="X185">
        <v>1045835.0299999999</v>
      </c>
      <c r="Y185">
        <v>898800.34</v>
      </c>
      <c r="Z185">
        <v>1089155.3600000001</v>
      </c>
    </row>
    <row r="186" spans="1:26" x14ac:dyDescent="0.25">
      <c r="A186" t="s">
        <v>84</v>
      </c>
      <c r="B186" t="s">
        <v>15</v>
      </c>
      <c r="C186" t="str">
        <f>+VLOOKUP(Importaciones_mensuales[[#This Row],[Código Arancelario]],Codigos10[],2,0)</f>
        <v>Aceituna</v>
      </c>
      <c r="D186">
        <f>+VLOOKUP(Importaciones_mensuales[[#This Row],[Cultivo]],Cod_categoría[],2,0)</f>
        <v>100114016</v>
      </c>
      <c r="E186" t="str">
        <f>+VLOOKUP(Importaciones_mensuales[[#This Row],[Código Arancelario]],Codigos10[],4,0)</f>
        <v>Conserva</v>
      </c>
      <c r="F186">
        <f>+VLOOKUP(Importaciones_mensuales[[#This Row],[Procesamiento]],Cod_procesamiento[],2,0)</f>
        <v>2</v>
      </c>
      <c r="G186" t="str">
        <f>+VLOOKUP(Importaciones_mensuales[[#This Row],[Código Arancelario]],Codigos10[],3,0)</f>
        <v>Sin especificar</v>
      </c>
      <c r="H186">
        <f>+VLOOKUP(Importaciones_mensuales[[#This Row],[Tipo]],Cod_tipo[],2,0)</f>
        <v>5</v>
      </c>
      <c r="I186" t="str">
        <f>+VLOOKUP(Importaciones_mensuales[[#This Row],[Código Arancelario]],Codigos10[],5,0)</f>
        <v>Hortalizas</v>
      </c>
      <c r="J186">
        <f>+VLOOKUP(Importaciones_mensuales[[#This Row],[Categoría]],Cod_Tipo_cultivo[],2,0)</f>
        <v>7</v>
      </c>
      <c r="K186" t="s">
        <v>20</v>
      </c>
      <c r="L186">
        <f>+VLOOKUP(Importaciones_mensuales[[#This Row],[Contenido]],Contenido_cod[],2,0)</f>
        <v>2</v>
      </c>
      <c r="M186" t="str">
        <f>+VLOOKUP(Importaciones_mensuales[[#This Row],[Código Arancelario]],Codigos10[],7,0)</f>
        <v>Sin especificar</v>
      </c>
      <c r="N186">
        <v>2020</v>
      </c>
      <c r="O186">
        <v>73.430000000000007</v>
      </c>
      <c r="P186">
        <v>0</v>
      </c>
      <c r="Q186">
        <v>0</v>
      </c>
      <c r="R186">
        <v>8538.56</v>
      </c>
      <c r="S186">
        <v>0</v>
      </c>
      <c r="T186">
        <v>0</v>
      </c>
      <c r="U186">
        <v>0</v>
      </c>
      <c r="V186">
        <v>25965.07</v>
      </c>
      <c r="W186">
        <v>4544.34</v>
      </c>
      <c r="X186">
        <v>0</v>
      </c>
      <c r="Y186">
        <v>886.22</v>
      </c>
      <c r="Z186">
        <v>0</v>
      </c>
    </row>
    <row r="187" spans="1:26" x14ac:dyDescent="0.25">
      <c r="A187" t="s">
        <v>85</v>
      </c>
      <c r="B187" t="s">
        <v>15</v>
      </c>
      <c r="C187" t="str">
        <f>+VLOOKUP(Importaciones_mensuales[[#This Row],[Código Arancelario]],Codigos10[],2,0)</f>
        <v>Pepino</v>
      </c>
      <c r="D187">
        <f>+VLOOKUP(Importaciones_mensuales[[#This Row],[Cultivo]],Cod_categoría[],2,0)</f>
        <v>100112016</v>
      </c>
      <c r="E187" t="str">
        <f>+VLOOKUP(Importaciones_mensuales[[#This Row],[Código Arancelario]],Codigos10[],4,0)</f>
        <v>Conserva</v>
      </c>
      <c r="F187">
        <f>+VLOOKUP(Importaciones_mensuales[[#This Row],[Procesamiento]],Cod_procesamiento[],2,0)</f>
        <v>2</v>
      </c>
      <c r="G187" t="str">
        <f>+VLOOKUP(Importaciones_mensuales[[#This Row],[Código Arancelario]],Codigos10[],3,0)</f>
        <v>Sin especificar</v>
      </c>
      <c r="H187">
        <f>+VLOOKUP(Importaciones_mensuales[[#This Row],[Tipo]],Cod_tipo[],2,0)</f>
        <v>5</v>
      </c>
      <c r="I187" t="str">
        <f>+VLOOKUP(Importaciones_mensuales[[#This Row],[Código Arancelario]],Codigos10[],5,0)</f>
        <v>Hortalizas</v>
      </c>
      <c r="J187">
        <f>+VLOOKUP(Importaciones_mensuales[[#This Row],[Categoría]],Cod_Tipo_cultivo[],2,0)</f>
        <v>7</v>
      </c>
      <c r="K187" t="s">
        <v>20</v>
      </c>
      <c r="L187">
        <f>+VLOOKUP(Importaciones_mensuales[[#This Row],[Contenido]],Contenido_cod[],2,0)</f>
        <v>2</v>
      </c>
      <c r="M187" t="str">
        <f>+VLOOKUP(Importaciones_mensuales[[#This Row],[Código Arancelario]],Codigos10[],7,0)</f>
        <v>Pepinos y pepinillos</v>
      </c>
      <c r="N187">
        <v>2020</v>
      </c>
      <c r="O187">
        <v>0</v>
      </c>
      <c r="P187">
        <v>0</v>
      </c>
      <c r="Q187">
        <v>10454</v>
      </c>
      <c r="R187">
        <v>0</v>
      </c>
      <c r="S187">
        <v>0</v>
      </c>
      <c r="T187">
        <v>0</v>
      </c>
      <c r="U187">
        <v>10800</v>
      </c>
      <c r="V187">
        <v>12960</v>
      </c>
      <c r="W187">
        <v>17856</v>
      </c>
      <c r="X187">
        <v>30816</v>
      </c>
      <c r="Y187">
        <v>0</v>
      </c>
      <c r="Z187">
        <v>0</v>
      </c>
    </row>
    <row r="188" spans="1:26" x14ac:dyDescent="0.25">
      <c r="A188" t="s">
        <v>86</v>
      </c>
      <c r="B188" t="s">
        <v>15</v>
      </c>
      <c r="C188" t="str">
        <f>+VLOOKUP(Importaciones_mensuales[[#This Row],[Código Arancelario]],Codigos10[],2,0)</f>
        <v>Pepino</v>
      </c>
      <c r="D188">
        <f>+VLOOKUP(Importaciones_mensuales[[#This Row],[Cultivo]],Cod_categoría[],2,0)</f>
        <v>100112016</v>
      </c>
      <c r="E188" t="str">
        <f>+VLOOKUP(Importaciones_mensuales[[#This Row],[Código Arancelario]],Codigos10[],4,0)</f>
        <v>Conserva</v>
      </c>
      <c r="F188">
        <f>+VLOOKUP(Importaciones_mensuales[[#This Row],[Procesamiento]],Cod_procesamiento[],2,0)</f>
        <v>2</v>
      </c>
      <c r="G188" t="str">
        <f>+VLOOKUP(Importaciones_mensuales[[#This Row],[Código Arancelario]],Codigos10[],3,0)</f>
        <v>Sin especificar</v>
      </c>
      <c r="H188">
        <f>+VLOOKUP(Importaciones_mensuales[[#This Row],[Tipo]],Cod_tipo[],2,0)</f>
        <v>5</v>
      </c>
      <c r="I188" t="str">
        <f>+VLOOKUP(Importaciones_mensuales[[#This Row],[Código Arancelario]],Codigos10[],5,0)</f>
        <v>Hortalizas</v>
      </c>
      <c r="J188">
        <f>+VLOOKUP(Importaciones_mensuales[[#This Row],[Categoría]],Cod_Tipo_cultivo[],2,0)</f>
        <v>7</v>
      </c>
      <c r="K188" t="s">
        <v>20</v>
      </c>
      <c r="L188">
        <f>+VLOOKUP(Importaciones_mensuales[[#This Row],[Contenido]],Contenido_cod[],2,0)</f>
        <v>2</v>
      </c>
      <c r="M188" t="str">
        <f>+VLOOKUP(Importaciones_mensuales[[#This Row],[Código Arancelario]],Codigos10[],7,0)</f>
        <v>Pepinos y pepinillos</v>
      </c>
      <c r="N188">
        <v>2020</v>
      </c>
      <c r="O188">
        <v>38772.720000000001</v>
      </c>
      <c r="P188">
        <v>55079.76</v>
      </c>
      <c r="Q188">
        <v>35999.279999999999</v>
      </c>
      <c r="R188">
        <v>68091.199999999997</v>
      </c>
      <c r="S188">
        <v>138821.22</v>
      </c>
      <c r="T188">
        <v>118738.13999999998</v>
      </c>
      <c r="U188">
        <v>153417.08000000002</v>
      </c>
      <c r="V188">
        <v>97224.93</v>
      </c>
      <c r="W188">
        <v>34372.9</v>
      </c>
      <c r="X188">
        <v>141383.33000000002</v>
      </c>
      <c r="Y188">
        <v>123885.02</v>
      </c>
      <c r="Z188">
        <v>97579.85</v>
      </c>
    </row>
    <row r="189" spans="1:26" x14ac:dyDescent="0.25">
      <c r="A189" t="s">
        <v>87</v>
      </c>
      <c r="B189" t="s">
        <v>15</v>
      </c>
      <c r="C189" t="str">
        <f>+VLOOKUP(Importaciones_mensuales[[#This Row],[Código Arancelario]],Codigos10[],2,0)</f>
        <v>Cebolla</v>
      </c>
      <c r="D189">
        <f>+VLOOKUP(Importaciones_mensuales[[#This Row],[Cultivo]],Cod_categoría[],2,0)</f>
        <v>100112004</v>
      </c>
      <c r="E189" t="str">
        <f>+VLOOKUP(Importaciones_mensuales[[#This Row],[Código Arancelario]],Codigos10[],4,0)</f>
        <v>Deshidratado</v>
      </c>
      <c r="F189">
        <f>+VLOOKUP(Importaciones_mensuales[[#This Row],[Procesamiento]],Cod_procesamiento[],2,0)</f>
        <v>3</v>
      </c>
      <c r="G189" t="str">
        <f>+VLOOKUP(Importaciones_mensuales[[#This Row],[Código Arancelario]],Codigos10[],3,0)</f>
        <v>Sin especificar</v>
      </c>
      <c r="H189">
        <f>+VLOOKUP(Importaciones_mensuales[[#This Row],[Tipo]],Cod_tipo[],2,0)</f>
        <v>5</v>
      </c>
      <c r="I189" t="str">
        <f>+VLOOKUP(Importaciones_mensuales[[#This Row],[Código Arancelario]],Codigos10[],5,0)</f>
        <v>Hortalizas</v>
      </c>
      <c r="J189">
        <f>+VLOOKUP(Importaciones_mensuales[[#This Row],[Categoría]],Cod_Tipo_cultivo[],2,0)</f>
        <v>7</v>
      </c>
      <c r="K189" t="s">
        <v>20</v>
      </c>
      <c r="L189">
        <f>+VLOOKUP(Importaciones_mensuales[[#This Row],[Contenido]],Contenido_cod[],2,0)</f>
        <v>2</v>
      </c>
      <c r="M189" t="str">
        <f>+VLOOKUP(Importaciones_mensuales[[#This Row],[Código Arancelario]],Codigos10[],7,0)</f>
        <v>Sin especificar</v>
      </c>
      <c r="N189">
        <v>2020</v>
      </c>
      <c r="O189">
        <v>196535.32</v>
      </c>
      <c r="P189">
        <v>137899.18</v>
      </c>
      <c r="Q189">
        <v>113469.19</v>
      </c>
      <c r="R189">
        <v>335328.95999999996</v>
      </c>
      <c r="S189">
        <v>197277.27</v>
      </c>
      <c r="T189">
        <v>188660.44999999998</v>
      </c>
      <c r="U189">
        <v>113003.42</v>
      </c>
      <c r="V189">
        <v>262490.33999999997</v>
      </c>
      <c r="W189">
        <v>61785.749999999993</v>
      </c>
      <c r="X189">
        <v>129858.65</v>
      </c>
      <c r="Y189">
        <v>110218.73</v>
      </c>
      <c r="Z189">
        <v>169685.59999999998</v>
      </c>
    </row>
    <row r="190" spans="1:26" x14ac:dyDescent="0.25">
      <c r="A190" t="s">
        <v>89</v>
      </c>
      <c r="B190" t="s">
        <v>15</v>
      </c>
      <c r="C190" t="str">
        <f>+VLOOKUP(Importaciones_mensuales[[#This Row],[Código Arancelario]],Codigos10[],2,0)</f>
        <v>Puerro</v>
      </c>
      <c r="D190">
        <f>+VLOOKUP(Importaciones_mensuales[[#This Row],[Cultivo]],Cod_categoría[],2,0)</f>
        <v>100114035</v>
      </c>
      <c r="E190" t="str">
        <f>+VLOOKUP(Importaciones_mensuales[[#This Row],[Código Arancelario]],Codigos10[],4,0)</f>
        <v>Deshidratado</v>
      </c>
      <c r="F190">
        <f>+VLOOKUP(Importaciones_mensuales[[#This Row],[Procesamiento]],Cod_procesamiento[],2,0)</f>
        <v>3</v>
      </c>
      <c r="G190" t="str">
        <f>+VLOOKUP(Importaciones_mensuales[[#This Row],[Código Arancelario]],Codigos10[],3,0)</f>
        <v>Sin especificar</v>
      </c>
      <c r="H190">
        <f>+VLOOKUP(Importaciones_mensuales[[#This Row],[Tipo]],Cod_tipo[],2,0)</f>
        <v>5</v>
      </c>
      <c r="I190" t="str">
        <f>+VLOOKUP(Importaciones_mensuales[[#This Row],[Código Arancelario]],Codigos10[],5,0)</f>
        <v>Hortalizas</v>
      </c>
      <c r="J190">
        <f>+VLOOKUP(Importaciones_mensuales[[#This Row],[Categoría]],Cod_Tipo_cultivo[],2,0)</f>
        <v>7</v>
      </c>
      <c r="K190" t="s">
        <v>20</v>
      </c>
      <c r="L190">
        <f>+VLOOKUP(Importaciones_mensuales[[#This Row],[Contenido]],Contenido_cod[],2,0)</f>
        <v>2</v>
      </c>
      <c r="M190" t="str">
        <f>+VLOOKUP(Importaciones_mensuales[[#This Row],[Código Arancelario]],Codigos10[],7,0)</f>
        <v>Sin especificar</v>
      </c>
      <c r="N190">
        <v>2020</v>
      </c>
      <c r="O190">
        <v>6549.79</v>
      </c>
      <c r="P190">
        <v>0</v>
      </c>
      <c r="Q190">
        <v>33929.230000000003</v>
      </c>
      <c r="R190">
        <v>0</v>
      </c>
      <c r="S190">
        <v>29793.06</v>
      </c>
      <c r="T190">
        <v>44258.46</v>
      </c>
      <c r="U190">
        <v>59911.71</v>
      </c>
      <c r="V190">
        <v>0</v>
      </c>
      <c r="W190">
        <v>3960.4</v>
      </c>
      <c r="X190">
        <v>2284.1999999999998</v>
      </c>
      <c r="Y190">
        <v>0</v>
      </c>
      <c r="Z190">
        <v>1720</v>
      </c>
    </row>
    <row r="191" spans="1:26" x14ac:dyDescent="0.25">
      <c r="A191" t="s">
        <v>301</v>
      </c>
      <c r="B191" t="s">
        <v>363</v>
      </c>
      <c r="C191" t="str">
        <f>+VLOOKUP(Importaciones_mensuales[[#This Row],[Código Arancelario]],Codigos10[],2,0)</f>
        <v>Arándano</v>
      </c>
      <c r="D191">
        <f>+VLOOKUP(Importaciones_mensuales[[#This Row],[Cultivo]],Cod_categoría[],2,0)</f>
        <v>100101001</v>
      </c>
      <c r="E191" t="str">
        <f>+VLOOKUP(Importaciones_mensuales[[#This Row],[Código Arancelario]],Codigos10[],4,0)</f>
        <v>Deshidratado</v>
      </c>
      <c r="F191">
        <f>+VLOOKUP(Importaciones_mensuales[[#This Row],[Procesamiento]],Cod_procesamiento[],2,0)</f>
        <v>3</v>
      </c>
      <c r="G191" t="str">
        <f>+VLOOKUP(Importaciones_mensuales[[#This Row],[Código Arancelario]],Codigos10[],3,0)</f>
        <v>Orgánico</v>
      </c>
      <c r="H191">
        <f>+VLOOKUP(Importaciones_mensuales[[#This Row],[Tipo]],Cod_tipo[],2,0)</f>
        <v>1</v>
      </c>
      <c r="I191" t="str">
        <f>+VLOOKUP(Importaciones_mensuales[[#This Row],[Código Arancelario]],Codigos10[],5,0)</f>
        <v>Berries</v>
      </c>
      <c r="J191">
        <f>+VLOOKUP(Importaciones_mensuales[[#This Row],[Categoría]],Cod_Tipo_cultivo[],2,0)</f>
        <v>1</v>
      </c>
      <c r="K191" t="s">
        <v>129</v>
      </c>
      <c r="L191">
        <f>+VLOOKUP(Importaciones_mensuales[[#This Row],[Contenido]],Contenido_cod[],2,0)</f>
        <v>1</v>
      </c>
      <c r="M191" t="str">
        <f>+VLOOKUP(Importaciones_mensuales[[#This Row],[Código Arancelario]],Codigos10[],7,0)</f>
        <v>Sin especificar</v>
      </c>
      <c r="N191">
        <v>2020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82.785714285714292</v>
      </c>
      <c r="Z191">
        <v>0</v>
      </c>
    </row>
    <row r="192" spans="1:26" x14ac:dyDescent="0.25">
      <c r="A192" t="s">
        <v>273</v>
      </c>
      <c r="B192" t="s">
        <v>363</v>
      </c>
      <c r="C192" t="str">
        <f>+VLOOKUP(Importaciones_mensuales[[#This Row],[Código Arancelario]],Codigos10[],2,0)</f>
        <v>Arándano</v>
      </c>
      <c r="D192">
        <f>+VLOOKUP(Importaciones_mensuales[[#This Row],[Cultivo]],Cod_categoría[],2,0)</f>
        <v>100101001</v>
      </c>
      <c r="E192" t="str">
        <f>+VLOOKUP(Importaciones_mensuales[[#This Row],[Código Arancelario]],Codigos10[],4,0)</f>
        <v>Deshidratado</v>
      </c>
      <c r="F192">
        <f>+VLOOKUP(Importaciones_mensuales[[#This Row],[Procesamiento]],Cod_procesamiento[],2,0)</f>
        <v>3</v>
      </c>
      <c r="G192" t="str">
        <f>+VLOOKUP(Importaciones_mensuales[[#This Row],[Código Arancelario]],Codigos10[],3,0)</f>
        <v>No orgánico</v>
      </c>
      <c r="H192">
        <f>+VLOOKUP(Importaciones_mensuales[[#This Row],[Tipo]],Cod_tipo[],2,0)</f>
        <v>2</v>
      </c>
      <c r="I192" t="str">
        <f>+VLOOKUP(Importaciones_mensuales[[#This Row],[Código Arancelario]],Codigos10[],5,0)</f>
        <v>Berries</v>
      </c>
      <c r="J192">
        <f>+VLOOKUP(Importaciones_mensuales[[#This Row],[Categoría]],Cod_Tipo_cultivo[],2,0)</f>
        <v>1</v>
      </c>
      <c r="K192" t="s">
        <v>129</v>
      </c>
      <c r="L192">
        <f>+VLOOKUP(Importaciones_mensuales[[#This Row],[Contenido]],Contenido_cod[],2,0)</f>
        <v>1</v>
      </c>
      <c r="M192" t="str">
        <f>+VLOOKUP(Importaciones_mensuales[[#This Row],[Código Arancelario]],Codigos10[],7,0)</f>
        <v>Sin especificar</v>
      </c>
      <c r="N192">
        <v>2020</v>
      </c>
      <c r="O192">
        <v>0</v>
      </c>
      <c r="P192">
        <v>0</v>
      </c>
      <c r="Q192">
        <v>22.858666666666668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37.244548286604363</v>
      </c>
      <c r="X192">
        <v>0</v>
      </c>
      <c r="Y192">
        <v>157.76363636363635</v>
      </c>
      <c r="Z192">
        <v>5.3978170975273558</v>
      </c>
    </row>
    <row r="193" spans="1:26" x14ac:dyDescent="0.25">
      <c r="A193" t="s">
        <v>93</v>
      </c>
      <c r="B193" t="s">
        <v>15</v>
      </c>
      <c r="C193" t="str">
        <f>+VLOOKUP(Importaciones_mensuales[[#This Row],[Código Arancelario]],Codigos10[],2,0)</f>
        <v>Apio</v>
      </c>
      <c r="D193">
        <f>+VLOOKUP(Importaciones_mensuales[[#This Row],[Cultivo]],Cod_categoría[],2,0)</f>
        <v>100112017</v>
      </c>
      <c r="E193" t="str">
        <f>+VLOOKUP(Importaciones_mensuales[[#This Row],[Código Arancelario]],Codigos10[],4,0)</f>
        <v>Deshidratado</v>
      </c>
      <c r="F193">
        <f>+VLOOKUP(Importaciones_mensuales[[#This Row],[Procesamiento]],Cod_procesamiento[],2,0)</f>
        <v>3</v>
      </c>
      <c r="G193" t="str">
        <f>+VLOOKUP(Importaciones_mensuales[[#This Row],[Código Arancelario]],Codigos10[],3,0)</f>
        <v>Sin especificar</v>
      </c>
      <c r="H193">
        <f>+VLOOKUP(Importaciones_mensuales[[#This Row],[Tipo]],Cod_tipo[],2,0)</f>
        <v>5</v>
      </c>
      <c r="I193" t="str">
        <f>+VLOOKUP(Importaciones_mensuales[[#This Row],[Código Arancelario]],Codigos10[],5,0)</f>
        <v>Hortalizas</v>
      </c>
      <c r="J193">
        <f>+VLOOKUP(Importaciones_mensuales[[#This Row],[Categoría]],Cod_Tipo_cultivo[],2,0)</f>
        <v>7</v>
      </c>
      <c r="K193" t="s">
        <v>20</v>
      </c>
      <c r="L193">
        <f>+VLOOKUP(Importaciones_mensuales[[#This Row],[Contenido]],Contenido_cod[],2,0)</f>
        <v>2</v>
      </c>
      <c r="M193" t="str">
        <f>+VLOOKUP(Importaciones_mensuales[[#This Row],[Código Arancelario]],Codigos10[],7,0)</f>
        <v>Sin especificar</v>
      </c>
      <c r="N193">
        <v>2020</v>
      </c>
      <c r="O193">
        <v>20.239999999999998</v>
      </c>
      <c r="P193">
        <v>0</v>
      </c>
      <c r="Q193">
        <v>0</v>
      </c>
      <c r="R193">
        <v>2482.15</v>
      </c>
      <c r="S193">
        <v>30113.42</v>
      </c>
      <c r="T193">
        <v>10253.049999999999</v>
      </c>
      <c r="U193">
        <v>2670.6</v>
      </c>
      <c r="V193">
        <v>4450</v>
      </c>
      <c r="W193">
        <v>4450</v>
      </c>
      <c r="X193">
        <v>0</v>
      </c>
      <c r="Y193">
        <v>0</v>
      </c>
      <c r="Z193">
        <v>0</v>
      </c>
    </row>
    <row r="194" spans="1:26" x14ac:dyDescent="0.25">
      <c r="A194" t="s">
        <v>95</v>
      </c>
      <c r="B194" t="s">
        <v>15</v>
      </c>
      <c r="C194" t="str">
        <f>+VLOOKUP(Importaciones_mensuales[[#This Row],[Código Arancelario]],Codigos10[],2,0)</f>
        <v>Ajo</v>
      </c>
      <c r="D194">
        <f>+VLOOKUP(Importaciones_mensuales[[#This Row],[Cultivo]],Cod_categoría[],2,0)</f>
        <v>100112003</v>
      </c>
      <c r="E194" t="str">
        <f>+VLOOKUP(Importaciones_mensuales[[#This Row],[Código Arancelario]],Codigos10[],4,0)</f>
        <v>Deshidratado</v>
      </c>
      <c r="F194">
        <f>+VLOOKUP(Importaciones_mensuales[[#This Row],[Procesamiento]],Cod_procesamiento[],2,0)</f>
        <v>3</v>
      </c>
      <c r="G194" t="str">
        <f>+VLOOKUP(Importaciones_mensuales[[#This Row],[Código Arancelario]],Codigos10[],3,0)</f>
        <v>Sin especificar</v>
      </c>
      <c r="H194">
        <f>+VLOOKUP(Importaciones_mensuales[[#This Row],[Tipo]],Cod_tipo[],2,0)</f>
        <v>5</v>
      </c>
      <c r="I194" t="str">
        <f>+VLOOKUP(Importaciones_mensuales[[#This Row],[Código Arancelario]],Codigos10[],5,0)</f>
        <v>Hortalizas</v>
      </c>
      <c r="J194">
        <f>+VLOOKUP(Importaciones_mensuales[[#This Row],[Categoría]],Cod_Tipo_cultivo[],2,0)</f>
        <v>7</v>
      </c>
      <c r="K194" t="s">
        <v>20</v>
      </c>
      <c r="L194">
        <f>+VLOOKUP(Importaciones_mensuales[[#This Row],[Contenido]],Contenido_cod[],2,0)</f>
        <v>2</v>
      </c>
      <c r="M194" t="str">
        <f>+VLOOKUP(Importaciones_mensuales[[#This Row],[Código Arancelario]],Codigos10[],7,0)</f>
        <v>Sin especificar</v>
      </c>
      <c r="N194">
        <v>2020</v>
      </c>
      <c r="O194">
        <v>200844.32</v>
      </c>
      <c r="P194">
        <v>81517.76999999999</v>
      </c>
      <c r="Q194">
        <v>103731.92</v>
      </c>
      <c r="R194">
        <v>273944.82</v>
      </c>
      <c r="S194">
        <v>80465.05</v>
      </c>
      <c r="T194">
        <v>211218.78</v>
      </c>
      <c r="U194">
        <v>178566.31</v>
      </c>
      <c r="V194">
        <v>76415.25</v>
      </c>
      <c r="W194">
        <v>99359.9</v>
      </c>
      <c r="X194">
        <v>15891.539999999999</v>
      </c>
      <c r="Y194">
        <v>102807.33</v>
      </c>
      <c r="Z194">
        <v>226079.65</v>
      </c>
    </row>
    <row r="195" spans="1:26" x14ac:dyDescent="0.25">
      <c r="A195" t="s">
        <v>24</v>
      </c>
      <c r="B195" t="s">
        <v>363</v>
      </c>
      <c r="C195" t="str">
        <f>+VLOOKUP(Importaciones_mensuales[[#This Row],[Código Arancelario]],Codigos10[],2,0)</f>
        <v>Cebolla</v>
      </c>
      <c r="D195">
        <f>+VLOOKUP(Importaciones_mensuales[[#This Row],[Cultivo]],Cod_categoría[],2,0)</f>
        <v>100112004</v>
      </c>
      <c r="E195" t="str">
        <f>+VLOOKUP(Importaciones_mensuales[[#This Row],[Código Arancelario]],Codigos10[],4,0)</f>
        <v>Fresco</v>
      </c>
      <c r="F195">
        <f>+VLOOKUP(Importaciones_mensuales[[#This Row],[Procesamiento]],Cod_procesamiento[],2,0)</f>
        <v>4</v>
      </c>
      <c r="G195" t="str">
        <f>+VLOOKUP(Importaciones_mensuales[[#This Row],[Código Arancelario]],Codigos10[],3,0)</f>
        <v>Orgánico</v>
      </c>
      <c r="H195">
        <f>+VLOOKUP(Importaciones_mensuales[[#This Row],[Tipo]],Cod_tipo[],2,0)</f>
        <v>1</v>
      </c>
      <c r="I195" t="str">
        <f>+VLOOKUP(Importaciones_mensuales[[#This Row],[Código Arancelario]],Codigos10[],5,0)</f>
        <v>Hortalizas</v>
      </c>
      <c r="J195">
        <f>+VLOOKUP(Importaciones_mensuales[[#This Row],[Categoría]],Cod_Tipo_cultivo[],2,0)</f>
        <v>7</v>
      </c>
      <c r="K195" t="s">
        <v>20</v>
      </c>
      <c r="L195">
        <f>+VLOOKUP(Importaciones_mensuales[[#This Row],[Contenido]],Contenido_cod[],2,0)</f>
        <v>2</v>
      </c>
      <c r="M195" t="str">
        <f>+VLOOKUP(Importaciones_mensuales[[#This Row],[Código Arancelario]],Codigos10[],7,0)</f>
        <v>Sin especificar</v>
      </c>
      <c r="N195">
        <v>2019</v>
      </c>
      <c r="O195">
        <v>0</v>
      </c>
      <c r="P195">
        <v>0</v>
      </c>
      <c r="Q195">
        <v>5.4796982584042114E-2</v>
      </c>
      <c r="R195">
        <v>8.3683333333333332E-2</v>
      </c>
      <c r="S195">
        <v>0</v>
      </c>
      <c r="T195">
        <v>0</v>
      </c>
      <c r="U195">
        <v>0</v>
      </c>
      <c r="V195">
        <v>0</v>
      </c>
      <c r="W195">
        <v>0.10873400673400674</v>
      </c>
      <c r="X195">
        <v>0.11527941789385941</v>
      </c>
      <c r="Y195">
        <v>0</v>
      </c>
      <c r="Z195">
        <v>0</v>
      </c>
    </row>
    <row r="196" spans="1:26" x14ac:dyDescent="0.25">
      <c r="A196" t="s">
        <v>97</v>
      </c>
      <c r="B196" t="s">
        <v>15</v>
      </c>
      <c r="C196" t="str">
        <f>+VLOOKUP(Importaciones_mensuales[[#This Row],[Código Arancelario]],Codigos10[],2,0)</f>
        <v>Maíz</v>
      </c>
      <c r="D196">
        <f>+VLOOKUP(Importaciones_mensuales[[#This Row],[Cultivo]],Cod_categoría[],2,0)</f>
        <v>100114015</v>
      </c>
      <c r="E196" t="str">
        <f>+VLOOKUP(Importaciones_mensuales[[#This Row],[Código Arancelario]],Codigos10[],4,0)</f>
        <v>Deshidratado</v>
      </c>
      <c r="F196">
        <f>+VLOOKUP(Importaciones_mensuales[[#This Row],[Procesamiento]],Cod_procesamiento[],2,0)</f>
        <v>3</v>
      </c>
      <c r="G196" t="str">
        <f>+VLOOKUP(Importaciones_mensuales[[#This Row],[Código Arancelario]],Codigos10[],3,0)</f>
        <v>Siembra</v>
      </c>
      <c r="H196">
        <f>+VLOOKUP(Importaciones_mensuales[[#This Row],[Tipo]],Cod_tipo[],2,0)</f>
        <v>6</v>
      </c>
      <c r="I196" t="str">
        <f>+VLOOKUP(Importaciones_mensuales[[#This Row],[Código Arancelario]],Codigos10[],5,0)</f>
        <v>Hortalizas</v>
      </c>
      <c r="J196">
        <f>+VLOOKUP(Importaciones_mensuales[[#This Row],[Categoría]],Cod_Tipo_cultivo[],2,0)</f>
        <v>7</v>
      </c>
      <c r="K196" t="s">
        <v>20</v>
      </c>
      <c r="L196">
        <f>+VLOOKUP(Importaciones_mensuales[[#This Row],[Contenido]],Contenido_cod[],2,0)</f>
        <v>2</v>
      </c>
      <c r="M196" t="str">
        <f>+VLOOKUP(Importaciones_mensuales[[#This Row],[Código Arancelario]],Codigos10[],7,0)</f>
        <v>Maíz dulce</v>
      </c>
      <c r="N196">
        <v>2020</v>
      </c>
      <c r="O196">
        <v>21691.530000000002</v>
      </c>
      <c r="P196">
        <v>0</v>
      </c>
      <c r="Q196">
        <v>1602.28</v>
      </c>
      <c r="R196">
        <v>268721.13</v>
      </c>
      <c r="S196">
        <v>0</v>
      </c>
      <c r="T196">
        <v>159387.88999999998</v>
      </c>
      <c r="U196">
        <v>9477.57</v>
      </c>
      <c r="V196">
        <v>434022.63</v>
      </c>
      <c r="W196">
        <v>553359.54</v>
      </c>
      <c r="X196">
        <v>205832.25</v>
      </c>
      <c r="Y196">
        <v>73648.63</v>
      </c>
      <c r="Z196">
        <v>34764.06</v>
      </c>
    </row>
    <row r="197" spans="1:26" x14ac:dyDescent="0.25">
      <c r="A197" t="s">
        <v>98</v>
      </c>
      <c r="B197" t="s">
        <v>15</v>
      </c>
      <c r="C197" t="str">
        <f>+VLOOKUP(Importaciones_mensuales[[#This Row],[Código Arancelario]],Codigos10[],2,0)</f>
        <v>Maíz</v>
      </c>
      <c r="D197">
        <f>+VLOOKUP(Importaciones_mensuales[[#This Row],[Cultivo]],Cod_categoría[],2,0)</f>
        <v>100114015</v>
      </c>
      <c r="E197" t="str">
        <f>+VLOOKUP(Importaciones_mensuales[[#This Row],[Código Arancelario]],Codigos10[],4,0)</f>
        <v>Deshidratado</v>
      </c>
      <c r="F197">
        <f>+VLOOKUP(Importaciones_mensuales[[#This Row],[Procesamiento]],Cod_procesamiento[],2,0)</f>
        <v>3</v>
      </c>
      <c r="G197" t="str">
        <f>+VLOOKUP(Importaciones_mensuales[[#This Row],[Código Arancelario]],Codigos10[],3,0)</f>
        <v>Consumo</v>
      </c>
      <c r="H197">
        <f>+VLOOKUP(Importaciones_mensuales[[#This Row],[Tipo]],Cod_tipo[],2,0)</f>
        <v>7</v>
      </c>
      <c r="I197" t="str">
        <f>+VLOOKUP(Importaciones_mensuales[[#This Row],[Código Arancelario]],Codigos10[],5,0)</f>
        <v>Hortalizas</v>
      </c>
      <c r="J197">
        <f>+VLOOKUP(Importaciones_mensuales[[#This Row],[Categoría]],Cod_Tipo_cultivo[],2,0)</f>
        <v>7</v>
      </c>
      <c r="K197" t="s">
        <v>20</v>
      </c>
      <c r="L197">
        <f>+VLOOKUP(Importaciones_mensuales[[#This Row],[Contenido]],Contenido_cod[],2,0)</f>
        <v>2</v>
      </c>
      <c r="M197" t="str">
        <f>+VLOOKUP(Importaciones_mensuales[[#This Row],[Código Arancelario]],Codigos10[],7,0)</f>
        <v>Maíz dulce</v>
      </c>
      <c r="N197">
        <v>2020</v>
      </c>
      <c r="O197">
        <v>2166.0299999999997</v>
      </c>
      <c r="P197">
        <v>0</v>
      </c>
      <c r="Q197">
        <v>1863.4299999999998</v>
      </c>
      <c r="R197">
        <v>17260.189999999999</v>
      </c>
      <c r="S197">
        <v>3707.3199999999997</v>
      </c>
      <c r="T197">
        <v>8561.2900000000009</v>
      </c>
      <c r="U197">
        <v>1918.27</v>
      </c>
      <c r="V197">
        <v>35745.770000000004</v>
      </c>
      <c r="W197">
        <v>542.61</v>
      </c>
      <c r="X197">
        <v>2888.46</v>
      </c>
      <c r="Y197">
        <v>2695.1800000000003</v>
      </c>
      <c r="Z197">
        <v>7637.34</v>
      </c>
    </row>
    <row r="198" spans="1:26" x14ac:dyDescent="0.25">
      <c r="A198" t="s">
        <v>100</v>
      </c>
      <c r="B198" t="s">
        <v>15</v>
      </c>
      <c r="C198" t="str">
        <f>+VLOOKUP(Importaciones_mensuales[[#This Row],[Código Arancelario]],Codigos10[],2,0)</f>
        <v>Maíz</v>
      </c>
      <c r="D198">
        <f>+VLOOKUP(Importaciones_mensuales[[#This Row],[Cultivo]],Cod_categoría[],2,0)</f>
        <v>100114015</v>
      </c>
      <c r="E198" t="str">
        <f>+VLOOKUP(Importaciones_mensuales[[#This Row],[Código Arancelario]],Codigos10[],4,0)</f>
        <v>Deshidratado</v>
      </c>
      <c r="F198">
        <f>+VLOOKUP(Importaciones_mensuales[[#This Row],[Procesamiento]],Cod_procesamiento[],2,0)</f>
        <v>3</v>
      </c>
      <c r="G198" t="str">
        <f>+VLOOKUP(Importaciones_mensuales[[#This Row],[Código Arancelario]],Codigos10[],3,0)</f>
        <v>Sin especificar</v>
      </c>
      <c r="H198">
        <f>+VLOOKUP(Importaciones_mensuales[[#This Row],[Tipo]],Cod_tipo[],2,0)</f>
        <v>5</v>
      </c>
      <c r="I198" t="str">
        <f>+VLOOKUP(Importaciones_mensuales[[#This Row],[Código Arancelario]],Codigos10[],5,0)</f>
        <v>Hortalizas</v>
      </c>
      <c r="J198">
        <f>+VLOOKUP(Importaciones_mensuales[[#This Row],[Categoría]],Cod_Tipo_cultivo[],2,0)</f>
        <v>7</v>
      </c>
      <c r="K198" t="s">
        <v>20</v>
      </c>
      <c r="L198">
        <f>+VLOOKUP(Importaciones_mensuales[[#This Row],[Contenido]],Contenido_cod[],2,0)</f>
        <v>2</v>
      </c>
      <c r="M198" t="str">
        <f>+VLOOKUP(Importaciones_mensuales[[#This Row],[Código Arancelario]],Codigos10[],7,0)</f>
        <v>Maíz dulce</v>
      </c>
      <c r="N198">
        <v>2020</v>
      </c>
      <c r="O198">
        <v>1537.06</v>
      </c>
      <c r="P198">
        <v>1157.72</v>
      </c>
      <c r="Q198">
        <v>1455.7</v>
      </c>
      <c r="R198">
        <v>451.61</v>
      </c>
      <c r="S198">
        <v>341.47</v>
      </c>
      <c r="T198">
        <v>676.23</v>
      </c>
      <c r="U198">
        <v>676.4</v>
      </c>
      <c r="V198">
        <v>1830.6100000000001</v>
      </c>
      <c r="W198">
        <v>15326.220000000001</v>
      </c>
      <c r="X198">
        <v>3657.85</v>
      </c>
      <c r="Y198">
        <v>0</v>
      </c>
      <c r="Z198">
        <v>0</v>
      </c>
    </row>
    <row r="199" spans="1:26" x14ac:dyDescent="0.25">
      <c r="A199" t="s">
        <v>101</v>
      </c>
      <c r="B199" t="s">
        <v>363</v>
      </c>
      <c r="C199" t="str">
        <f>+VLOOKUP(Importaciones_mensuales[[#This Row],[Código Arancelario]],Codigos10[],2,0)</f>
        <v>Otras hortalizas</v>
      </c>
      <c r="D199">
        <f>+VLOOKUP(Importaciones_mensuales[[#This Row],[Cultivo]],Cod_categoría[],2,0)</f>
        <v>100112054</v>
      </c>
      <c r="E199" t="str">
        <f>+VLOOKUP(Importaciones_mensuales[[#This Row],[Código Arancelario]],Codigos10[],4,0)</f>
        <v>Deshidratado</v>
      </c>
      <c r="F199">
        <f>+VLOOKUP(Importaciones_mensuales[[#This Row],[Procesamiento]],Cod_procesamiento[],2,0)</f>
        <v>3</v>
      </c>
      <c r="G199" t="str">
        <f>+VLOOKUP(Importaciones_mensuales[[#This Row],[Código Arancelario]],Codigos10[],3,0)</f>
        <v>Orgánico</v>
      </c>
      <c r="H199">
        <f>+VLOOKUP(Importaciones_mensuales[[#This Row],[Tipo]],Cod_tipo[],2,0)</f>
        <v>1</v>
      </c>
      <c r="I199" t="str">
        <f>+VLOOKUP(Importaciones_mensuales[[#This Row],[Código Arancelario]],Codigos10[],5,0)</f>
        <v>Hortalizas</v>
      </c>
      <c r="J199">
        <f>+VLOOKUP(Importaciones_mensuales[[#This Row],[Categoría]],Cod_Tipo_cultivo[],2,0)</f>
        <v>7</v>
      </c>
      <c r="K199" t="s">
        <v>20</v>
      </c>
      <c r="L199">
        <f>+VLOOKUP(Importaciones_mensuales[[#This Row],[Contenido]],Contenido_cod[],2,0)</f>
        <v>2</v>
      </c>
      <c r="M199" t="str">
        <f>+VLOOKUP(Importaciones_mensuales[[#This Row],[Código Arancelario]],Codigos10[],7,0)</f>
        <v>Sin especificar</v>
      </c>
      <c r="N199">
        <v>2019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0.28331956800275143</v>
      </c>
      <c r="Z199">
        <v>0</v>
      </c>
    </row>
    <row r="200" spans="1:26" x14ac:dyDescent="0.25">
      <c r="A200" t="s">
        <v>104</v>
      </c>
      <c r="B200" t="s">
        <v>15</v>
      </c>
      <c r="C200" t="str">
        <f>+VLOOKUP(Importaciones_mensuales[[#This Row],[Código Arancelario]],Codigos10[],2,0)</f>
        <v>Arveja</v>
      </c>
      <c r="D200">
        <f>+VLOOKUP(Importaciones_mensuales[[#This Row],[Cultivo]],Cod_categoría[],2,0)</f>
        <v>100112022</v>
      </c>
      <c r="E200" t="str">
        <f>+VLOOKUP(Importaciones_mensuales[[#This Row],[Código Arancelario]],Codigos10[],4,0)</f>
        <v>Deshidratado</v>
      </c>
      <c r="F200">
        <f>+VLOOKUP(Importaciones_mensuales[[#This Row],[Procesamiento]],Cod_procesamiento[],2,0)</f>
        <v>3</v>
      </c>
      <c r="G200" t="str">
        <f>+VLOOKUP(Importaciones_mensuales[[#This Row],[Código Arancelario]],Codigos10[],3,0)</f>
        <v>Siembra</v>
      </c>
      <c r="H200">
        <f>+VLOOKUP(Importaciones_mensuales[[#This Row],[Tipo]],Cod_tipo[],2,0)</f>
        <v>6</v>
      </c>
      <c r="I200" t="str">
        <f>+VLOOKUP(Importaciones_mensuales[[#This Row],[Código Arancelario]],Codigos10[],5,0)</f>
        <v>Granos</v>
      </c>
      <c r="J200">
        <f>+VLOOKUP(Importaciones_mensuales[[#This Row],[Categoría]],Cod_Tipo_cultivo[],2,0)</f>
        <v>8</v>
      </c>
      <c r="K200" t="s">
        <v>20</v>
      </c>
      <c r="L200">
        <f>+VLOOKUP(Importaciones_mensuales[[#This Row],[Contenido]],Contenido_cod[],2,0)</f>
        <v>2</v>
      </c>
      <c r="M200" t="str">
        <f>+VLOOKUP(Importaciones_mensuales[[#This Row],[Código Arancelario]],Codigos10[],7,0)</f>
        <v>Sin especificar</v>
      </c>
      <c r="N200">
        <v>2020</v>
      </c>
      <c r="O200">
        <v>0</v>
      </c>
      <c r="P200">
        <v>0</v>
      </c>
      <c r="Q200">
        <v>0</v>
      </c>
      <c r="R200">
        <v>59670</v>
      </c>
      <c r="S200">
        <v>177880</v>
      </c>
      <c r="T200">
        <v>224885.13999999998</v>
      </c>
      <c r="U200">
        <v>240376.58000000002</v>
      </c>
      <c r="V200">
        <v>176822.19999999998</v>
      </c>
      <c r="W200">
        <v>25956.13</v>
      </c>
      <c r="X200">
        <v>47212.759999999995</v>
      </c>
      <c r="Y200">
        <v>165.97</v>
      </c>
      <c r="Z200">
        <v>1651.51</v>
      </c>
    </row>
    <row r="201" spans="1:26" x14ac:dyDescent="0.25">
      <c r="A201" t="s">
        <v>106</v>
      </c>
      <c r="B201" t="s">
        <v>15</v>
      </c>
      <c r="C201" t="str">
        <f>+VLOOKUP(Importaciones_mensuales[[#This Row],[Código Arancelario]],Codigos10[],2,0)</f>
        <v>Arveja</v>
      </c>
      <c r="D201">
        <f>+VLOOKUP(Importaciones_mensuales[[#This Row],[Cultivo]],Cod_categoría[],2,0)</f>
        <v>100112022</v>
      </c>
      <c r="E201" t="str">
        <f>+VLOOKUP(Importaciones_mensuales[[#This Row],[Código Arancelario]],Codigos10[],4,0)</f>
        <v>Deshidratado</v>
      </c>
      <c r="F201">
        <f>+VLOOKUP(Importaciones_mensuales[[#This Row],[Procesamiento]],Cod_procesamiento[],2,0)</f>
        <v>3</v>
      </c>
      <c r="G201" t="str">
        <f>+VLOOKUP(Importaciones_mensuales[[#This Row],[Código Arancelario]],Codigos10[],3,0)</f>
        <v>Consumo</v>
      </c>
      <c r="H201">
        <f>+VLOOKUP(Importaciones_mensuales[[#This Row],[Tipo]],Cod_tipo[],2,0)</f>
        <v>7</v>
      </c>
      <c r="I201" t="str">
        <f>+VLOOKUP(Importaciones_mensuales[[#This Row],[Código Arancelario]],Codigos10[],5,0)</f>
        <v>Granos</v>
      </c>
      <c r="J201">
        <f>+VLOOKUP(Importaciones_mensuales[[#This Row],[Categoría]],Cod_Tipo_cultivo[],2,0)</f>
        <v>8</v>
      </c>
      <c r="K201" t="s">
        <v>20</v>
      </c>
      <c r="L201">
        <f>+VLOOKUP(Importaciones_mensuales[[#This Row],[Contenido]],Contenido_cod[],2,0)</f>
        <v>2</v>
      </c>
      <c r="M201" t="str">
        <f>+VLOOKUP(Importaciones_mensuales[[#This Row],[Código Arancelario]],Codigos10[],7,0)</f>
        <v>Sin especificar</v>
      </c>
      <c r="N201">
        <v>2020</v>
      </c>
      <c r="O201">
        <v>299598.53000000003</v>
      </c>
      <c r="P201">
        <v>200279.38999999998</v>
      </c>
      <c r="Q201">
        <v>192004.55</v>
      </c>
      <c r="R201">
        <v>191714.66</v>
      </c>
      <c r="S201">
        <v>312775.07000000007</v>
      </c>
      <c r="T201">
        <v>612477.21</v>
      </c>
      <c r="U201">
        <v>873244.02</v>
      </c>
      <c r="V201">
        <v>2313978.3400000003</v>
      </c>
      <c r="W201">
        <v>877889.58999999985</v>
      </c>
      <c r="X201">
        <v>659766.55000000005</v>
      </c>
      <c r="Y201">
        <v>700489.52</v>
      </c>
      <c r="Z201">
        <v>373082.05999999994</v>
      </c>
    </row>
    <row r="202" spans="1:26" x14ac:dyDescent="0.25">
      <c r="A202" t="s">
        <v>107</v>
      </c>
      <c r="B202" t="s">
        <v>15</v>
      </c>
      <c r="C202" t="str">
        <f>+VLOOKUP(Importaciones_mensuales[[#This Row],[Código Arancelario]],Codigos10[],2,0)</f>
        <v>Garbanzo</v>
      </c>
      <c r="D202">
        <f>+VLOOKUP(Importaciones_mensuales[[#This Row],[Cultivo]],Cod_categoría[],2,0)</f>
        <v>100110005</v>
      </c>
      <c r="E202" t="str">
        <f>+VLOOKUP(Importaciones_mensuales[[#This Row],[Código Arancelario]],Codigos10[],4,0)</f>
        <v>Deshidratado</v>
      </c>
      <c r="F202">
        <f>+VLOOKUP(Importaciones_mensuales[[#This Row],[Procesamiento]],Cod_procesamiento[],2,0)</f>
        <v>3</v>
      </c>
      <c r="G202" t="str">
        <f>+VLOOKUP(Importaciones_mensuales[[#This Row],[Código Arancelario]],Codigos10[],3,0)</f>
        <v>Sin especificar</v>
      </c>
      <c r="H202">
        <f>+VLOOKUP(Importaciones_mensuales[[#This Row],[Tipo]],Cod_tipo[],2,0)</f>
        <v>5</v>
      </c>
      <c r="I202" t="str">
        <f>+VLOOKUP(Importaciones_mensuales[[#This Row],[Código Arancelario]],Codigos10[],5,0)</f>
        <v>Granos</v>
      </c>
      <c r="J202">
        <f>+VLOOKUP(Importaciones_mensuales[[#This Row],[Categoría]],Cod_Tipo_cultivo[],2,0)</f>
        <v>8</v>
      </c>
      <c r="K202" t="s">
        <v>20</v>
      </c>
      <c r="L202">
        <f>+VLOOKUP(Importaciones_mensuales[[#This Row],[Contenido]],Contenido_cod[],2,0)</f>
        <v>2</v>
      </c>
      <c r="M202" t="str">
        <f>+VLOOKUP(Importaciones_mensuales[[#This Row],[Código Arancelario]],Codigos10[],7,0)</f>
        <v>Sin especificar</v>
      </c>
      <c r="N202">
        <v>2020</v>
      </c>
      <c r="O202">
        <v>338166.81</v>
      </c>
      <c r="P202">
        <v>446847.06000000006</v>
      </c>
      <c r="Q202">
        <v>527461.29999999993</v>
      </c>
      <c r="R202">
        <v>985596.33</v>
      </c>
      <c r="S202">
        <v>1024606.39</v>
      </c>
      <c r="T202">
        <v>2390793.9600000004</v>
      </c>
      <c r="U202">
        <v>5652931.3800000008</v>
      </c>
      <c r="V202">
        <v>6984819.5600000005</v>
      </c>
      <c r="W202">
        <v>1901378.9399999997</v>
      </c>
      <c r="X202">
        <v>1124206.76</v>
      </c>
      <c r="Y202">
        <v>500368.59</v>
      </c>
      <c r="Z202">
        <v>87104.97</v>
      </c>
    </row>
    <row r="203" spans="1:26" x14ac:dyDescent="0.25">
      <c r="A203" t="s">
        <v>109</v>
      </c>
      <c r="B203" t="s">
        <v>15</v>
      </c>
      <c r="C203" t="str">
        <f>+VLOOKUP(Importaciones_mensuales[[#This Row],[Código Arancelario]],Codigos10[],2,0)</f>
        <v>Poroto</v>
      </c>
      <c r="D203">
        <f>+VLOOKUP(Importaciones_mensuales[[#This Row],[Cultivo]],Cod_categoría[],2,0)</f>
        <v>100110002</v>
      </c>
      <c r="E203" t="str">
        <f>+VLOOKUP(Importaciones_mensuales[[#This Row],[Código Arancelario]],Codigos10[],4,0)</f>
        <v>Deshidratado</v>
      </c>
      <c r="F203">
        <f>+VLOOKUP(Importaciones_mensuales[[#This Row],[Procesamiento]],Cod_procesamiento[],2,0)</f>
        <v>3</v>
      </c>
      <c r="G203" t="str">
        <f>+VLOOKUP(Importaciones_mensuales[[#This Row],[Código Arancelario]],Codigos10[],3,0)</f>
        <v>Siembra</v>
      </c>
      <c r="H203">
        <f>+VLOOKUP(Importaciones_mensuales[[#This Row],[Tipo]],Cod_tipo[],2,0)</f>
        <v>6</v>
      </c>
      <c r="I203" t="str">
        <f>+VLOOKUP(Importaciones_mensuales[[#This Row],[Código Arancelario]],Codigos10[],5,0)</f>
        <v>Granos</v>
      </c>
      <c r="J203">
        <f>+VLOOKUP(Importaciones_mensuales[[#This Row],[Categoría]],Cod_Tipo_cultivo[],2,0)</f>
        <v>8</v>
      </c>
      <c r="K203" t="s">
        <v>20</v>
      </c>
      <c r="L203">
        <f>+VLOOKUP(Importaciones_mensuales[[#This Row],[Contenido]],Contenido_cod[],2,0)</f>
        <v>2</v>
      </c>
      <c r="M203" t="str">
        <f>+VLOOKUP(Importaciones_mensuales[[#This Row],[Código Arancelario]],Codigos10[],7,0)</f>
        <v>Porotos comunes</v>
      </c>
      <c r="N203">
        <v>2020</v>
      </c>
      <c r="O203">
        <v>179775.66999999998</v>
      </c>
      <c r="P203">
        <v>576.20000000000005</v>
      </c>
      <c r="Q203">
        <v>0</v>
      </c>
      <c r="R203">
        <v>0</v>
      </c>
      <c r="S203">
        <v>0</v>
      </c>
      <c r="T203">
        <v>21318.74</v>
      </c>
      <c r="U203">
        <v>8905.81</v>
      </c>
      <c r="V203">
        <v>3730.97</v>
      </c>
      <c r="W203">
        <v>41420.300000000003</v>
      </c>
      <c r="X203">
        <v>197873.19000000003</v>
      </c>
      <c r="Y203">
        <v>67230.47</v>
      </c>
      <c r="Z203">
        <v>28271.9</v>
      </c>
    </row>
    <row r="204" spans="1:26" x14ac:dyDescent="0.25">
      <c r="A204" t="s">
        <v>111</v>
      </c>
      <c r="B204" t="s">
        <v>15</v>
      </c>
      <c r="C204" t="str">
        <f>+VLOOKUP(Importaciones_mensuales[[#This Row],[Código Arancelario]],Codigos10[],2,0)</f>
        <v>Poroto</v>
      </c>
      <c r="D204">
        <f>+VLOOKUP(Importaciones_mensuales[[#This Row],[Cultivo]],Cod_categoría[],2,0)</f>
        <v>100110002</v>
      </c>
      <c r="E204" t="str">
        <f>+VLOOKUP(Importaciones_mensuales[[#This Row],[Código Arancelario]],Codigos10[],4,0)</f>
        <v>Deshidratado</v>
      </c>
      <c r="F204">
        <f>+VLOOKUP(Importaciones_mensuales[[#This Row],[Procesamiento]],Cod_procesamiento[],2,0)</f>
        <v>3</v>
      </c>
      <c r="G204" t="str">
        <f>+VLOOKUP(Importaciones_mensuales[[#This Row],[Código Arancelario]],Codigos10[],3,0)</f>
        <v>Consumo</v>
      </c>
      <c r="H204">
        <f>+VLOOKUP(Importaciones_mensuales[[#This Row],[Tipo]],Cod_tipo[],2,0)</f>
        <v>7</v>
      </c>
      <c r="I204" t="str">
        <f>+VLOOKUP(Importaciones_mensuales[[#This Row],[Código Arancelario]],Codigos10[],5,0)</f>
        <v>Granos</v>
      </c>
      <c r="J204">
        <f>+VLOOKUP(Importaciones_mensuales[[#This Row],[Categoría]],Cod_Tipo_cultivo[],2,0)</f>
        <v>8</v>
      </c>
      <c r="K204" t="s">
        <v>20</v>
      </c>
      <c r="L204">
        <f>+VLOOKUP(Importaciones_mensuales[[#This Row],[Contenido]],Contenido_cod[],2,0)</f>
        <v>2</v>
      </c>
      <c r="M204" t="str">
        <f>+VLOOKUP(Importaciones_mensuales[[#This Row],[Código Arancelario]],Codigos10[],7,0)</f>
        <v>Porotos comunes</v>
      </c>
      <c r="N204">
        <v>2020</v>
      </c>
      <c r="O204">
        <v>772547.59</v>
      </c>
      <c r="P204">
        <v>553013.47</v>
      </c>
      <c r="Q204">
        <v>1040380.1200000001</v>
      </c>
      <c r="R204">
        <v>1753488.1400000001</v>
      </c>
      <c r="S204">
        <v>2143905.75</v>
      </c>
      <c r="T204">
        <v>2516676.5300000003</v>
      </c>
      <c r="U204">
        <v>6232736.8400000017</v>
      </c>
      <c r="V204">
        <v>10390125.609999999</v>
      </c>
      <c r="W204">
        <v>2884683.59</v>
      </c>
      <c r="X204">
        <v>1394454.3000000003</v>
      </c>
      <c r="Y204">
        <v>1623058.54</v>
      </c>
      <c r="Z204">
        <v>1148205.21</v>
      </c>
    </row>
    <row r="205" spans="1:26" x14ac:dyDescent="0.25">
      <c r="A205" t="s">
        <v>112</v>
      </c>
      <c r="B205" t="s">
        <v>15</v>
      </c>
      <c r="C205" t="str">
        <f>+VLOOKUP(Importaciones_mensuales[[#This Row],[Código Arancelario]],Codigos10[],2,0)</f>
        <v>Poroto</v>
      </c>
      <c r="D205">
        <f>+VLOOKUP(Importaciones_mensuales[[#This Row],[Cultivo]],Cod_categoría[],2,0)</f>
        <v>100110002</v>
      </c>
      <c r="E205" t="str">
        <f>+VLOOKUP(Importaciones_mensuales[[#This Row],[Código Arancelario]],Codigos10[],4,0)</f>
        <v>Deshidratado</v>
      </c>
      <c r="F205">
        <f>+VLOOKUP(Importaciones_mensuales[[#This Row],[Procesamiento]],Cod_procesamiento[],2,0)</f>
        <v>3</v>
      </c>
      <c r="G205" t="str">
        <f>+VLOOKUP(Importaciones_mensuales[[#This Row],[Código Arancelario]],Codigos10[],3,0)</f>
        <v>Consumo</v>
      </c>
      <c r="H205">
        <f>+VLOOKUP(Importaciones_mensuales[[#This Row],[Tipo]],Cod_tipo[],2,0)</f>
        <v>7</v>
      </c>
      <c r="I205" t="str">
        <f>+VLOOKUP(Importaciones_mensuales[[#This Row],[Código Arancelario]],Codigos10[],5,0)</f>
        <v>Granos</v>
      </c>
      <c r="J205">
        <f>+VLOOKUP(Importaciones_mensuales[[#This Row],[Categoría]],Cod_Tipo_cultivo[],2,0)</f>
        <v>8</v>
      </c>
      <c r="K205" t="s">
        <v>20</v>
      </c>
      <c r="L205">
        <f>+VLOOKUP(Importaciones_mensuales[[#This Row],[Contenido]],Contenido_cod[],2,0)</f>
        <v>2</v>
      </c>
      <c r="M205" t="str">
        <f>+VLOOKUP(Importaciones_mensuales[[#This Row],[Código Arancelario]],Codigos10[],7,0)</f>
        <v>Porotos caupí</v>
      </c>
      <c r="N205">
        <v>2020</v>
      </c>
      <c r="O205">
        <v>0</v>
      </c>
      <c r="P205">
        <v>0</v>
      </c>
      <c r="Q205">
        <v>0</v>
      </c>
      <c r="R205">
        <v>1385.95</v>
      </c>
      <c r="S205">
        <v>815.95</v>
      </c>
      <c r="T205">
        <v>0</v>
      </c>
      <c r="U205">
        <v>658.98</v>
      </c>
      <c r="V205">
        <v>174.24</v>
      </c>
      <c r="W205">
        <v>283</v>
      </c>
      <c r="X205">
        <v>0</v>
      </c>
      <c r="Y205">
        <v>0</v>
      </c>
      <c r="Z205">
        <v>0</v>
      </c>
    </row>
    <row r="206" spans="1:26" x14ac:dyDescent="0.25">
      <c r="A206" t="s">
        <v>114</v>
      </c>
      <c r="B206" t="s">
        <v>15</v>
      </c>
      <c r="C206" t="str">
        <f>+VLOOKUP(Importaciones_mensuales[[#This Row],[Código Arancelario]],Codigos10[],2,0)</f>
        <v>Lenteja</v>
      </c>
      <c r="D206">
        <f>+VLOOKUP(Importaciones_mensuales[[#This Row],[Cultivo]],Cod_categoría[],2,0)</f>
        <v>100110003</v>
      </c>
      <c r="E206" t="str">
        <f>+VLOOKUP(Importaciones_mensuales[[#This Row],[Código Arancelario]],Codigos10[],4,0)</f>
        <v>Deshidratado</v>
      </c>
      <c r="F206">
        <f>+VLOOKUP(Importaciones_mensuales[[#This Row],[Procesamiento]],Cod_procesamiento[],2,0)</f>
        <v>3</v>
      </c>
      <c r="G206" t="str">
        <f>+VLOOKUP(Importaciones_mensuales[[#This Row],[Código Arancelario]],Codigos10[],3,0)</f>
        <v>Sin especificar</v>
      </c>
      <c r="H206">
        <f>+VLOOKUP(Importaciones_mensuales[[#This Row],[Tipo]],Cod_tipo[],2,0)</f>
        <v>5</v>
      </c>
      <c r="I206" t="str">
        <f>+VLOOKUP(Importaciones_mensuales[[#This Row],[Código Arancelario]],Codigos10[],5,0)</f>
        <v>Granos</v>
      </c>
      <c r="J206">
        <f>+VLOOKUP(Importaciones_mensuales[[#This Row],[Categoría]],Cod_Tipo_cultivo[],2,0)</f>
        <v>8</v>
      </c>
      <c r="K206" t="s">
        <v>20</v>
      </c>
      <c r="L206">
        <f>+VLOOKUP(Importaciones_mensuales[[#This Row],[Contenido]],Contenido_cod[],2,0)</f>
        <v>2</v>
      </c>
      <c r="M206" t="str">
        <f>+VLOOKUP(Importaciones_mensuales[[#This Row],[Código Arancelario]],Codigos10[],7,0)</f>
        <v>Sin especificar</v>
      </c>
      <c r="N206">
        <v>2020</v>
      </c>
      <c r="O206">
        <v>483933.6</v>
      </c>
      <c r="P206">
        <v>748361.46000000008</v>
      </c>
      <c r="Q206">
        <v>971167.42999999993</v>
      </c>
      <c r="R206">
        <v>1412583.11</v>
      </c>
      <c r="S206">
        <v>1680187.79</v>
      </c>
      <c r="T206">
        <v>1508875.62</v>
      </c>
      <c r="U206">
        <v>3403420.79</v>
      </c>
      <c r="V206">
        <v>7906701.6700000009</v>
      </c>
      <c r="W206">
        <v>5831496.1400000006</v>
      </c>
      <c r="X206">
        <v>3752543.7</v>
      </c>
      <c r="Y206">
        <v>2235714.2300000004</v>
      </c>
      <c r="Z206">
        <v>2004565.23</v>
      </c>
    </row>
    <row r="207" spans="1:26" x14ac:dyDescent="0.25">
      <c r="A207" t="s">
        <v>116</v>
      </c>
      <c r="B207" t="s">
        <v>15</v>
      </c>
      <c r="C207" t="str">
        <f>+VLOOKUP(Importaciones_mensuales[[#This Row],[Código Arancelario]],Codigos10[],2,0)</f>
        <v>Haba</v>
      </c>
      <c r="D207">
        <f>+VLOOKUP(Importaciones_mensuales[[#This Row],[Cultivo]],Cod_categoría[],2,0)</f>
        <v>100112026</v>
      </c>
      <c r="E207" t="str">
        <f>+VLOOKUP(Importaciones_mensuales[[#This Row],[Código Arancelario]],Codigos10[],4,0)</f>
        <v>Deshidratado</v>
      </c>
      <c r="F207">
        <f>+VLOOKUP(Importaciones_mensuales[[#This Row],[Procesamiento]],Cod_procesamiento[],2,0)</f>
        <v>3</v>
      </c>
      <c r="G207" t="str">
        <f>+VLOOKUP(Importaciones_mensuales[[#This Row],[Código Arancelario]],Codigos10[],3,0)</f>
        <v>Siembra</v>
      </c>
      <c r="H207">
        <f>+VLOOKUP(Importaciones_mensuales[[#This Row],[Tipo]],Cod_tipo[],2,0)</f>
        <v>6</v>
      </c>
      <c r="I207" t="str">
        <f>+VLOOKUP(Importaciones_mensuales[[#This Row],[Código Arancelario]],Codigos10[],5,0)</f>
        <v>Granos</v>
      </c>
      <c r="J207">
        <f>+VLOOKUP(Importaciones_mensuales[[#This Row],[Categoría]],Cod_Tipo_cultivo[],2,0)</f>
        <v>8</v>
      </c>
      <c r="K207" t="s">
        <v>20</v>
      </c>
      <c r="L207">
        <f>+VLOOKUP(Importaciones_mensuales[[#This Row],[Contenido]],Contenido_cod[],2,0)</f>
        <v>2</v>
      </c>
      <c r="M207" t="str">
        <f>+VLOOKUP(Importaciones_mensuales[[#This Row],[Código Arancelario]],Codigos10[],7,0)</f>
        <v>Sin especificar</v>
      </c>
      <c r="N207">
        <v>2020</v>
      </c>
      <c r="O207">
        <v>24858.07</v>
      </c>
      <c r="P207">
        <v>0</v>
      </c>
      <c r="Q207">
        <v>0</v>
      </c>
      <c r="R207">
        <v>0</v>
      </c>
      <c r="S207">
        <v>3140</v>
      </c>
      <c r="T207">
        <v>36223.79</v>
      </c>
      <c r="U207">
        <v>0</v>
      </c>
      <c r="V207">
        <v>134.72999999999999</v>
      </c>
      <c r="W207">
        <v>0</v>
      </c>
      <c r="X207">
        <v>56.08</v>
      </c>
      <c r="Y207">
        <v>0</v>
      </c>
      <c r="Z207">
        <v>0</v>
      </c>
    </row>
    <row r="208" spans="1:26" x14ac:dyDescent="0.25">
      <c r="A208" t="s">
        <v>117</v>
      </c>
      <c r="B208" t="s">
        <v>15</v>
      </c>
      <c r="C208" t="str">
        <f>+VLOOKUP(Importaciones_mensuales[[#This Row],[Código Arancelario]],Codigos10[],2,0)</f>
        <v>Haba</v>
      </c>
      <c r="D208">
        <f>+VLOOKUP(Importaciones_mensuales[[#This Row],[Cultivo]],Cod_categoría[],2,0)</f>
        <v>100112026</v>
      </c>
      <c r="E208" t="str">
        <f>+VLOOKUP(Importaciones_mensuales[[#This Row],[Código Arancelario]],Codigos10[],4,0)</f>
        <v>Deshidratado</v>
      </c>
      <c r="F208">
        <f>+VLOOKUP(Importaciones_mensuales[[#This Row],[Procesamiento]],Cod_procesamiento[],2,0)</f>
        <v>3</v>
      </c>
      <c r="G208" t="str">
        <f>+VLOOKUP(Importaciones_mensuales[[#This Row],[Código Arancelario]],Codigos10[],3,0)</f>
        <v>Consumo</v>
      </c>
      <c r="H208">
        <f>+VLOOKUP(Importaciones_mensuales[[#This Row],[Tipo]],Cod_tipo[],2,0)</f>
        <v>7</v>
      </c>
      <c r="I208" t="str">
        <f>+VLOOKUP(Importaciones_mensuales[[#This Row],[Código Arancelario]],Codigos10[],5,0)</f>
        <v>Granos</v>
      </c>
      <c r="J208">
        <f>+VLOOKUP(Importaciones_mensuales[[#This Row],[Categoría]],Cod_Tipo_cultivo[],2,0)</f>
        <v>8</v>
      </c>
      <c r="K208" t="s">
        <v>20</v>
      </c>
      <c r="L208">
        <f>+VLOOKUP(Importaciones_mensuales[[#This Row],[Contenido]],Contenido_cod[],2,0)</f>
        <v>2</v>
      </c>
      <c r="M208" t="str">
        <f>+VLOOKUP(Importaciones_mensuales[[#This Row],[Código Arancelario]],Codigos10[],7,0)</f>
        <v>Sin especificar</v>
      </c>
      <c r="N208">
        <v>2020</v>
      </c>
      <c r="O208">
        <v>16.04</v>
      </c>
      <c r="P208">
        <v>0</v>
      </c>
      <c r="Q208">
        <v>0</v>
      </c>
      <c r="R208">
        <v>1267.9000000000001</v>
      </c>
      <c r="S208">
        <v>6882.77</v>
      </c>
      <c r="T208">
        <v>2001.7600000000002</v>
      </c>
      <c r="U208">
        <v>788.15</v>
      </c>
      <c r="V208">
        <v>1347.98</v>
      </c>
      <c r="W208">
        <v>650.96</v>
      </c>
      <c r="X208">
        <v>450.66</v>
      </c>
      <c r="Y208">
        <v>46.52</v>
      </c>
      <c r="Z208">
        <v>0</v>
      </c>
    </row>
    <row r="209" spans="1:26" x14ac:dyDescent="0.25">
      <c r="A209" t="s">
        <v>285</v>
      </c>
      <c r="B209" t="s">
        <v>15</v>
      </c>
      <c r="C209" t="str">
        <f>+VLOOKUP(Importaciones_mensuales[[#This Row],[Código Arancelario]],Codigos10[],2,0)</f>
        <v>Arveja</v>
      </c>
      <c r="D209">
        <f>+VLOOKUP(Importaciones_mensuales[[#This Row],[Cultivo]],Cod_categoría[],2,0)</f>
        <v>100112022</v>
      </c>
      <c r="E209" t="str">
        <f>+VLOOKUP(Importaciones_mensuales[[#This Row],[Código Arancelario]],Codigos10[],4,0)</f>
        <v>Deshidratado</v>
      </c>
      <c r="F209">
        <f>+VLOOKUP(Importaciones_mensuales[[#This Row],[Procesamiento]],Cod_procesamiento[],2,0)</f>
        <v>3</v>
      </c>
      <c r="G209" t="str">
        <f>+VLOOKUP(Importaciones_mensuales[[#This Row],[Código Arancelario]],Codigos10[],3,0)</f>
        <v>Consumo</v>
      </c>
      <c r="H209">
        <f>+VLOOKUP(Importaciones_mensuales[[#This Row],[Tipo]],Cod_tipo[],2,0)</f>
        <v>7</v>
      </c>
      <c r="I209" t="str">
        <f>+VLOOKUP(Importaciones_mensuales[[#This Row],[Código Arancelario]],Codigos10[],5,0)</f>
        <v>Granos</v>
      </c>
      <c r="J209">
        <f>+VLOOKUP(Importaciones_mensuales[[#This Row],[Categoría]],Cod_Tipo_cultivo[],2,0)</f>
        <v>8</v>
      </c>
      <c r="K209" t="s">
        <v>20</v>
      </c>
      <c r="L209">
        <f>+VLOOKUP(Importaciones_mensuales[[#This Row],[Contenido]],Contenido_cod[],2,0)</f>
        <v>2</v>
      </c>
      <c r="M209" t="str">
        <f>+VLOOKUP(Importaciones_mensuales[[#This Row],[Código Arancelario]],Codigos10[],7,0)</f>
        <v>Sin especificar</v>
      </c>
      <c r="N209">
        <v>2020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276.04000000000002</v>
      </c>
      <c r="W209">
        <v>0</v>
      </c>
      <c r="X209">
        <v>0</v>
      </c>
      <c r="Y209">
        <v>0</v>
      </c>
      <c r="Z209">
        <v>0</v>
      </c>
    </row>
    <row r="210" spans="1:26" x14ac:dyDescent="0.25">
      <c r="A210" t="s">
        <v>118</v>
      </c>
      <c r="B210" t="s">
        <v>15</v>
      </c>
      <c r="C210" t="str">
        <f>+VLOOKUP(Importaciones_mensuales[[#This Row],[Código Arancelario]],Codigos10[],2,0)</f>
        <v>Mandioca</v>
      </c>
      <c r="D210">
        <f>+VLOOKUP(Importaciones_mensuales[[#This Row],[Cultivo]],Cod_categoría[],2,0)</f>
        <v>100114040</v>
      </c>
      <c r="E210" t="str">
        <f>+VLOOKUP(Importaciones_mensuales[[#This Row],[Código Arancelario]],Codigos10[],4,0)</f>
        <v>Deshidratado</v>
      </c>
      <c r="F210">
        <f>+VLOOKUP(Importaciones_mensuales[[#This Row],[Procesamiento]],Cod_procesamiento[],2,0)</f>
        <v>3</v>
      </c>
      <c r="G210" t="str">
        <f>+VLOOKUP(Importaciones_mensuales[[#This Row],[Código Arancelario]],Codigos10[],3,0)</f>
        <v>Consumo</v>
      </c>
      <c r="H210">
        <f>+VLOOKUP(Importaciones_mensuales[[#This Row],[Tipo]],Cod_tipo[],2,0)</f>
        <v>7</v>
      </c>
      <c r="I210" t="str">
        <f>+VLOOKUP(Importaciones_mensuales[[#This Row],[Código Arancelario]],Codigos10[],5,0)</f>
        <v>Tubérculos</v>
      </c>
      <c r="J210">
        <f>+VLOOKUP(Importaciones_mensuales[[#This Row],[Categoría]],Cod_Tipo_cultivo[],2,0)</f>
        <v>9</v>
      </c>
      <c r="K210" t="s">
        <v>20</v>
      </c>
      <c r="L210">
        <f>+VLOOKUP(Importaciones_mensuales[[#This Row],[Contenido]],Contenido_cod[],2,0)</f>
        <v>2</v>
      </c>
      <c r="M210" t="str">
        <f>+VLOOKUP(Importaciones_mensuales[[#This Row],[Código Arancelario]],Codigos10[],7,0)</f>
        <v>Sin especificar</v>
      </c>
      <c r="N210">
        <v>2020</v>
      </c>
      <c r="O210">
        <v>38977.440000000002</v>
      </c>
      <c r="P210">
        <v>22470.519999999997</v>
      </c>
      <c r="Q210">
        <v>34086.15</v>
      </c>
      <c r="R210">
        <v>7126.91</v>
      </c>
      <c r="S210">
        <v>44137.64</v>
      </c>
      <c r="T210">
        <v>97774.3</v>
      </c>
      <c r="U210">
        <v>86735.290000000008</v>
      </c>
      <c r="V210">
        <v>56173.71</v>
      </c>
      <c r="W210">
        <v>94427.459999999992</v>
      </c>
      <c r="X210">
        <v>45277.869999999995</v>
      </c>
      <c r="Y210">
        <v>105172.19</v>
      </c>
      <c r="Z210">
        <v>72931.39</v>
      </c>
    </row>
    <row r="211" spans="1:26" x14ac:dyDescent="0.25">
      <c r="A211" t="s">
        <v>120</v>
      </c>
      <c r="B211" t="s">
        <v>15</v>
      </c>
      <c r="C211" t="str">
        <f>+VLOOKUP(Importaciones_mensuales[[#This Row],[Código Arancelario]],Codigos10[],2,0)</f>
        <v>Camote</v>
      </c>
      <c r="D211">
        <f>+VLOOKUP(Importaciones_mensuales[[#This Row],[Cultivo]],Cod_categoría[],2,0)</f>
        <v>100114002</v>
      </c>
      <c r="E211" t="str">
        <f>+VLOOKUP(Importaciones_mensuales[[#This Row],[Código Arancelario]],Codigos10[],4,0)</f>
        <v>Deshidratado</v>
      </c>
      <c r="F211">
        <f>+VLOOKUP(Importaciones_mensuales[[#This Row],[Procesamiento]],Cod_procesamiento[],2,0)</f>
        <v>3</v>
      </c>
      <c r="G211" t="str">
        <f>+VLOOKUP(Importaciones_mensuales[[#This Row],[Código Arancelario]],Codigos10[],3,0)</f>
        <v>Consumo</v>
      </c>
      <c r="H211">
        <f>+VLOOKUP(Importaciones_mensuales[[#This Row],[Tipo]],Cod_tipo[],2,0)</f>
        <v>7</v>
      </c>
      <c r="I211" t="str">
        <f>+VLOOKUP(Importaciones_mensuales[[#This Row],[Código Arancelario]],Codigos10[],5,0)</f>
        <v>Tubérculos</v>
      </c>
      <c r="J211">
        <f>+VLOOKUP(Importaciones_mensuales[[#This Row],[Categoría]],Cod_Tipo_cultivo[],2,0)</f>
        <v>9</v>
      </c>
      <c r="K211" t="s">
        <v>20</v>
      </c>
      <c r="L211">
        <f>+VLOOKUP(Importaciones_mensuales[[#This Row],[Contenido]],Contenido_cod[],2,0)</f>
        <v>2</v>
      </c>
      <c r="M211" t="str">
        <f>+VLOOKUP(Importaciones_mensuales[[#This Row],[Código Arancelario]],Codigos10[],7,0)</f>
        <v>Sin especificar</v>
      </c>
      <c r="N211">
        <v>2020</v>
      </c>
      <c r="O211">
        <v>66198.200000000012</v>
      </c>
      <c r="P211">
        <v>40248.730000000003</v>
      </c>
      <c r="Q211">
        <v>37141.25</v>
      </c>
      <c r="R211">
        <v>23686.31</v>
      </c>
      <c r="S211">
        <v>35602.31</v>
      </c>
      <c r="T211">
        <v>44081.79</v>
      </c>
      <c r="U211">
        <v>74374.77</v>
      </c>
      <c r="V211">
        <v>47452.06</v>
      </c>
      <c r="W211">
        <v>112352.94</v>
      </c>
      <c r="X211">
        <v>35245.120000000003</v>
      </c>
      <c r="Y211">
        <v>70617.91</v>
      </c>
      <c r="Z211">
        <v>74788.240000000005</v>
      </c>
    </row>
    <row r="212" spans="1:26" x14ac:dyDescent="0.25">
      <c r="A212" t="s">
        <v>122</v>
      </c>
      <c r="B212" t="s">
        <v>15</v>
      </c>
      <c r="C212" t="str">
        <f>+VLOOKUP(Importaciones_mensuales[[#This Row],[Código Arancelario]],Codigos10[],2,0)</f>
        <v>Malanga</v>
      </c>
      <c r="D212">
        <f>+VLOOKUP(Importaciones_mensuales[[#This Row],[Cultivo]],Cod_categoría[],2,0)</f>
        <v>100114041</v>
      </c>
      <c r="E212" t="str">
        <f>+VLOOKUP(Importaciones_mensuales[[#This Row],[Código Arancelario]],Codigos10[],4,0)</f>
        <v>Deshidratado</v>
      </c>
      <c r="F212">
        <f>+VLOOKUP(Importaciones_mensuales[[#This Row],[Procesamiento]],Cod_procesamiento[],2,0)</f>
        <v>3</v>
      </c>
      <c r="G212" t="str">
        <f>+VLOOKUP(Importaciones_mensuales[[#This Row],[Código Arancelario]],Codigos10[],3,0)</f>
        <v>Consumo</v>
      </c>
      <c r="H212">
        <f>+VLOOKUP(Importaciones_mensuales[[#This Row],[Tipo]],Cod_tipo[],2,0)</f>
        <v>7</v>
      </c>
      <c r="I212" t="str">
        <f>+VLOOKUP(Importaciones_mensuales[[#This Row],[Código Arancelario]],Codigos10[],5,0)</f>
        <v>Tubérculos</v>
      </c>
      <c r="J212">
        <f>+VLOOKUP(Importaciones_mensuales[[#This Row],[Categoría]],Cod_Tipo_cultivo[],2,0)</f>
        <v>9</v>
      </c>
      <c r="K212" t="s">
        <v>20</v>
      </c>
      <c r="L212">
        <f>+VLOOKUP(Importaciones_mensuales[[#This Row],[Contenido]],Contenido_cod[],2,0)</f>
        <v>2</v>
      </c>
      <c r="M212" t="str">
        <f>+VLOOKUP(Importaciones_mensuales[[#This Row],[Código Arancelario]],Codigos10[],7,0)</f>
        <v>Sin especificar</v>
      </c>
      <c r="N212">
        <v>2020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1908.08</v>
      </c>
    </row>
    <row r="213" spans="1:26" x14ac:dyDescent="0.25">
      <c r="A213" t="s">
        <v>124</v>
      </c>
      <c r="B213" t="s">
        <v>15</v>
      </c>
      <c r="C213" t="str">
        <f>+VLOOKUP(Importaciones_mensuales[[#This Row],[Código Arancelario]],Codigos10[],2,0)</f>
        <v>Otros tubérculos</v>
      </c>
      <c r="D213">
        <f>+VLOOKUP(Importaciones_mensuales[[#This Row],[Cultivo]],Cod_categoría[],2,0)</f>
        <v>100114034</v>
      </c>
      <c r="E213" t="str">
        <f>+VLOOKUP(Importaciones_mensuales[[#This Row],[Código Arancelario]],Codigos10[],4,0)</f>
        <v>Deshidratado</v>
      </c>
      <c r="F213">
        <f>+VLOOKUP(Importaciones_mensuales[[#This Row],[Procesamiento]],Cod_procesamiento[],2,0)</f>
        <v>3</v>
      </c>
      <c r="G213" t="str">
        <f>+VLOOKUP(Importaciones_mensuales[[#This Row],[Código Arancelario]],Codigos10[],3,0)</f>
        <v>Consumo</v>
      </c>
      <c r="H213">
        <f>+VLOOKUP(Importaciones_mensuales[[#This Row],[Tipo]],Cod_tipo[],2,0)</f>
        <v>7</v>
      </c>
      <c r="I213" t="str">
        <f>+VLOOKUP(Importaciones_mensuales[[#This Row],[Código Arancelario]],Codigos10[],5,0)</f>
        <v>Tubérculos</v>
      </c>
      <c r="J213">
        <f>+VLOOKUP(Importaciones_mensuales[[#This Row],[Categoría]],Cod_Tipo_cultivo[],2,0)</f>
        <v>9</v>
      </c>
      <c r="K213" t="s">
        <v>20</v>
      </c>
      <c r="L213">
        <f>+VLOOKUP(Importaciones_mensuales[[#This Row],[Contenido]],Contenido_cod[],2,0)</f>
        <v>2</v>
      </c>
      <c r="M213" t="str">
        <f>+VLOOKUP(Importaciones_mensuales[[#This Row],[Código Arancelario]],Codigos10[],7,0)</f>
        <v>Sin especificar</v>
      </c>
      <c r="N213">
        <v>2020</v>
      </c>
      <c r="O213">
        <v>169.56</v>
      </c>
      <c r="P213">
        <v>799.52</v>
      </c>
      <c r="Q213">
        <v>11929.64</v>
      </c>
      <c r="R213">
        <v>1025.97</v>
      </c>
      <c r="S213">
        <v>1644.74</v>
      </c>
      <c r="T213">
        <v>1351.94</v>
      </c>
      <c r="U213">
        <v>3838.62</v>
      </c>
      <c r="V213">
        <v>3221.58</v>
      </c>
      <c r="W213">
        <v>1581.28</v>
      </c>
      <c r="X213">
        <v>9151.630000000001</v>
      </c>
      <c r="Y213">
        <v>3620.76</v>
      </c>
      <c r="Z213">
        <v>2259.15</v>
      </c>
    </row>
    <row r="214" spans="1:26" x14ac:dyDescent="0.25">
      <c r="A214" t="s">
        <v>126</v>
      </c>
      <c r="B214" t="s">
        <v>15</v>
      </c>
      <c r="C214" t="str">
        <f>+VLOOKUP(Importaciones_mensuales[[#This Row],[Código Arancelario]],Codigos10[],2,0)</f>
        <v>Coco</v>
      </c>
      <c r="D214">
        <f>+VLOOKUP(Importaciones_mensuales[[#This Row],[Cultivo]],Cod_categoría[],2,0)</f>
        <v>100108007</v>
      </c>
      <c r="E214" t="str">
        <f>+VLOOKUP(Importaciones_mensuales[[#This Row],[Código Arancelario]],Codigos10[],4,0)</f>
        <v>Deshidratado</v>
      </c>
      <c r="F214">
        <f>+VLOOKUP(Importaciones_mensuales[[#This Row],[Procesamiento]],Cod_procesamiento[],2,0)</f>
        <v>3</v>
      </c>
      <c r="G214" t="str">
        <f>+VLOOKUP(Importaciones_mensuales[[#This Row],[Código Arancelario]],Codigos10[],3,0)</f>
        <v>Sin especificar</v>
      </c>
      <c r="H214">
        <f>+VLOOKUP(Importaciones_mensuales[[#This Row],[Tipo]],Cod_tipo[],2,0)</f>
        <v>5</v>
      </c>
      <c r="I214" t="str">
        <f>+VLOOKUP(Importaciones_mensuales[[#This Row],[Código Arancelario]],Codigos10[],5,0)</f>
        <v>Tropicales y Subtropicales</v>
      </c>
      <c r="J214">
        <f>+VLOOKUP(Importaciones_mensuales[[#This Row],[Categoría]],Cod_Tipo_cultivo[],2,0)</f>
        <v>4</v>
      </c>
      <c r="K214" t="s">
        <v>129</v>
      </c>
      <c r="L214">
        <f>+VLOOKUP(Importaciones_mensuales[[#This Row],[Contenido]],Contenido_cod[],2,0)</f>
        <v>1</v>
      </c>
      <c r="M214" t="str">
        <f>+VLOOKUP(Importaciones_mensuales[[#This Row],[Código Arancelario]],Codigos10[],7,0)</f>
        <v>Sin especificar</v>
      </c>
      <c r="N214">
        <v>2020</v>
      </c>
      <c r="O214">
        <v>129283.67</v>
      </c>
      <c r="P214">
        <v>338776.62</v>
      </c>
      <c r="Q214">
        <v>350449.17000000004</v>
      </c>
      <c r="R214">
        <v>124794.79000000001</v>
      </c>
      <c r="S214">
        <v>210081.87000000002</v>
      </c>
      <c r="T214">
        <v>321330.78000000003</v>
      </c>
      <c r="U214">
        <v>300790.87</v>
      </c>
      <c r="V214">
        <v>616246.13</v>
      </c>
      <c r="W214">
        <v>511604.63</v>
      </c>
      <c r="X214">
        <v>421074.36000000004</v>
      </c>
      <c r="Y214">
        <v>567432.15999999992</v>
      </c>
      <c r="Z214">
        <v>271206.66000000003</v>
      </c>
    </row>
    <row r="215" spans="1:26" x14ac:dyDescent="0.25">
      <c r="A215" t="s">
        <v>286</v>
      </c>
      <c r="B215" t="s">
        <v>15</v>
      </c>
      <c r="C215" t="str">
        <f>+VLOOKUP(Importaciones_mensuales[[#This Row],[Código Arancelario]],Codigos10[],2,0)</f>
        <v>Coco</v>
      </c>
      <c r="D215">
        <f>+VLOOKUP(Importaciones_mensuales[[#This Row],[Cultivo]],Cod_categoría[],2,0)</f>
        <v>100108007</v>
      </c>
      <c r="E215" t="str">
        <f>+VLOOKUP(Importaciones_mensuales[[#This Row],[Código Arancelario]],Codigos10[],4,0)</f>
        <v>Deshidratado</v>
      </c>
      <c r="F215">
        <f>+VLOOKUP(Importaciones_mensuales[[#This Row],[Procesamiento]],Cod_procesamiento[],2,0)</f>
        <v>3</v>
      </c>
      <c r="G215" t="str">
        <f>+VLOOKUP(Importaciones_mensuales[[#This Row],[Código Arancelario]],Codigos10[],3,0)</f>
        <v>Con cáscara</v>
      </c>
      <c r="H215">
        <f>+VLOOKUP(Importaciones_mensuales[[#This Row],[Tipo]],Cod_tipo[],2,0)</f>
        <v>3</v>
      </c>
      <c r="I215" t="str">
        <f>+VLOOKUP(Importaciones_mensuales[[#This Row],[Código Arancelario]],Codigos10[],5,0)</f>
        <v>Tropicales y Subtropicales</v>
      </c>
      <c r="J215">
        <f>+VLOOKUP(Importaciones_mensuales[[#This Row],[Categoría]],Cod_Tipo_cultivo[],2,0)</f>
        <v>4</v>
      </c>
      <c r="K215" t="s">
        <v>129</v>
      </c>
      <c r="L215">
        <f>+VLOOKUP(Importaciones_mensuales[[#This Row],[Contenido]],Contenido_cod[],2,0)</f>
        <v>1</v>
      </c>
      <c r="M215" t="str">
        <f>+VLOOKUP(Importaciones_mensuales[[#This Row],[Código Arancelario]],Codigos10[],7,0)</f>
        <v>Sin especificar</v>
      </c>
      <c r="N215">
        <v>2020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585.5</v>
      </c>
      <c r="Y215">
        <v>0</v>
      </c>
      <c r="Z215">
        <v>0</v>
      </c>
    </row>
    <row r="216" spans="1:26" x14ac:dyDescent="0.25">
      <c r="A216" t="s">
        <v>130</v>
      </c>
      <c r="B216" t="s">
        <v>15</v>
      </c>
      <c r="C216" t="str">
        <f>+VLOOKUP(Importaciones_mensuales[[#This Row],[Código Arancelario]],Codigos10[],2,0)</f>
        <v>Coco</v>
      </c>
      <c r="D216">
        <f>+VLOOKUP(Importaciones_mensuales[[#This Row],[Cultivo]],Cod_categoría[],2,0)</f>
        <v>100108007</v>
      </c>
      <c r="E216" t="str">
        <f>+VLOOKUP(Importaciones_mensuales[[#This Row],[Código Arancelario]],Codigos10[],4,0)</f>
        <v>Deshidratado</v>
      </c>
      <c r="F216">
        <f>+VLOOKUP(Importaciones_mensuales[[#This Row],[Procesamiento]],Cod_procesamiento[],2,0)</f>
        <v>3</v>
      </c>
      <c r="G216" t="str">
        <f>+VLOOKUP(Importaciones_mensuales[[#This Row],[Código Arancelario]],Codigos10[],3,0)</f>
        <v>Sin especificar</v>
      </c>
      <c r="H216">
        <f>+VLOOKUP(Importaciones_mensuales[[#This Row],[Tipo]],Cod_tipo[],2,0)</f>
        <v>5</v>
      </c>
      <c r="I216" t="str">
        <f>+VLOOKUP(Importaciones_mensuales[[#This Row],[Código Arancelario]],Codigos10[],5,0)</f>
        <v>Tropicales y Subtropicales</v>
      </c>
      <c r="J216">
        <f>+VLOOKUP(Importaciones_mensuales[[#This Row],[Categoría]],Cod_Tipo_cultivo[],2,0)</f>
        <v>4</v>
      </c>
      <c r="K216" t="s">
        <v>129</v>
      </c>
      <c r="L216">
        <f>+VLOOKUP(Importaciones_mensuales[[#This Row],[Contenido]],Contenido_cod[],2,0)</f>
        <v>1</v>
      </c>
      <c r="M216" t="str">
        <f>+VLOOKUP(Importaciones_mensuales[[#This Row],[Código Arancelario]],Codigos10[],7,0)</f>
        <v>Sin especificar</v>
      </c>
      <c r="N216">
        <v>2020</v>
      </c>
      <c r="O216">
        <v>18371.95</v>
      </c>
      <c r="P216">
        <v>0</v>
      </c>
      <c r="Q216">
        <v>41175.74</v>
      </c>
      <c r="R216">
        <v>28185.52</v>
      </c>
      <c r="S216">
        <v>64323.66</v>
      </c>
      <c r="T216">
        <v>62739.229999999996</v>
      </c>
      <c r="U216">
        <v>73909.179999999993</v>
      </c>
      <c r="V216">
        <v>143107.91999999998</v>
      </c>
      <c r="W216">
        <v>64692.380000000005</v>
      </c>
      <c r="X216">
        <v>118597.76000000001</v>
      </c>
      <c r="Y216">
        <v>69766.73000000001</v>
      </c>
      <c r="Z216">
        <v>7475.97</v>
      </c>
    </row>
    <row r="217" spans="1:26" x14ac:dyDescent="0.25">
      <c r="A217" t="s">
        <v>131</v>
      </c>
      <c r="B217" t="s">
        <v>15</v>
      </c>
      <c r="C217" t="str">
        <f>+VLOOKUP(Importaciones_mensuales[[#This Row],[Código Arancelario]],Codigos10[],2,0)</f>
        <v>Nuez</v>
      </c>
      <c r="D217">
        <f>+VLOOKUP(Importaciones_mensuales[[#This Row],[Cultivo]],Cod_categoría[],2,0)</f>
        <v>100105004</v>
      </c>
      <c r="E217" t="str">
        <f>+VLOOKUP(Importaciones_mensuales[[#This Row],[Código Arancelario]],Codigos10[],4,0)</f>
        <v>Deshidratado</v>
      </c>
      <c r="F217">
        <f>+VLOOKUP(Importaciones_mensuales[[#This Row],[Procesamiento]],Cod_procesamiento[],2,0)</f>
        <v>3</v>
      </c>
      <c r="G217" t="str">
        <f>+VLOOKUP(Importaciones_mensuales[[#This Row],[Código Arancelario]],Codigos10[],3,0)</f>
        <v>Sin cáscara</v>
      </c>
      <c r="H217">
        <f>+VLOOKUP(Importaciones_mensuales[[#This Row],[Tipo]],Cod_tipo[],2,0)</f>
        <v>4</v>
      </c>
      <c r="I217" t="str">
        <f>+VLOOKUP(Importaciones_mensuales[[#This Row],[Código Arancelario]],Codigos10[],5,0)</f>
        <v>Frutos Secos</v>
      </c>
      <c r="J217">
        <f>+VLOOKUP(Importaciones_mensuales[[#This Row],[Categoría]],Cod_Tipo_cultivo[],2,0)</f>
        <v>6</v>
      </c>
      <c r="K217" t="s">
        <v>129</v>
      </c>
      <c r="L217">
        <f>+VLOOKUP(Importaciones_mensuales[[#This Row],[Contenido]],Contenido_cod[],2,0)</f>
        <v>1</v>
      </c>
      <c r="M217" t="str">
        <f>+VLOOKUP(Importaciones_mensuales[[#This Row],[Código Arancelario]],Codigos10[],7,0)</f>
        <v>Nueces de Brasil</v>
      </c>
      <c r="N217">
        <v>2020</v>
      </c>
      <c r="O217">
        <v>0</v>
      </c>
      <c r="P217">
        <v>1608.27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1433.08</v>
      </c>
    </row>
    <row r="218" spans="1:26" x14ac:dyDescent="0.25">
      <c r="A218" t="s">
        <v>136</v>
      </c>
      <c r="B218" t="s">
        <v>15</v>
      </c>
      <c r="C218" t="str">
        <f>+VLOOKUP(Importaciones_mensuales[[#This Row],[Código Arancelario]],Codigos10[],2,0)</f>
        <v>Nuez</v>
      </c>
      <c r="D218">
        <f>+VLOOKUP(Importaciones_mensuales[[#This Row],[Cultivo]],Cod_categoría[],2,0)</f>
        <v>100105004</v>
      </c>
      <c r="E218" t="str">
        <f>+VLOOKUP(Importaciones_mensuales[[#This Row],[Código Arancelario]],Codigos10[],4,0)</f>
        <v>Deshidratado</v>
      </c>
      <c r="F218">
        <f>+VLOOKUP(Importaciones_mensuales[[#This Row],[Procesamiento]],Cod_procesamiento[],2,0)</f>
        <v>3</v>
      </c>
      <c r="G218" t="str">
        <f>+VLOOKUP(Importaciones_mensuales[[#This Row],[Código Arancelario]],Codigos10[],3,0)</f>
        <v>Sin cáscara</v>
      </c>
      <c r="H218">
        <f>+VLOOKUP(Importaciones_mensuales[[#This Row],[Tipo]],Cod_tipo[],2,0)</f>
        <v>4</v>
      </c>
      <c r="I218" t="str">
        <f>+VLOOKUP(Importaciones_mensuales[[#This Row],[Código Arancelario]],Codigos10[],5,0)</f>
        <v>Frutos Secos</v>
      </c>
      <c r="J218">
        <f>+VLOOKUP(Importaciones_mensuales[[#This Row],[Categoría]],Cod_Tipo_cultivo[],2,0)</f>
        <v>6</v>
      </c>
      <c r="K218" t="s">
        <v>129</v>
      </c>
      <c r="L218">
        <f>+VLOOKUP(Importaciones_mensuales[[#This Row],[Contenido]],Contenido_cod[],2,0)</f>
        <v>1</v>
      </c>
      <c r="M218" t="str">
        <f>+VLOOKUP(Importaciones_mensuales[[#This Row],[Código Arancelario]],Codigos10[],7,0)</f>
        <v>Nueces de marañón</v>
      </c>
      <c r="N218">
        <v>2020</v>
      </c>
      <c r="O218">
        <v>288650.09000000003</v>
      </c>
      <c r="P218">
        <v>1005426.24</v>
      </c>
      <c r="Q218">
        <v>143973.54999999999</v>
      </c>
      <c r="R218">
        <v>547750.82999999996</v>
      </c>
      <c r="S218">
        <v>121787.31</v>
      </c>
      <c r="T218">
        <v>19299.52</v>
      </c>
      <c r="U218">
        <v>240162.18</v>
      </c>
      <c r="V218">
        <v>126113.65</v>
      </c>
      <c r="W218">
        <v>459024.18</v>
      </c>
      <c r="X218">
        <v>109108.88</v>
      </c>
      <c r="Y218">
        <v>0</v>
      </c>
      <c r="Z218">
        <v>571883.12</v>
      </c>
    </row>
    <row r="219" spans="1:26" x14ac:dyDescent="0.25">
      <c r="A219" t="s">
        <v>138</v>
      </c>
      <c r="B219" t="s">
        <v>15</v>
      </c>
      <c r="C219" t="str">
        <f>+VLOOKUP(Importaciones_mensuales[[#This Row],[Código Arancelario]],Codigos10[],2,0)</f>
        <v>Almendra</v>
      </c>
      <c r="D219">
        <f>+VLOOKUP(Importaciones_mensuales[[#This Row],[Cultivo]],Cod_categoría[],2,0)</f>
        <v>100105001</v>
      </c>
      <c r="E219" t="str">
        <f>+VLOOKUP(Importaciones_mensuales[[#This Row],[Código Arancelario]],Codigos10[],4,0)</f>
        <v>Deshidratado</v>
      </c>
      <c r="F219">
        <f>+VLOOKUP(Importaciones_mensuales[[#This Row],[Procesamiento]],Cod_procesamiento[],2,0)</f>
        <v>3</v>
      </c>
      <c r="G219" t="str">
        <f>+VLOOKUP(Importaciones_mensuales[[#This Row],[Código Arancelario]],Codigos10[],3,0)</f>
        <v>Con cáscara</v>
      </c>
      <c r="H219">
        <f>+VLOOKUP(Importaciones_mensuales[[#This Row],[Tipo]],Cod_tipo[],2,0)</f>
        <v>3</v>
      </c>
      <c r="I219" t="str">
        <f>+VLOOKUP(Importaciones_mensuales[[#This Row],[Código Arancelario]],Codigos10[],5,0)</f>
        <v>Frutos Secos</v>
      </c>
      <c r="J219">
        <f>+VLOOKUP(Importaciones_mensuales[[#This Row],[Categoría]],Cod_Tipo_cultivo[],2,0)</f>
        <v>6</v>
      </c>
      <c r="K219" t="s">
        <v>129</v>
      </c>
      <c r="L219">
        <f>+VLOOKUP(Importaciones_mensuales[[#This Row],[Contenido]],Contenido_cod[],2,0)</f>
        <v>1</v>
      </c>
      <c r="M219" t="str">
        <f>+VLOOKUP(Importaciones_mensuales[[#This Row],[Código Arancelario]],Codigos10[],7,0)</f>
        <v>Sin especificar</v>
      </c>
      <c r="N219">
        <v>2020</v>
      </c>
      <c r="O219">
        <v>0</v>
      </c>
      <c r="P219">
        <v>192602.13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87380.3</v>
      </c>
      <c r="X219">
        <v>0</v>
      </c>
      <c r="Y219">
        <v>0</v>
      </c>
      <c r="Z219">
        <v>0</v>
      </c>
    </row>
    <row r="220" spans="1:26" x14ac:dyDescent="0.25">
      <c r="A220" t="s">
        <v>141</v>
      </c>
      <c r="B220" t="s">
        <v>15</v>
      </c>
      <c r="C220" t="str">
        <f>+VLOOKUP(Importaciones_mensuales[[#This Row],[Código Arancelario]],Codigos10[],2,0)</f>
        <v>Almendra</v>
      </c>
      <c r="D220">
        <f>+VLOOKUP(Importaciones_mensuales[[#This Row],[Cultivo]],Cod_categoría[],2,0)</f>
        <v>100105001</v>
      </c>
      <c r="E220" t="str">
        <f>+VLOOKUP(Importaciones_mensuales[[#This Row],[Código Arancelario]],Codigos10[],4,0)</f>
        <v>Deshidratado</v>
      </c>
      <c r="F220">
        <f>+VLOOKUP(Importaciones_mensuales[[#This Row],[Procesamiento]],Cod_procesamiento[],2,0)</f>
        <v>3</v>
      </c>
      <c r="G220" t="str">
        <f>+VLOOKUP(Importaciones_mensuales[[#This Row],[Código Arancelario]],Codigos10[],3,0)</f>
        <v>Sin cáscara</v>
      </c>
      <c r="H220">
        <f>+VLOOKUP(Importaciones_mensuales[[#This Row],[Tipo]],Cod_tipo[],2,0)</f>
        <v>4</v>
      </c>
      <c r="I220" t="str">
        <f>+VLOOKUP(Importaciones_mensuales[[#This Row],[Código Arancelario]],Codigos10[],5,0)</f>
        <v>Frutos Secos</v>
      </c>
      <c r="J220">
        <f>+VLOOKUP(Importaciones_mensuales[[#This Row],[Categoría]],Cod_Tipo_cultivo[],2,0)</f>
        <v>6</v>
      </c>
      <c r="K220" t="s">
        <v>129</v>
      </c>
      <c r="L220">
        <f>+VLOOKUP(Importaciones_mensuales[[#This Row],[Contenido]],Contenido_cod[],2,0)</f>
        <v>1</v>
      </c>
      <c r="M220" t="str">
        <f>+VLOOKUP(Importaciones_mensuales[[#This Row],[Código Arancelario]],Codigos10[],7,0)</f>
        <v>Sin especificar</v>
      </c>
      <c r="N220">
        <v>2020</v>
      </c>
      <c r="O220">
        <v>1449064.7400000002</v>
      </c>
      <c r="P220">
        <v>1404497.0399999998</v>
      </c>
      <c r="Q220">
        <v>1723518.02</v>
      </c>
      <c r="R220">
        <v>1377380.4000000001</v>
      </c>
      <c r="S220">
        <v>2042265.9100000001</v>
      </c>
      <c r="T220">
        <v>1270418.8700000001</v>
      </c>
      <c r="U220">
        <v>2015393.8599999999</v>
      </c>
      <c r="V220">
        <v>2258699.15</v>
      </c>
      <c r="W220">
        <v>1867863.09</v>
      </c>
      <c r="X220">
        <v>1033153.8599999999</v>
      </c>
      <c r="Y220">
        <v>2438106.69</v>
      </c>
      <c r="Z220">
        <v>2247759.91</v>
      </c>
    </row>
    <row r="221" spans="1:26" x14ac:dyDescent="0.25">
      <c r="A221" t="s">
        <v>142</v>
      </c>
      <c r="B221" t="s">
        <v>15</v>
      </c>
      <c r="C221" t="str">
        <f>+VLOOKUP(Importaciones_mensuales[[#This Row],[Código Arancelario]],Codigos10[],2,0)</f>
        <v>Almendra</v>
      </c>
      <c r="D221">
        <f>+VLOOKUP(Importaciones_mensuales[[#This Row],[Cultivo]],Cod_categoría[],2,0)</f>
        <v>100105001</v>
      </c>
      <c r="E221" t="str">
        <f>+VLOOKUP(Importaciones_mensuales[[#This Row],[Código Arancelario]],Codigos10[],4,0)</f>
        <v>Deshidratado</v>
      </c>
      <c r="F221">
        <f>+VLOOKUP(Importaciones_mensuales[[#This Row],[Procesamiento]],Cod_procesamiento[],2,0)</f>
        <v>3</v>
      </c>
      <c r="G221" t="str">
        <f>+VLOOKUP(Importaciones_mensuales[[#This Row],[Código Arancelario]],Codigos10[],3,0)</f>
        <v>Sin cáscara</v>
      </c>
      <c r="H221">
        <f>+VLOOKUP(Importaciones_mensuales[[#This Row],[Tipo]],Cod_tipo[],2,0)</f>
        <v>4</v>
      </c>
      <c r="I221" t="str">
        <f>+VLOOKUP(Importaciones_mensuales[[#This Row],[Código Arancelario]],Codigos10[],5,0)</f>
        <v>Frutos Secos</v>
      </c>
      <c r="J221">
        <f>+VLOOKUP(Importaciones_mensuales[[#This Row],[Categoría]],Cod_Tipo_cultivo[],2,0)</f>
        <v>6</v>
      </c>
      <c r="K221" t="s">
        <v>129</v>
      </c>
      <c r="L221">
        <f>+VLOOKUP(Importaciones_mensuales[[#This Row],[Contenido]],Contenido_cod[],2,0)</f>
        <v>1</v>
      </c>
      <c r="M221" t="str">
        <f>+VLOOKUP(Importaciones_mensuales[[#This Row],[Código Arancelario]],Codigos10[],7,0)</f>
        <v>Sin especificar</v>
      </c>
      <c r="N221">
        <v>2020</v>
      </c>
      <c r="O221">
        <v>84045.56</v>
      </c>
      <c r="P221">
        <v>0</v>
      </c>
      <c r="Q221">
        <v>324596.11</v>
      </c>
      <c r="R221">
        <v>14042.01</v>
      </c>
      <c r="S221">
        <v>8.02</v>
      </c>
      <c r="T221">
        <v>90877.91</v>
      </c>
      <c r="U221">
        <v>12859.65</v>
      </c>
      <c r="V221">
        <v>150612.35999999999</v>
      </c>
      <c r="W221">
        <v>121758.36</v>
      </c>
      <c r="X221">
        <v>313737.65000000002</v>
      </c>
      <c r="Y221">
        <v>152962.5</v>
      </c>
      <c r="Z221">
        <v>209391.87</v>
      </c>
    </row>
    <row r="222" spans="1:26" x14ac:dyDescent="0.25">
      <c r="A222" t="s">
        <v>143</v>
      </c>
      <c r="B222" t="s">
        <v>15</v>
      </c>
      <c r="C222" t="str">
        <f>+VLOOKUP(Importaciones_mensuales[[#This Row],[Código Arancelario]],Codigos10[],2,0)</f>
        <v>Avellana</v>
      </c>
      <c r="D222">
        <f>+VLOOKUP(Importaciones_mensuales[[#This Row],[Cultivo]],Cod_categoría[],2,0)</f>
        <v>100105002</v>
      </c>
      <c r="E222" t="str">
        <f>+VLOOKUP(Importaciones_mensuales[[#This Row],[Código Arancelario]],Codigos10[],4,0)</f>
        <v>Deshidratado</v>
      </c>
      <c r="F222">
        <f>+VLOOKUP(Importaciones_mensuales[[#This Row],[Procesamiento]],Cod_procesamiento[],2,0)</f>
        <v>3</v>
      </c>
      <c r="G222" t="str">
        <f>+VLOOKUP(Importaciones_mensuales[[#This Row],[Código Arancelario]],Codigos10[],3,0)</f>
        <v>Con cáscara</v>
      </c>
      <c r="H222">
        <f>+VLOOKUP(Importaciones_mensuales[[#This Row],[Tipo]],Cod_tipo[],2,0)</f>
        <v>3</v>
      </c>
      <c r="I222" t="str">
        <f>+VLOOKUP(Importaciones_mensuales[[#This Row],[Código Arancelario]],Codigos10[],5,0)</f>
        <v>Frutos Secos</v>
      </c>
      <c r="J222">
        <f>+VLOOKUP(Importaciones_mensuales[[#This Row],[Categoría]],Cod_Tipo_cultivo[],2,0)</f>
        <v>6</v>
      </c>
      <c r="K222" t="s">
        <v>129</v>
      </c>
      <c r="L222">
        <f>+VLOOKUP(Importaciones_mensuales[[#This Row],[Contenido]],Contenido_cod[],2,0)</f>
        <v>1</v>
      </c>
      <c r="M222" t="str">
        <f>+VLOOKUP(Importaciones_mensuales[[#This Row],[Código Arancelario]],Codigos10[],7,0)</f>
        <v>Sin especificar</v>
      </c>
      <c r="N222">
        <v>2020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610932</v>
      </c>
      <c r="U222">
        <v>610932</v>
      </c>
      <c r="V222">
        <v>0</v>
      </c>
      <c r="W222">
        <v>0</v>
      </c>
      <c r="X222">
        <v>496528.98</v>
      </c>
      <c r="Y222">
        <v>87836.82</v>
      </c>
      <c r="Z222">
        <v>0</v>
      </c>
    </row>
    <row r="223" spans="1:26" x14ac:dyDescent="0.25">
      <c r="A223" t="s">
        <v>145</v>
      </c>
      <c r="B223" t="s">
        <v>15</v>
      </c>
      <c r="C223" t="str">
        <f>+VLOOKUP(Importaciones_mensuales[[#This Row],[Código Arancelario]],Codigos10[],2,0)</f>
        <v>Avellana</v>
      </c>
      <c r="D223">
        <f>+VLOOKUP(Importaciones_mensuales[[#This Row],[Cultivo]],Cod_categoría[],2,0)</f>
        <v>100105002</v>
      </c>
      <c r="E223" t="str">
        <f>+VLOOKUP(Importaciones_mensuales[[#This Row],[Código Arancelario]],Codigos10[],4,0)</f>
        <v>Deshidratado</v>
      </c>
      <c r="F223">
        <f>+VLOOKUP(Importaciones_mensuales[[#This Row],[Procesamiento]],Cod_procesamiento[],2,0)</f>
        <v>3</v>
      </c>
      <c r="G223" t="str">
        <f>+VLOOKUP(Importaciones_mensuales[[#This Row],[Código Arancelario]],Codigos10[],3,0)</f>
        <v>Sin cáscara</v>
      </c>
      <c r="H223">
        <f>+VLOOKUP(Importaciones_mensuales[[#This Row],[Tipo]],Cod_tipo[],2,0)</f>
        <v>4</v>
      </c>
      <c r="I223" t="str">
        <f>+VLOOKUP(Importaciones_mensuales[[#This Row],[Código Arancelario]],Codigos10[],5,0)</f>
        <v>Frutos Secos</v>
      </c>
      <c r="J223">
        <f>+VLOOKUP(Importaciones_mensuales[[#This Row],[Categoría]],Cod_Tipo_cultivo[],2,0)</f>
        <v>6</v>
      </c>
      <c r="K223" t="s">
        <v>129</v>
      </c>
      <c r="L223">
        <f>+VLOOKUP(Importaciones_mensuales[[#This Row],[Contenido]],Contenido_cod[],2,0)</f>
        <v>1</v>
      </c>
      <c r="M223" t="str">
        <f>+VLOOKUP(Importaciones_mensuales[[#This Row],[Código Arancelario]],Codigos10[],7,0)</f>
        <v>Sin especificar</v>
      </c>
      <c r="N223">
        <v>2020</v>
      </c>
      <c r="O223">
        <v>0</v>
      </c>
      <c r="P223">
        <v>0</v>
      </c>
      <c r="Q223">
        <v>0</v>
      </c>
      <c r="R223">
        <v>49897.42</v>
      </c>
      <c r="S223">
        <v>2583.2399999999998</v>
      </c>
      <c r="T223">
        <v>0</v>
      </c>
      <c r="U223">
        <v>0</v>
      </c>
      <c r="V223">
        <v>0</v>
      </c>
      <c r="W223">
        <v>1016.97</v>
      </c>
      <c r="X223">
        <v>0</v>
      </c>
      <c r="Y223">
        <v>0</v>
      </c>
      <c r="Z223">
        <v>0</v>
      </c>
    </row>
    <row r="224" spans="1:26" x14ac:dyDescent="0.25">
      <c r="A224" t="s">
        <v>146</v>
      </c>
      <c r="B224" t="s">
        <v>15</v>
      </c>
      <c r="C224" t="str">
        <f>+VLOOKUP(Importaciones_mensuales[[#This Row],[Código Arancelario]],Codigos10[],2,0)</f>
        <v>Nuez</v>
      </c>
      <c r="D224">
        <f>+VLOOKUP(Importaciones_mensuales[[#This Row],[Cultivo]],Cod_categoría[],2,0)</f>
        <v>100105004</v>
      </c>
      <c r="E224" t="str">
        <f>+VLOOKUP(Importaciones_mensuales[[#This Row],[Código Arancelario]],Codigos10[],4,0)</f>
        <v>Deshidratado</v>
      </c>
      <c r="F224">
        <f>+VLOOKUP(Importaciones_mensuales[[#This Row],[Procesamiento]],Cod_procesamiento[],2,0)</f>
        <v>3</v>
      </c>
      <c r="G224" t="str">
        <f>+VLOOKUP(Importaciones_mensuales[[#This Row],[Código Arancelario]],Codigos10[],3,0)</f>
        <v>Con cáscara</v>
      </c>
      <c r="H224">
        <f>+VLOOKUP(Importaciones_mensuales[[#This Row],[Tipo]],Cod_tipo[],2,0)</f>
        <v>3</v>
      </c>
      <c r="I224" t="str">
        <f>+VLOOKUP(Importaciones_mensuales[[#This Row],[Código Arancelario]],Codigos10[],5,0)</f>
        <v>Frutos Secos</v>
      </c>
      <c r="J224">
        <f>+VLOOKUP(Importaciones_mensuales[[#This Row],[Categoría]],Cod_Tipo_cultivo[],2,0)</f>
        <v>6</v>
      </c>
      <c r="K224" t="s">
        <v>129</v>
      </c>
      <c r="L224">
        <f>+VLOOKUP(Importaciones_mensuales[[#This Row],[Contenido]],Contenido_cod[],2,0)</f>
        <v>1</v>
      </c>
      <c r="M224" t="str">
        <f>+VLOOKUP(Importaciones_mensuales[[#This Row],[Código Arancelario]],Codigos10[],7,0)</f>
        <v>Nueces de nogal</v>
      </c>
      <c r="N224">
        <v>2020</v>
      </c>
      <c r="O224">
        <v>331623.58</v>
      </c>
      <c r="P224">
        <v>116456.15</v>
      </c>
      <c r="Q224">
        <v>0</v>
      </c>
      <c r="R224">
        <v>0</v>
      </c>
      <c r="S224">
        <v>5708.4</v>
      </c>
      <c r="T224">
        <v>82365</v>
      </c>
      <c r="U224">
        <v>108628.54000000001</v>
      </c>
      <c r="V224">
        <v>297580.19</v>
      </c>
      <c r="W224">
        <v>0</v>
      </c>
      <c r="X224">
        <v>51965.5</v>
      </c>
      <c r="Y224">
        <v>589.98</v>
      </c>
      <c r="Z224">
        <v>86799.51</v>
      </c>
    </row>
    <row r="225" spans="1:26" x14ac:dyDescent="0.25">
      <c r="A225" t="s">
        <v>148</v>
      </c>
      <c r="B225" t="s">
        <v>15</v>
      </c>
      <c r="C225" t="str">
        <f>+VLOOKUP(Importaciones_mensuales[[#This Row],[Código Arancelario]],Codigos10[],2,0)</f>
        <v>Nuez</v>
      </c>
      <c r="D225">
        <f>+VLOOKUP(Importaciones_mensuales[[#This Row],[Cultivo]],Cod_categoría[],2,0)</f>
        <v>100105004</v>
      </c>
      <c r="E225" t="str">
        <f>+VLOOKUP(Importaciones_mensuales[[#This Row],[Código Arancelario]],Codigos10[],4,0)</f>
        <v>Deshidratado</v>
      </c>
      <c r="F225">
        <f>+VLOOKUP(Importaciones_mensuales[[#This Row],[Procesamiento]],Cod_procesamiento[],2,0)</f>
        <v>3</v>
      </c>
      <c r="G225" t="str">
        <f>+VLOOKUP(Importaciones_mensuales[[#This Row],[Código Arancelario]],Codigos10[],3,0)</f>
        <v>Sin cáscara</v>
      </c>
      <c r="H225">
        <f>+VLOOKUP(Importaciones_mensuales[[#This Row],[Tipo]],Cod_tipo[],2,0)</f>
        <v>4</v>
      </c>
      <c r="I225" t="str">
        <f>+VLOOKUP(Importaciones_mensuales[[#This Row],[Código Arancelario]],Codigos10[],5,0)</f>
        <v>Frutos Secos</v>
      </c>
      <c r="J225">
        <f>+VLOOKUP(Importaciones_mensuales[[#This Row],[Categoría]],Cod_Tipo_cultivo[],2,0)</f>
        <v>6</v>
      </c>
      <c r="K225" t="s">
        <v>129</v>
      </c>
      <c r="L225">
        <f>+VLOOKUP(Importaciones_mensuales[[#This Row],[Contenido]],Contenido_cod[],2,0)</f>
        <v>1</v>
      </c>
      <c r="M225" t="str">
        <f>+VLOOKUP(Importaciones_mensuales[[#This Row],[Código Arancelario]],Codigos10[],7,0)</f>
        <v>Nueces de nogal</v>
      </c>
      <c r="N225">
        <v>2020</v>
      </c>
      <c r="O225">
        <v>0</v>
      </c>
      <c r="P225">
        <v>131451.6</v>
      </c>
      <c r="Q225">
        <v>0</v>
      </c>
      <c r="R225">
        <v>0</v>
      </c>
      <c r="S225">
        <v>2794.37</v>
      </c>
      <c r="T225">
        <v>0</v>
      </c>
      <c r="U225">
        <v>38854.559999999998</v>
      </c>
      <c r="V225">
        <v>0</v>
      </c>
      <c r="W225">
        <v>3392.94</v>
      </c>
      <c r="X225">
        <v>0</v>
      </c>
      <c r="Y225">
        <v>0</v>
      </c>
      <c r="Z225">
        <v>0</v>
      </c>
    </row>
    <row r="226" spans="1:26" x14ac:dyDescent="0.25">
      <c r="A226" t="s">
        <v>149</v>
      </c>
      <c r="B226" t="s">
        <v>15</v>
      </c>
      <c r="C226" t="str">
        <f>+VLOOKUP(Importaciones_mensuales[[#This Row],[Código Arancelario]],Codigos10[],2,0)</f>
        <v>Nuez</v>
      </c>
      <c r="D226">
        <f>+VLOOKUP(Importaciones_mensuales[[#This Row],[Cultivo]],Cod_categoría[],2,0)</f>
        <v>100105004</v>
      </c>
      <c r="E226" t="str">
        <f>+VLOOKUP(Importaciones_mensuales[[#This Row],[Código Arancelario]],Codigos10[],4,0)</f>
        <v>Deshidratado</v>
      </c>
      <c r="F226">
        <f>+VLOOKUP(Importaciones_mensuales[[#This Row],[Procesamiento]],Cod_procesamiento[],2,0)</f>
        <v>3</v>
      </c>
      <c r="G226" t="str">
        <f>+VLOOKUP(Importaciones_mensuales[[#This Row],[Código Arancelario]],Codigos10[],3,0)</f>
        <v>Sin cáscara</v>
      </c>
      <c r="H226">
        <f>+VLOOKUP(Importaciones_mensuales[[#This Row],[Tipo]],Cod_tipo[],2,0)</f>
        <v>4</v>
      </c>
      <c r="I226" t="str">
        <f>+VLOOKUP(Importaciones_mensuales[[#This Row],[Código Arancelario]],Codigos10[],5,0)</f>
        <v>Frutos Secos</v>
      </c>
      <c r="J226">
        <f>+VLOOKUP(Importaciones_mensuales[[#This Row],[Categoría]],Cod_Tipo_cultivo[],2,0)</f>
        <v>6</v>
      </c>
      <c r="K226" t="s">
        <v>129</v>
      </c>
      <c r="L226">
        <f>+VLOOKUP(Importaciones_mensuales[[#This Row],[Contenido]],Contenido_cod[],2,0)</f>
        <v>1</v>
      </c>
      <c r="M226" t="str">
        <f>+VLOOKUP(Importaciones_mensuales[[#This Row],[Código Arancelario]],Codigos10[],7,0)</f>
        <v>Nueces de nogal</v>
      </c>
      <c r="N226">
        <v>2020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19352.2</v>
      </c>
      <c r="V226">
        <v>0</v>
      </c>
      <c r="W226">
        <v>0</v>
      </c>
      <c r="X226">
        <v>0</v>
      </c>
      <c r="Y226">
        <v>0</v>
      </c>
      <c r="Z226">
        <v>48.77</v>
      </c>
    </row>
    <row r="227" spans="1:26" x14ac:dyDescent="0.25">
      <c r="A227" t="s">
        <v>287</v>
      </c>
      <c r="B227" t="s">
        <v>15</v>
      </c>
      <c r="C227" t="str">
        <f>+VLOOKUP(Importaciones_mensuales[[#This Row],[Código Arancelario]],Codigos10[],2,0)</f>
        <v>Castaña</v>
      </c>
      <c r="D227">
        <f>+VLOOKUP(Importaciones_mensuales[[#This Row],[Cultivo]],Cod_categoría[],2,0)</f>
        <v>100105003</v>
      </c>
      <c r="E227" t="str">
        <f>+VLOOKUP(Importaciones_mensuales[[#This Row],[Código Arancelario]],Codigos10[],4,0)</f>
        <v>Deshidratado</v>
      </c>
      <c r="F227">
        <f>+VLOOKUP(Importaciones_mensuales[[#This Row],[Procesamiento]],Cod_procesamiento[],2,0)</f>
        <v>3</v>
      </c>
      <c r="G227" t="str">
        <f>+VLOOKUP(Importaciones_mensuales[[#This Row],[Código Arancelario]],Codigos10[],3,0)</f>
        <v>Con cáscara</v>
      </c>
      <c r="H227">
        <f>+VLOOKUP(Importaciones_mensuales[[#This Row],[Tipo]],Cod_tipo[],2,0)</f>
        <v>3</v>
      </c>
      <c r="I227" t="str">
        <f>+VLOOKUP(Importaciones_mensuales[[#This Row],[Código Arancelario]],Codigos10[],5,0)</f>
        <v>Frutos Secos</v>
      </c>
      <c r="J227">
        <f>+VLOOKUP(Importaciones_mensuales[[#This Row],[Categoría]],Cod_Tipo_cultivo[],2,0)</f>
        <v>6</v>
      </c>
      <c r="K227" t="s">
        <v>129</v>
      </c>
      <c r="L227">
        <f>+VLOOKUP(Importaciones_mensuales[[#This Row],[Contenido]],Contenido_cod[],2,0)</f>
        <v>1</v>
      </c>
      <c r="M227" t="str">
        <f>+VLOOKUP(Importaciones_mensuales[[#This Row],[Código Arancelario]],Codigos10[],7,0)</f>
        <v>Sin especificar</v>
      </c>
      <c r="N227">
        <v>2020</v>
      </c>
      <c r="O227">
        <v>13.85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25">
      <c r="A228" t="s">
        <v>150</v>
      </c>
      <c r="B228" t="s">
        <v>15</v>
      </c>
      <c r="C228" t="str">
        <f>+VLOOKUP(Importaciones_mensuales[[#This Row],[Código Arancelario]],Codigos10[],2,0)</f>
        <v>Castaña</v>
      </c>
      <c r="D228">
        <f>+VLOOKUP(Importaciones_mensuales[[#This Row],[Cultivo]],Cod_categoría[],2,0)</f>
        <v>100105003</v>
      </c>
      <c r="E228" t="str">
        <f>+VLOOKUP(Importaciones_mensuales[[#This Row],[Código Arancelario]],Codigos10[],4,0)</f>
        <v>Deshidratado</v>
      </c>
      <c r="F228">
        <f>+VLOOKUP(Importaciones_mensuales[[#This Row],[Procesamiento]],Cod_procesamiento[],2,0)</f>
        <v>3</v>
      </c>
      <c r="G228" t="str">
        <f>+VLOOKUP(Importaciones_mensuales[[#This Row],[Código Arancelario]],Codigos10[],3,0)</f>
        <v>Sin cáscara</v>
      </c>
      <c r="H228">
        <f>+VLOOKUP(Importaciones_mensuales[[#This Row],[Tipo]],Cod_tipo[],2,0)</f>
        <v>4</v>
      </c>
      <c r="I228" t="str">
        <f>+VLOOKUP(Importaciones_mensuales[[#This Row],[Código Arancelario]],Codigos10[],5,0)</f>
        <v>Frutos Secos</v>
      </c>
      <c r="J228">
        <f>+VLOOKUP(Importaciones_mensuales[[#This Row],[Categoría]],Cod_Tipo_cultivo[],2,0)</f>
        <v>6</v>
      </c>
      <c r="K228" t="s">
        <v>129</v>
      </c>
      <c r="L228">
        <f>+VLOOKUP(Importaciones_mensuales[[#This Row],[Contenido]],Contenido_cod[],2,0)</f>
        <v>1</v>
      </c>
      <c r="M228" t="str">
        <f>+VLOOKUP(Importaciones_mensuales[[#This Row],[Código Arancelario]],Codigos10[],7,0)</f>
        <v>Sin especificar</v>
      </c>
      <c r="N228">
        <v>2020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15006.45</v>
      </c>
      <c r="V228">
        <v>0</v>
      </c>
      <c r="W228">
        <v>116171.43</v>
      </c>
      <c r="X228">
        <v>361.26</v>
      </c>
      <c r="Y228">
        <v>5.28</v>
      </c>
      <c r="Z228">
        <v>0</v>
      </c>
    </row>
    <row r="229" spans="1:26" x14ac:dyDescent="0.25">
      <c r="A229" t="s">
        <v>152</v>
      </c>
      <c r="B229" t="s">
        <v>15</v>
      </c>
      <c r="C229" t="str">
        <f>+VLOOKUP(Importaciones_mensuales[[#This Row],[Código Arancelario]],Codigos10[],2,0)</f>
        <v>Pistacho</v>
      </c>
      <c r="D229">
        <f>+VLOOKUP(Importaciones_mensuales[[#This Row],[Cultivo]],Cod_categoría[],2,0)</f>
        <v>100105005</v>
      </c>
      <c r="E229" t="str">
        <f>+VLOOKUP(Importaciones_mensuales[[#This Row],[Código Arancelario]],Codigos10[],4,0)</f>
        <v>Deshidratado</v>
      </c>
      <c r="F229">
        <f>+VLOOKUP(Importaciones_mensuales[[#This Row],[Procesamiento]],Cod_procesamiento[],2,0)</f>
        <v>3</v>
      </c>
      <c r="G229" t="str">
        <f>+VLOOKUP(Importaciones_mensuales[[#This Row],[Código Arancelario]],Codigos10[],3,0)</f>
        <v>Con cáscara</v>
      </c>
      <c r="H229">
        <f>+VLOOKUP(Importaciones_mensuales[[#This Row],[Tipo]],Cod_tipo[],2,0)</f>
        <v>3</v>
      </c>
      <c r="I229" t="str">
        <f>+VLOOKUP(Importaciones_mensuales[[#This Row],[Código Arancelario]],Codigos10[],5,0)</f>
        <v>Frutos Secos</v>
      </c>
      <c r="J229">
        <f>+VLOOKUP(Importaciones_mensuales[[#This Row],[Categoría]],Cod_Tipo_cultivo[],2,0)</f>
        <v>6</v>
      </c>
      <c r="K229" t="s">
        <v>129</v>
      </c>
      <c r="L229">
        <f>+VLOOKUP(Importaciones_mensuales[[#This Row],[Contenido]],Contenido_cod[],2,0)</f>
        <v>1</v>
      </c>
      <c r="M229" t="str">
        <f>+VLOOKUP(Importaciones_mensuales[[#This Row],[Código Arancelario]],Codigos10[],7,0)</f>
        <v>Sin especificar</v>
      </c>
      <c r="N229">
        <v>2020</v>
      </c>
      <c r="O229">
        <v>136146.29999999999</v>
      </c>
      <c r="P229">
        <v>114655.92</v>
      </c>
      <c r="Q229">
        <v>0</v>
      </c>
      <c r="R229">
        <v>135488</v>
      </c>
      <c r="S229">
        <v>0</v>
      </c>
      <c r="T229">
        <v>0</v>
      </c>
      <c r="U229">
        <v>0</v>
      </c>
      <c r="V229">
        <v>180387.97</v>
      </c>
      <c r="W229">
        <v>0</v>
      </c>
      <c r="X229">
        <v>123650.2</v>
      </c>
      <c r="Y229">
        <v>118389.6</v>
      </c>
      <c r="Z229">
        <v>208992.8</v>
      </c>
    </row>
    <row r="230" spans="1:26" x14ac:dyDescent="0.25">
      <c r="A230" t="s">
        <v>154</v>
      </c>
      <c r="B230" t="s">
        <v>15</v>
      </c>
      <c r="C230" t="str">
        <f>+VLOOKUP(Importaciones_mensuales[[#This Row],[Código Arancelario]],Codigos10[],2,0)</f>
        <v>Pistacho</v>
      </c>
      <c r="D230">
        <f>+VLOOKUP(Importaciones_mensuales[[#This Row],[Cultivo]],Cod_categoría[],2,0)</f>
        <v>100105005</v>
      </c>
      <c r="E230" t="str">
        <f>+VLOOKUP(Importaciones_mensuales[[#This Row],[Código Arancelario]],Codigos10[],4,0)</f>
        <v>Deshidratado</v>
      </c>
      <c r="F230">
        <f>+VLOOKUP(Importaciones_mensuales[[#This Row],[Procesamiento]],Cod_procesamiento[],2,0)</f>
        <v>3</v>
      </c>
      <c r="G230" t="str">
        <f>+VLOOKUP(Importaciones_mensuales[[#This Row],[Código Arancelario]],Codigos10[],3,0)</f>
        <v>Sin cáscara</v>
      </c>
      <c r="H230">
        <f>+VLOOKUP(Importaciones_mensuales[[#This Row],[Tipo]],Cod_tipo[],2,0)</f>
        <v>4</v>
      </c>
      <c r="I230" t="str">
        <f>+VLOOKUP(Importaciones_mensuales[[#This Row],[Código Arancelario]],Codigos10[],5,0)</f>
        <v>Frutos Secos</v>
      </c>
      <c r="J230">
        <f>+VLOOKUP(Importaciones_mensuales[[#This Row],[Categoría]],Cod_Tipo_cultivo[],2,0)</f>
        <v>6</v>
      </c>
      <c r="K230" t="s">
        <v>129</v>
      </c>
      <c r="L230">
        <f>+VLOOKUP(Importaciones_mensuales[[#This Row],[Contenido]],Contenido_cod[],2,0)</f>
        <v>1</v>
      </c>
      <c r="M230" t="str">
        <f>+VLOOKUP(Importaciones_mensuales[[#This Row],[Código Arancelario]],Codigos10[],7,0)</f>
        <v>Sin especificar</v>
      </c>
      <c r="N230">
        <v>2020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8542.39</v>
      </c>
      <c r="X230">
        <v>19685.04</v>
      </c>
      <c r="Y230">
        <v>0</v>
      </c>
      <c r="Z230">
        <v>0</v>
      </c>
    </row>
    <row r="231" spans="1:26" x14ac:dyDescent="0.25">
      <c r="A231" t="s">
        <v>288</v>
      </c>
      <c r="B231" t="s">
        <v>15</v>
      </c>
      <c r="C231" t="str">
        <f>+VLOOKUP(Importaciones_mensuales[[#This Row],[Código Arancelario]],Codigos10[],2,0)</f>
        <v>Nuez</v>
      </c>
      <c r="D231">
        <f>+VLOOKUP(Importaciones_mensuales[[#This Row],[Cultivo]],Cod_categoría[],2,0)</f>
        <v>100105004</v>
      </c>
      <c r="E231" t="str">
        <f>+VLOOKUP(Importaciones_mensuales[[#This Row],[Código Arancelario]],Codigos10[],4,0)</f>
        <v>Deshidratado</v>
      </c>
      <c r="F231">
        <f>+VLOOKUP(Importaciones_mensuales[[#This Row],[Procesamiento]],Cod_procesamiento[],2,0)</f>
        <v>3</v>
      </c>
      <c r="G231" t="str">
        <f>+VLOOKUP(Importaciones_mensuales[[#This Row],[Código Arancelario]],Codigos10[],3,0)</f>
        <v>Con cáscara</v>
      </c>
      <c r="H231">
        <f>+VLOOKUP(Importaciones_mensuales[[#This Row],[Tipo]],Cod_tipo[],2,0)</f>
        <v>3</v>
      </c>
      <c r="I231" t="str">
        <f>+VLOOKUP(Importaciones_mensuales[[#This Row],[Código Arancelario]],Codigos10[],5,0)</f>
        <v>Frutos Secos</v>
      </c>
      <c r="J231">
        <f>+VLOOKUP(Importaciones_mensuales[[#This Row],[Categoría]],Cod_Tipo_cultivo[],2,0)</f>
        <v>6</v>
      </c>
      <c r="K231" t="s">
        <v>129</v>
      </c>
      <c r="L231">
        <f>+VLOOKUP(Importaciones_mensuales[[#This Row],[Contenido]],Contenido_cod[],2,0)</f>
        <v>1</v>
      </c>
      <c r="M231" t="str">
        <f>+VLOOKUP(Importaciones_mensuales[[#This Row],[Código Arancelario]],Codigos10[],7,0)</f>
        <v>Nueces de Macadamia</v>
      </c>
      <c r="N231">
        <v>2020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12327.71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139.69</v>
      </c>
    </row>
    <row r="232" spans="1:26" x14ac:dyDescent="0.25">
      <c r="A232" t="s">
        <v>157</v>
      </c>
      <c r="B232" t="s">
        <v>15</v>
      </c>
      <c r="C232" t="str">
        <f>+VLOOKUP(Importaciones_mensuales[[#This Row],[Código Arancelario]],Codigos10[],2,0)</f>
        <v>Nuez</v>
      </c>
      <c r="D232">
        <f>+VLOOKUP(Importaciones_mensuales[[#This Row],[Cultivo]],Cod_categoría[],2,0)</f>
        <v>100105004</v>
      </c>
      <c r="E232" t="str">
        <f>+VLOOKUP(Importaciones_mensuales[[#This Row],[Código Arancelario]],Codigos10[],4,0)</f>
        <v>Deshidratado</v>
      </c>
      <c r="F232">
        <f>+VLOOKUP(Importaciones_mensuales[[#This Row],[Procesamiento]],Cod_procesamiento[],2,0)</f>
        <v>3</v>
      </c>
      <c r="G232" t="str">
        <f>+VLOOKUP(Importaciones_mensuales[[#This Row],[Código Arancelario]],Codigos10[],3,0)</f>
        <v>Sin especificar</v>
      </c>
      <c r="H232">
        <f>+VLOOKUP(Importaciones_mensuales[[#This Row],[Tipo]],Cod_tipo[],2,0)</f>
        <v>5</v>
      </c>
      <c r="I232" t="str">
        <f>+VLOOKUP(Importaciones_mensuales[[#This Row],[Código Arancelario]],Codigos10[],5,0)</f>
        <v>Frutos Secos</v>
      </c>
      <c r="J232">
        <f>+VLOOKUP(Importaciones_mensuales[[#This Row],[Categoría]],Cod_Tipo_cultivo[],2,0)</f>
        <v>6</v>
      </c>
      <c r="K232" t="s">
        <v>129</v>
      </c>
      <c r="L232">
        <f>+VLOOKUP(Importaciones_mensuales[[#This Row],[Contenido]],Contenido_cod[],2,0)</f>
        <v>1</v>
      </c>
      <c r="M232" t="str">
        <f>+VLOOKUP(Importaciones_mensuales[[#This Row],[Código Arancelario]],Codigos10[],7,0)</f>
        <v>Otras nueces</v>
      </c>
      <c r="N232">
        <v>2020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43.67</v>
      </c>
      <c r="U232">
        <v>0</v>
      </c>
      <c r="V232">
        <v>2515.63</v>
      </c>
      <c r="W232">
        <v>5490.48</v>
      </c>
      <c r="X232">
        <v>1531.1100000000001</v>
      </c>
      <c r="Y232">
        <v>1226.19</v>
      </c>
      <c r="Z232">
        <v>3497.3500000000004</v>
      </c>
    </row>
    <row r="233" spans="1:26" x14ac:dyDescent="0.25">
      <c r="A233" t="s">
        <v>159</v>
      </c>
      <c r="B233" t="s">
        <v>15</v>
      </c>
      <c r="C233" t="str">
        <f>+VLOOKUP(Importaciones_mensuales[[#This Row],[Código Arancelario]],Codigos10[],2,0)</f>
        <v>Plátano</v>
      </c>
      <c r="D233">
        <f>+VLOOKUP(Importaciones_mensuales[[#This Row],[Cultivo]],Cod_categoría[],2,0)</f>
        <v>100108006</v>
      </c>
      <c r="E233" t="str">
        <f>+VLOOKUP(Importaciones_mensuales[[#This Row],[Código Arancelario]],Codigos10[],4,0)</f>
        <v>Sin especificar</v>
      </c>
      <c r="F233">
        <f>+VLOOKUP(Importaciones_mensuales[[#This Row],[Procesamiento]],Cod_procesamiento[],2,0)</f>
        <v>6</v>
      </c>
      <c r="G233" t="str">
        <f>+VLOOKUP(Importaciones_mensuales[[#This Row],[Código Arancelario]],Codigos10[],3,0)</f>
        <v>Sin especificar</v>
      </c>
      <c r="H233">
        <f>+VLOOKUP(Importaciones_mensuales[[#This Row],[Tipo]],Cod_tipo[],2,0)</f>
        <v>5</v>
      </c>
      <c r="I233" t="str">
        <f>+VLOOKUP(Importaciones_mensuales[[#This Row],[Código Arancelario]],Codigos10[],5,0)</f>
        <v>Tropicales y Subtropicales</v>
      </c>
      <c r="J233">
        <f>+VLOOKUP(Importaciones_mensuales[[#This Row],[Categoría]],Cod_Tipo_cultivo[],2,0)</f>
        <v>4</v>
      </c>
      <c r="K233" t="s">
        <v>129</v>
      </c>
      <c r="L233">
        <f>+VLOOKUP(Importaciones_mensuales[[#This Row],[Contenido]],Contenido_cod[],2,0)</f>
        <v>1</v>
      </c>
      <c r="M233" t="str">
        <f>+VLOOKUP(Importaciones_mensuales[[#This Row],[Código Arancelario]],Codigos10[],7,0)</f>
        <v>Sin especificar</v>
      </c>
      <c r="N233">
        <v>2020</v>
      </c>
      <c r="O233">
        <v>322701.46000000002</v>
      </c>
      <c r="P233">
        <v>355440.78</v>
      </c>
      <c r="Q233">
        <v>465142</v>
      </c>
      <c r="R233">
        <v>361805.9</v>
      </c>
      <c r="S233">
        <v>441263.78</v>
      </c>
      <c r="T233">
        <v>701606.91999999993</v>
      </c>
      <c r="U233">
        <v>549690.25</v>
      </c>
      <c r="V233">
        <v>645541.94999999995</v>
      </c>
      <c r="W233">
        <v>1062958.1800000002</v>
      </c>
      <c r="X233">
        <v>583704.98</v>
      </c>
      <c r="Y233">
        <v>483156.98000000004</v>
      </c>
      <c r="Z233">
        <v>507412.33999999997</v>
      </c>
    </row>
    <row r="234" spans="1:26" x14ac:dyDescent="0.25">
      <c r="A234" t="s">
        <v>161</v>
      </c>
      <c r="B234" t="s">
        <v>15</v>
      </c>
      <c r="C234" t="str">
        <f>+VLOOKUP(Importaciones_mensuales[[#This Row],[Código Arancelario]],Codigos10[],2,0)</f>
        <v>Plátano</v>
      </c>
      <c r="D234">
        <f>+VLOOKUP(Importaciones_mensuales[[#This Row],[Cultivo]],Cod_categoría[],2,0)</f>
        <v>100108006</v>
      </c>
      <c r="E234" t="str">
        <f>+VLOOKUP(Importaciones_mensuales[[#This Row],[Código Arancelario]],Codigos10[],4,0)</f>
        <v>Sin especificar</v>
      </c>
      <c r="F234">
        <f>+VLOOKUP(Importaciones_mensuales[[#This Row],[Procesamiento]],Cod_procesamiento[],2,0)</f>
        <v>6</v>
      </c>
      <c r="G234" t="str">
        <f>+VLOOKUP(Importaciones_mensuales[[#This Row],[Código Arancelario]],Codigos10[],3,0)</f>
        <v>Sin especificar</v>
      </c>
      <c r="H234">
        <f>+VLOOKUP(Importaciones_mensuales[[#This Row],[Tipo]],Cod_tipo[],2,0)</f>
        <v>5</v>
      </c>
      <c r="I234" t="str">
        <f>+VLOOKUP(Importaciones_mensuales[[#This Row],[Código Arancelario]],Codigos10[],5,0)</f>
        <v>Tropicales y Subtropicales</v>
      </c>
      <c r="J234">
        <f>+VLOOKUP(Importaciones_mensuales[[#This Row],[Categoría]],Cod_Tipo_cultivo[],2,0)</f>
        <v>4</v>
      </c>
      <c r="K234" t="s">
        <v>129</v>
      </c>
      <c r="L234">
        <f>+VLOOKUP(Importaciones_mensuales[[#This Row],[Contenido]],Contenido_cod[],2,0)</f>
        <v>1</v>
      </c>
      <c r="M234" t="str">
        <f>+VLOOKUP(Importaciones_mensuales[[#This Row],[Código Arancelario]],Codigos10[],7,0)</f>
        <v>Sin especificar</v>
      </c>
      <c r="N234">
        <v>2020</v>
      </c>
      <c r="O234">
        <v>6876826.3100000005</v>
      </c>
      <c r="P234">
        <v>5682064.3899999997</v>
      </c>
      <c r="Q234">
        <v>7966649.4899999993</v>
      </c>
      <c r="R234">
        <v>7378711.6500000004</v>
      </c>
      <c r="S234">
        <v>8689716.290000001</v>
      </c>
      <c r="T234">
        <v>6645894.5300000003</v>
      </c>
      <c r="U234">
        <v>7575880.4100000001</v>
      </c>
      <c r="V234">
        <v>7061927.8200000003</v>
      </c>
      <c r="W234">
        <v>7882270.6000000006</v>
      </c>
      <c r="X234">
        <v>7567845.9699999997</v>
      </c>
      <c r="Y234">
        <v>8320960.1699999999</v>
      </c>
      <c r="Z234">
        <v>9223285.7699999996</v>
      </c>
    </row>
    <row r="235" spans="1:26" x14ac:dyDescent="0.25">
      <c r="A235" t="s">
        <v>162</v>
      </c>
      <c r="B235" t="s">
        <v>15</v>
      </c>
      <c r="C235" t="str">
        <f>+VLOOKUP(Importaciones_mensuales[[#This Row],[Código Arancelario]],Codigos10[],2,0)</f>
        <v>Dátil</v>
      </c>
      <c r="D235">
        <f>+VLOOKUP(Importaciones_mensuales[[#This Row],[Cultivo]],Cod_categoría[],2,0)</f>
        <v>100114023</v>
      </c>
      <c r="E235" t="str">
        <f>+VLOOKUP(Importaciones_mensuales[[#This Row],[Código Arancelario]],Codigos10[],4,0)</f>
        <v>Sin especificar</v>
      </c>
      <c r="F235">
        <f>+VLOOKUP(Importaciones_mensuales[[#This Row],[Procesamiento]],Cod_procesamiento[],2,0)</f>
        <v>6</v>
      </c>
      <c r="G235" t="str">
        <f>+VLOOKUP(Importaciones_mensuales[[#This Row],[Código Arancelario]],Codigos10[],3,0)</f>
        <v>Sin especificar</v>
      </c>
      <c r="H235">
        <f>+VLOOKUP(Importaciones_mensuales[[#This Row],[Tipo]],Cod_tipo[],2,0)</f>
        <v>5</v>
      </c>
      <c r="I235" t="str">
        <f>+VLOOKUP(Importaciones_mensuales[[#This Row],[Código Arancelario]],Codigos10[],5,0)</f>
        <v>Tropicales y Subtropicales</v>
      </c>
      <c r="J235">
        <f>+VLOOKUP(Importaciones_mensuales[[#This Row],[Categoría]],Cod_Tipo_cultivo[],2,0)</f>
        <v>4</v>
      </c>
      <c r="K235" t="s">
        <v>129</v>
      </c>
      <c r="L235">
        <f>+VLOOKUP(Importaciones_mensuales[[#This Row],[Contenido]],Contenido_cod[],2,0)</f>
        <v>1</v>
      </c>
      <c r="M235" t="str">
        <f>+VLOOKUP(Importaciones_mensuales[[#This Row],[Código Arancelario]],Codigos10[],7,0)</f>
        <v>Sin especificar</v>
      </c>
      <c r="N235">
        <v>2020</v>
      </c>
      <c r="O235">
        <v>14227.1</v>
      </c>
      <c r="P235">
        <v>105321.07999999999</v>
      </c>
      <c r="Q235">
        <v>779.47</v>
      </c>
      <c r="R235">
        <v>99207.91</v>
      </c>
      <c r="S235">
        <v>72427.209999999992</v>
      </c>
      <c r="T235">
        <v>50903.99</v>
      </c>
      <c r="U235">
        <v>47780.26</v>
      </c>
      <c r="V235">
        <v>61267.270000000004</v>
      </c>
      <c r="W235">
        <v>75315.09</v>
      </c>
      <c r="X235">
        <v>99303.700000000012</v>
      </c>
      <c r="Y235">
        <v>0</v>
      </c>
      <c r="Z235">
        <v>74476.800000000003</v>
      </c>
    </row>
    <row r="236" spans="1:26" x14ac:dyDescent="0.25">
      <c r="A236" t="s">
        <v>289</v>
      </c>
      <c r="B236" t="s">
        <v>15</v>
      </c>
      <c r="C236" t="str">
        <f>+VLOOKUP(Importaciones_mensuales[[#This Row],[Código Arancelario]],Codigos10[],2,0)</f>
        <v>Higo</v>
      </c>
      <c r="D236">
        <f>+VLOOKUP(Importaciones_mensuales[[#This Row],[Cultivo]],Cod_categoría[],2,0)</f>
        <v>100101006</v>
      </c>
      <c r="E236" t="str">
        <f>+VLOOKUP(Importaciones_mensuales[[#This Row],[Código Arancelario]],Codigos10[],4,0)</f>
        <v>Sin especificar</v>
      </c>
      <c r="F236">
        <f>+VLOOKUP(Importaciones_mensuales[[#This Row],[Procesamiento]],Cod_procesamiento[],2,0)</f>
        <v>6</v>
      </c>
      <c r="G236" t="str">
        <f>+VLOOKUP(Importaciones_mensuales[[#This Row],[Código Arancelario]],Codigos10[],3,0)</f>
        <v>Sin especificar</v>
      </c>
      <c r="H236">
        <f>+VLOOKUP(Importaciones_mensuales[[#This Row],[Tipo]],Cod_tipo[],2,0)</f>
        <v>5</v>
      </c>
      <c r="I236" t="str">
        <f>+VLOOKUP(Importaciones_mensuales[[#This Row],[Código Arancelario]],Codigos10[],5,0)</f>
        <v>Berries</v>
      </c>
      <c r="J236">
        <f>+VLOOKUP(Importaciones_mensuales[[#This Row],[Categoría]],Cod_Tipo_cultivo[],2,0)</f>
        <v>1</v>
      </c>
      <c r="K236" t="s">
        <v>129</v>
      </c>
      <c r="L236">
        <f>+VLOOKUP(Importaciones_mensuales[[#This Row],[Contenido]],Contenido_cod[],2,0)</f>
        <v>1</v>
      </c>
      <c r="M236" t="str">
        <f>+VLOOKUP(Importaciones_mensuales[[#This Row],[Código Arancelario]],Codigos10[],7,0)</f>
        <v>Sin especificar</v>
      </c>
      <c r="N236">
        <v>2020</v>
      </c>
      <c r="O236">
        <v>22875.24</v>
      </c>
      <c r="P236">
        <v>120</v>
      </c>
      <c r="Q236">
        <v>0</v>
      </c>
      <c r="R236">
        <v>3800</v>
      </c>
      <c r="S236">
        <v>0</v>
      </c>
      <c r="T236">
        <v>0</v>
      </c>
      <c r="U236">
        <v>197.48</v>
      </c>
      <c r="V236">
        <v>0</v>
      </c>
      <c r="W236">
        <v>0</v>
      </c>
      <c r="X236">
        <v>0</v>
      </c>
      <c r="Y236">
        <v>0</v>
      </c>
      <c r="Z236">
        <v>0</v>
      </c>
    </row>
    <row r="237" spans="1:26" x14ac:dyDescent="0.25">
      <c r="A237" t="s">
        <v>164</v>
      </c>
      <c r="B237" t="s">
        <v>15</v>
      </c>
      <c r="C237" t="str">
        <f>+VLOOKUP(Importaciones_mensuales[[#This Row],[Código Arancelario]],Codigos10[],2,0)</f>
        <v>Piña</v>
      </c>
      <c r="D237">
        <f>+VLOOKUP(Importaciones_mensuales[[#This Row],[Cultivo]],Cod_categoría[],2,0)</f>
        <v>100108005</v>
      </c>
      <c r="E237" t="str">
        <f>+VLOOKUP(Importaciones_mensuales[[#This Row],[Código Arancelario]],Codigos10[],4,0)</f>
        <v>Sin especificar</v>
      </c>
      <c r="F237">
        <f>+VLOOKUP(Importaciones_mensuales[[#This Row],[Procesamiento]],Cod_procesamiento[],2,0)</f>
        <v>6</v>
      </c>
      <c r="G237" t="str">
        <f>+VLOOKUP(Importaciones_mensuales[[#This Row],[Código Arancelario]],Codigos10[],3,0)</f>
        <v>Sin especificar</v>
      </c>
      <c r="H237">
        <f>+VLOOKUP(Importaciones_mensuales[[#This Row],[Tipo]],Cod_tipo[],2,0)</f>
        <v>5</v>
      </c>
      <c r="I237" t="str">
        <f>+VLOOKUP(Importaciones_mensuales[[#This Row],[Código Arancelario]],Codigos10[],5,0)</f>
        <v>Tropicales y Subtropicales</v>
      </c>
      <c r="J237">
        <f>+VLOOKUP(Importaciones_mensuales[[#This Row],[Categoría]],Cod_Tipo_cultivo[],2,0)</f>
        <v>4</v>
      </c>
      <c r="K237" t="s">
        <v>129</v>
      </c>
      <c r="L237">
        <f>+VLOOKUP(Importaciones_mensuales[[#This Row],[Contenido]],Contenido_cod[],2,0)</f>
        <v>1</v>
      </c>
      <c r="M237" t="str">
        <f>+VLOOKUP(Importaciones_mensuales[[#This Row],[Código Arancelario]],Codigos10[],7,0)</f>
        <v>Sin especificar</v>
      </c>
      <c r="N237">
        <v>2020</v>
      </c>
      <c r="O237">
        <v>894690.61</v>
      </c>
      <c r="P237">
        <v>632602.44999999995</v>
      </c>
      <c r="Q237">
        <v>1100055.32</v>
      </c>
      <c r="R237">
        <v>1142580.44</v>
      </c>
      <c r="S237">
        <v>786139.56</v>
      </c>
      <c r="T237">
        <v>720270.67</v>
      </c>
      <c r="U237">
        <v>1032661.84</v>
      </c>
      <c r="V237">
        <v>1098390.1800000002</v>
      </c>
      <c r="W237">
        <v>1475868.51</v>
      </c>
      <c r="X237">
        <v>1133465.8</v>
      </c>
      <c r="Y237">
        <v>1330733.93</v>
      </c>
      <c r="Z237">
        <v>1812019.72</v>
      </c>
    </row>
    <row r="238" spans="1:26" x14ac:dyDescent="0.25">
      <c r="A238" t="s">
        <v>170</v>
      </c>
      <c r="B238" t="s">
        <v>363</v>
      </c>
      <c r="C238" t="str">
        <f>+VLOOKUP(Importaciones_mensuales[[#This Row],[Código Arancelario]],Codigos10[],2,0)</f>
        <v>Palta</v>
      </c>
      <c r="D238">
        <f>+VLOOKUP(Importaciones_mensuales[[#This Row],[Cultivo]],Cod_categoría[],2,0)</f>
        <v>100106002</v>
      </c>
      <c r="E238" t="str">
        <f>+VLOOKUP(Importaciones_mensuales[[#This Row],[Código Arancelario]],Codigos10[],4,0)</f>
        <v>Sin especificar</v>
      </c>
      <c r="F238">
        <f>+VLOOKUP(Importaciones_mensuales[[#This Row],[Procesamiento]],Cod_procesamiento[],2,0)</f>
        <v>6</v>
      </c>
      <c r="G238" t="str">
        <f>+VLOOKUP(Importaciones_mensuales[[#This Row],[Código Arancelario]],Codigos10[],3,0)</f>
        <v>No orgánico</v>
      </c>
      <c r="H238">
        <f>+VLOOKUP(Importaciones_mensuales[[#This Row],[Tipo]],Cod_tipo[],2,0)</f>
        <v>2</v>
      </c>
      <c r="I238" t="str">
        <f>+VLOOKUP(Importaciones_mensuales[[#This Row],[Código Arancelario]],Codigos10[],5,0)</f>
        <v>Frutos Oleaginosos</v>
      </c>
      <c r="J238">
        <f>+VLOOKUP(Importaciones_mensuales[[#This Row],[Categoría]],Cod_Tipo_cultivo[],2,0)</f>
        <v>12</v>
      </c>
      <c r="K238" t="s">
        <v>129</v>
      </c>
      <c r="L238">
        <f>+VLOOKUP(Importaciones_mensuales[[#This Row],[Contenido]],Contenido_cod[],2,0)</f>
        <v>1</v>
      </c>
      <c r="M238" t="str">
        <f>+VLOOKUP(Importaciones_mensuales[[#This Row],[Código Arancelario]],Codigos10[],7,0)</f>
        <v>Hass</v>
      </c>
      <c r="N238">
        <v>2019</v>
      </c>
      <c r="O238">
        <v>0</v>
      </c>
      <c r="P238">
        <v>9.7260869565217387</v>
      </c>
      <c r="Q238">
        <v>1.5328347354731608</v>
      </c>
      <c r="R238">
        <v>1.546857570184506</v>
      </c>
      <c r="S238">
        <v>1.5639491008819786</v>
      </c>
      <c r="T238">
        <v>1.4542733139582418</v>
      </c>
      <c r="U238">
        <v>1.6114388207804102</v>
      </c>
      <c r="V238">
        <v>1.6917786029495983</v>
      </c>
      <c r="W238">
        <v>1.9635934567121387</v>
      </c>
      <c r="X238">
        <v>1.238038516206349</v>
      </c>
      <c r="Y238">
        <v>0</v>
      </c>
      <c r="Z238">
        <v>78.233333333333334</v>
      </c>
    </row>
    <row r="239" spans="1:26" x14ac:dyDescent="0.25">
      <c r="A239" t="s">
        <v>173</v>
      </c>
      <c r="B239" t="s">
        <v>363</v>
      </c>
      <c r="C239" t="str">
        <f>+VLOOKUP(Importaciones_mensuales[[#This Row],[Código Arancelario]],Codigos10[],2,0)</f>
        <v>Palta</v>
      </c>
      <c r="D239">
        <f>+VLOOKUP(Importaciones_mensuales[[#This Row],[Cultivo]],Cod_categoría[],2,0)</f>
        <v>100106002</v>
      </c>
      <c r="E239" t="str">
        <f>+VLOOKUP(Importaciones_mensuales[[#This Row],[Código Arancelario]],Codigos10[],4,0)</f>
        <v>Sin especificar</v>
      </c>
      <c r="F239">
        <f>+VLOOKUP(Importaciones_mensuales[[#This Row],[Procesamiento]],Cod_procesamiento[],2,0)</f>
        <v>6</v>
      </c>
      <c r="G239" t="str">
        <f>+VLOOKUP(Importaciones_mensuales[[#This Row],[Código Arancelario]],Codigos10[],3,0)</f>
        <v>Orgánico</v>
      </c>
      <c r="H239">
        <f>+VLOOKUP(Importaciones_mensuales[[#This Row],[Tipo]],Cod_tipo[],2,0)</f>
        <v>1</v>
      </c>
      <c r="I239" t="str">
        <f>+VLOOKUP(Importaciones_mensuales[[#This Row],[Código Arancelario]],Codigos10[],5,0)</f>
        <v>Frutos Oleaginosos</v>
      </c>
      <c r="J239">
        <f>+VLOOKUP(Importaciones_mensuales[[#This Row],[Categoría]],Cod_Tipo_cultivo[],2,0)</f>
        <v>12</v>
      </c>
      <c r="K239" t="s">
        <v>129</v>
      </c>
      <c r="L239">
        <f>+VLOOKUP(Importaciones_mensuales[[#This Row],[Contenido]],Contenido_cod[],2,0)</f>
        <v>1</v>
      </c>
      <c r="M239" t="str">
        <f>+VLOOKUP(Importaciones_mensuales[[#This Row],[Código Arancelario]],Codigos10[],7,0)</f>
        <v>Sin especificar</v>
      </c>
      <c r="N239">
        <v>2019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57.4</v>
      </c>
      <c r="W239">
        <v>58.81</v>
      </c>
      <c r="X239">
        <v>0</v>
      </c>
      <c r="Y239">
        <v>0</v>
      </c>
      <c r="Z239">
        <v>0</v>
      </c>
    </row>
    <row r="240" spans="1:26" x14ac:dyDescent="0.25">
      <c r="A240" t="s">
        <v>171</v>
      </c>
      <c r="B240" t="s">
        <v>15</v>
      </c>
      <c r="C240" t="str">
        <f>+VLOOKUP(Importaciones_mensuales[[#This Row],[Código Arancelario]],Codigos10[],2,0)</f>
        <v>Palta</v>
      </c>
      <c r="D240">
        <f>+VLOOKUP(Importaciones_mensuales[[#This Row],[Cultivo]],Cod_categoría[],2,0)</f>
        <v>100106002</v>
      </c>
      <c r="E240" t="str">
        <f>+VLOOKUP(Importaciones_mensuales[[#This Row],[Código Arancelario]],Codigos10[],4,0)</f>
        <v>Sin especificar</v>
      </c>
      <c r="F240">
        <f>+VLOOKUP(Importaciones_mensuales[[#This Row],[Procesamiento]],Cod_procesamiento[],2,0)</f>
        <v>6</v>
      </c>
      <c r="G240" t="str">
        <f>+VLOOKUP(Importaciones_mensuales[[#This Row],[Código Arancelario]],Codigos10[],3,0)</f>
        <v>Sin especificar</v>
      </c>
      <c r="H240">
        <f>+VLOOKUP(Importaciones_mensuales[[#This Row],[Tipo]],Cod_tipo[],2,0)</f>
        <v>5</v>
      </c>
      <c r="I240" t="str">
        <f>+VLOOKUP(Importaciones_mensuales[[#This Row],[Código Arancelario]],Codigos10[],5,0)</f>
        <v>Frutos Oleaginosos</v>
      </c>
      <c r="J240">
        <f>+VLOOKUP(Importaciones_mensuales[[#This Row],[Categoría]],Cod_Tipo_cultivo[],2,0)</f>
        <v>12</v>
      </c>
      <c r="K240" t="s">
        <v>129</v>
      </c>
      <c r="L240">
        <f>+VLOOKUP(Importaciones_mensuales[[#This Row],[Contenido]],Contenido_cod[],2,0)</f>
        <v>1</v>
      </c>
      <c r="M240" t="str">
        <f>+VLOOKUP(Importaciones_mensuales[[#This Row],[Código Arancelario]],Codigos10[],7,0)</f>
        <v>Fuerte</v>
      </c>
      <c r="N240">
        <v>2020</v>
      </c>
      <c r="O240">
        <v>0</v>
      </c>
      <c r="P240">
        <v>0</v>
      </c>
      <c r="Q240">
        <v>0</v>
      </c>
      <c r="R240">
        <v>0</v>
      </c>
      <c r="S240">
        <v>40539.120000000003</v>
      </c>
      <c r="T240">
        <v>23339.94</v>
      </c>
      <c r="U240">
        <v>26337.350000000002</v>
      </c>
      <c r="V240">
        <v>0</v>
      </c>
      <c r="W240">
        <v>0</v>
      </c>
      <c r="X240">
        <v>0</v>
      </c>
      <c r="Y240">
        <v>0</v>
      </c>
      <c r="Z240">
        <v>0</v>
      </c>
    </row>
    <row r="241" spans="1:26" x14ac:dyDescent="0.25">
      <c r="A241" t="s">
        <v>309</v>
      </c>
      <c r="B241" t="s">
        <v>363</v>
      </c>
      <c r="C241" t="str">
        <f>+VLOOKUP(Importaciones_mensuales[[#This Row],[Código Arancelario]],Codigos10[],2,0)</f>
        <v>Uva</v>
      </c>
      <c r="D241">
        <f>+VLOOKUP(Importaciones_mensuales[[#This Row],[Cultivo]],Cod_categoría[],2,0)</f>
        <v>100109001</v>
      </c>
      <c r="E241" t="str">
        <f>+VLOOKUP(Importaciones_mensuales[[#This Row],[Código Arancelario]],Codigos10[],4,0)</f>
        <v>Fresco</v>
      </c>
      <c r="F241">
        <f>+VLOOKUP(Importaciones_mensuales[[#This Row],[Procesamiento]],Cod_procesamiento[],2,0)</f>
        <v>4</v>
      </c>
      <c r="G241" t="str">
        <f>+VLOOKUP(Importaciones_mensuales[[#This Row],[Código Arancelario]],Codigos10[],3,0)</f>
        <v>Orgánico</v>
      </c>
      <c r="H241">
        <f>+VLOOKUP(Importaciones_mensuales[[#This Row],[Tipo]],Cod_tipo[],2,0)</f>
        <v>1</v>
      </c>
      <c r="I241" t="str">
        <f>+VLOOKUP(Importaciones_mensuales[[#This Row],[Código Arancelario]],Codigos10[],5,0)</f>
        <v>Uva</v>
      </c>
      <c r="J241">
        <f>+VLOOKUP(Importaciones_mensuales[[#This Row],[Categoría]],Cod_Tipo_cultivo[],2,0)</f>
        <v>11</v>
      </c>
      <c r="K241" t="s">
        <v>129</v>
      </c>
      <c r="L241">
        <f>+VLOOKUP(Importaciones_mensuales[[#This Row],[Contenido]],Contenido_cod[],2,0)</f>
        <v>1</v>
      </c>
      <c r="M241" t="str">
        <f>+VLOOKUP(Importaciones_mensuales[[#This Row],[Código Arancelario]],Codigos10[],7,0)</f>
        <v>Flame seedles</v>
      </c>
      <c r="N241">
        <v>2019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123.51428571428571</v>
      </c>
    </row>
    <row r="242" spans="1:26" x14ac:dyDescent="0.25">
      <c r="A242" t="s">
        <v>174</v>
      </c>
      <c r="B242" t="s">
        <v>15</v>
      </c>
      <c r="C242" t="str">
        <f>+VLOOKUP(Importaciones_mensuales[[#This Row],[Código Arancelario]],Codigos10[],2,0)</f>
        <v>Mango</v>
      </c>
      <c r="D242">
        <f>+VLOOKUP(Importaciones_mensuales[[#This Row],[Cultivo]],Cod_categoría[],2,0)</f>
        <v>100108002</v>
      </c>
      <c r="E242" t="str">
        <f>+VLOOKUP(Importaciones_mensuales[[#This Row],[Código Arancelario]],Codigos10[],4,0)</f>
        <v>Sin especificar</v>
      </c>
      <c r="F242">
        <f>+VLOOKUP(Importaciones_mensuales[[#This Row],[Procesamiento]],Cod_procesamiento[],2,0)</f>
        <v>6</v>
      </c>
      <c r="G242" t="str">
        <f>+VLOOKUP(Importaciones_mensuales[[#This Row],[Código Arancelario]],Codigos10[],3,0)</f>
        <v>Sin especificar</v>
      </c>
      <c r="H242">
        <f>+VLOOKUP(Importaciones_mensuales[[#This Row],[Tipo]],Cod_tipo[],2,0)</f>
        <v>5</v>
      </c>
      <c r="I242" t="str">
        <f>+VLOOKUP(Importaciones_mensuales[[#This Row],[Código Arancelario]],Codigos10[],5,0)</f>
        <v>Tropicales y Subtropicales</v>
      </c>
      <c r="J242">
        <f>+VLOOKUP(Importaciones_mensuales[[#This Row],[Categoría]],Cod_Tipo_cultivo[],2,0)</f>
        <v>4</v>
      </c>
      <c r="K242" t="s">
        <v>129</v>
      </c>
      <c r="L242">
        <f>+VLOOKUP(Importaciones_mensuales[[#This Row],[Contenido]],Contenido_cod[],2,0)</f>
        <v>1</v>
      </c>
      <c r="M242" t="str">
        <f>+VLOOKUP(Importaciones_mensuales[[#This Row],[Código Arancelario]],Codigos10[],7,0)</f>
        <v>Guayabas, mangos y mangostanes</v>
      </c>
      <c r="N242">
        <v>2020</v>
      </c>
      <c r="O242">
        <v>721711.73</v>
      </c>
      <c r="P242">
        <v>740911.53</v>
      </c>
      <c r="Q242">
        <v>689439.65999999992</v>
      </c>
      <c r="R242">
        <v>294216.92000000004</v>
      </c>
      <c r="S242">
        <v>708197.75</v>
      </c>
      <c r="T242">
        <v>239087.81999999998</v>
      </c>
      <c r="U242">
        <v>483626.56</v>
      </c>
      <c r="V242">
        <v>752674.2</v>
      </c>
      <c r="W242">
        <v>1017534.04</v>
      </c>
      <c r="X242">
        <v>835548.29</v>
      </c>
      <c r="Y242">
        <v>1438113.35</v>
      </c>
      <c r="Z242">
        <v>861521.37000000011</v>
      </c>
    </row>
    <row r="243" spans="1:26" x14ac:dyDescent="0.25">
      <c r="A243" t="s">
        <v>176</v>
      </c>
      <c r="B243" t="s">
        <v>15</v>
      </c>
      <c r="C243" t="str">
        <f>+VLOOKUP(Importaciones_mensuales[[#This Row],[Código Arancelario]],Codigos10[],2,0)</f>
        <v>Mandarina</v>
      </c>
      <c r="D243">
        <f>+VLOOKUP(Importaciones_mensuales[[#This Row],[Cultivo]],Cod_categoría[],2,0)</f>
        <v>100102004</v>
      </c>
      <c r="E243" t="str">
        <f>+VLOOKUP(Importaciones_mensuales[[#This Row],[Código Arancelario]],Codigos10[],4,0)</f>
        <v>Sin especificar</v>
      </c>
      <c r="F243">
        <f>+VLOOKUP(Importaciones_mensuales[[#This Row],[Procesamiento]],Cod_procesamiento[],2,0)</f>
        <v>6</v>
      </c>
      <c r="G243" t="str">
        <f>+VLOOKUP(Importaciones_mensuales[[#This Row],[Código Arancelario]],Codigos10[],3,0)</f>
        <v>Sin especificar</v>
      </c>
      <c r="H243">
        <f>+VLOOKUP(Importaciones_mensuales[[#This Row],[Tipo]],Cod_tipo[],2,0)</f>
        <v>5</v>
      </c>
      <c r="I243" t="str">
        <f>+VLOOKUP(Importaciones_mensuales[[#This Row],[Código Arancelario]],Codigos10[],5,0)</f>
        <v>Cítricos</v>
      </c>
      <c r="J243">
        <f>+VLOOKUP(Importaciones_mensuales[[#This Row],[Categoría]],Cod_Tipo_cultivo[],2,0)</f>
        <v>2</v>
      </c>
      <c r="K243" t="s">
        <v>129</v>
      </c>
      <c r="L243">
        <f>+VLOOKUP(Importaciones_mensuales[[#This Row],[Contenido]],Contenido_cod[],2,0)</f>
        <v>1</v>
      </c>
      <c r="M243" t="str">
        <f>+VLOOKUP(Importaciones_mensuales[[#This Row],[Código Arancelario]],Codigos10[],7,0)</f>
        <v>Sin especificar</v>
      </c>
      <c r="N243">
        <v>2020</v>
      </c>
      <c r="O243">
        <v>0</v>
      </c>
      <c r="P243">
        <v>196955.2</v>
      </c>
      <c r="Q243">
        <v>300520.12</v>
      </c>
      <c r="R243">
        <v>167808</v>
      </c>
      <c r="S243">
        <v>41952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</row>
    <row r="244" spans="1:26" x14ac:dyDescent="0.25">
      <c r="A244" t="s">
        <v>179</v>
      </c>
      <c r="B244" t="s">
        <v>15</v>
      </c>
      <c r="C244" t="str">
        <f>+VLOOKUP(Importaciones_mensuales[[#This Row],[Código Arancelario]],Codigos10[],2,0)</f>
        <v>Otros cítricos</v>
      </c>
      <c r="D244">
        <f>+VLOOKUP(Importaciones_mensuales[[#This Row],[Cultivo]],Cod_categoría[],2,0)</f>
        <v>100102008</v>
      </c>
      <c r="E244" t="str">
        <f>+VLOOKUP(Importaciones_mensuales[[#This Row],[Código Arancelario]],Codigos10[],4,0)</f>
        <v>Sin especificar</v>
      </c>
      <c r="F244">
        <f>+VLOOKUP(Importaciones_mensuales[[#This Row],[Procesamiento]],Cod_procesamiento[],2,0)</f>
        <v>6</v>
      </c>
      <c r="G244" t="str">
        <f>+VLOOKUP(Importaciones_mensuales[[#This Row],[Código Arancelario]],Codigos10[],3,0)</f>
        <v>Sin especificar</v>
      </c>
      <c r="H244">
        <f>+VLOOKUP(Importaciones_mensuales[[#This Row],[Tipo]],Cod_tipo[],2,0)</f>
        <v>5</v>
      </c>
      <c r="I244" t="str">
        <f>+VLOOKUP(Importaciones_mensuales[[#This Row],[Código Arancelario]],Codigos10[],5,0)</f>
        <v>Cítricos</v>
      </c>
      <c r="J244">
        <f>+VLOOKUP(Importaciones_mensuales[[#This Row],[Categoría]],Cod_Tipo_cultivo[],2,0)</f>
        <v>2</v>
      </c>
      <c r="K244" t="s">
        <v>129</v>
      </c>
      <c r="L244">
        <f>+VLOOKUP(Importaciones_mensuales[[#This Row],[Contenido]],Contenido_cod[],2,0)</f>
        <v>1</v>
      </c>
      <c r="M244" t="str">
        <f>+VLOOKUP(Importaciones_mensuales[[#This Row],[Código Arancelario]],Codigos10[],7,0)</f>
        <v>Sin especificar</v>
      </c>
      <c r="N244">
        <v>2020</v>
      </c>
      <c r="O244">
        <v>0</v>
      </c>
      <c r="P244">
        <v>55159.03</v>
      </c>
      <c r="Q244">
        <v>139990.53999999998</v>
      </c>
      <c r="R244">
        <v>42448.97</v>
      </c>
      <c r="S244">
        <v>0</v>
      </c>
      <c r="T244">
        <v>0</v>
      </c>
      <c r="U244">
        <v>70302.540000000008</v>
      </c>
      <c r="V244">
        <v>46842.55</v>
      </c>
      <c r="W244">
        <v>60640.32</v>
      </c>
      <c r="X244">
        <v>0</v>
      </c>
      <c r="Y244">
        <v>0</v>
      </c>
      <c r="Z244">
        <v>0</v>
      </c>
    </row>
    <row r="245" spans="1:26" x14ac:dyDescent="0.25">
      <c r="A245" t="s">
        <v>181</v>
      </c>
      <c r="B245" t="s">
        <v>15</v>
      </c>
      <c r="C245" t="str">
        <f>+VLOOKUP(Importaciones_mensuales[[#This Row],[Código Arancelario]],Codigos10[],2,0)</f>
        <v>Pomelo</v>
      </c>
      <c r="D245">
        <f>+VLOOKUP(Importaciones_mensuales[[#This Row],[Cultivo]],Cod_categoría[],2,0)</f>
        <v>100102006</v>
      </c>
      <c r="E245" t="str">
        <f>+VLOOKUP(Importaciones_mensuales[[#This Row],[Código Arancelario]],Codigos10[],4,0)</f>
        <v>Sin especificar</v>
      </c>
      <c r="F245">
        <f>+VLOOKUP(Importaciones_mensuales[[#This Row],[Procesamiento]],Cod_procesamiento[],2,0)</f>
        <v>6</v>
      </c>
      <c r="G245" t="str">
        <f>+VLOOKUP(Importaciones_mensuales[[#This Row],[Código Arancelario]],Codigos10[],3,0)</f>
        <v>Sin especificar</v>
      </c>
      <c r="H245">
        <f>+VLOOKUP(Importaciones_mensuales[[#This Row],[Tipo]],Cod_tipo[],2,0)</f>
        <v>5</v>
      </c>
      <c r="I245" t="str">
        <f>+VLOOKUP(Importaciones_mensuales[[#This Row],[Código Arancelario]],Codigos10[],5,0)</f>
        <v>Cítricos</v>
      </c>
      <c r="J245">
        <f>+VLOOKUP(Importaciones_mensuales[[#This Row],[Categoría]],Cod_Tipo_cultivo[],2,0)</f>
        <v>2</v>
      </c>
      <c r="K245" t="s">
        <v>129</v>
      </c>
      <c r="L245">
        <f>+VLOOKUP(Importaciones_mensuales[[#This Row],[Contenido]],Contenido_cod[],2,0)</f>
        <v>1</v>
      </c>
      <c r="M245" t="str">
        <f>+VLOOKUP(Importaciones_mensuales[[#This Row],[Código Arancelario]],Codigos10[],7,0)</f>
        <v>Sin especificar</v>
      </c>
      <c r="N245">
        <v>2020</v>
      </c>
      <c r="O245">
        <v>0</v>
      </c>
      <c r="P245">
        <v>52074</v>
      </c>
      <c r="Q245">
        <v>57960</v>
      </c>
      <c r="R245">
        <v>29048.54</v>
      </c>
      <c r="S245">
        <v>50202.7</v>
      </c>
      <c r="T245">
        <v>0</v>
      </c>
      <c r="U245">
        <v>0</v>
      </c>
      <c r="V245">
        <v>0</v>
      </c>
      <c r="W245">
        <v>14015.64</v>
      </c>
      <c r="X245">
        <v>0</v>
      </c>
      <c r="Y245">
        <v>0</v>
      </c>
      <c r="Z245">
        <v>0</v>
      </c>
    </row>
    <row r="246" spans="1:26" x14ac:dyDescent="0.25">
      <c r="A246" t="s">
        <v>183</v>
      </c>
      <c r="B246" t="s">
        <v>15</v>
      </c>
      <c r="C246" t="str">
        <f>+VLOOKUP(Importaciones_mensuales[[#This Row],[Código Arancelario]],Codigos10[],2,0)</f>
        <v>Limón</v>
      </c>
      <c r="D246">
        <f>+VLOOKUP(Importaciones_mensuales[[#This Row],[Cultivo]],Cod_categoría[],2,0)</f>
        <v>100102003</v>
      </c>
      <c r="E246" t="str">
        <f>+VLOOKUP(Importaciones_mensuales[[#This Row],[Código Arancelario]],Codigos10[],4,0)</f>
        <v>Sin especificar</v>
      </c>
      <c r="F246">
        <f>+VLOOKUP(Importaciones_mensuales[[#This Row],[Procesamiento]],Cod_procesamiento[],2,0)</f>
        <v>6</v>
      </c>
      <c r="G246" t="str">
        <f>+VLOOKUP(Importaciones_mensuales[[#This Row],[Código Arancelario]],Codigos10[],3,0)</f>
        <v>Sin especificar</v>
      </c>
      <c r="H246">
        <f>+VLOOKUP(Importaciones_mensuales[[#This Row],[Tipo]],Cod_tipo[],2,0)</f>
        <v>5</v>
      </c>
      <c r="I246" t="str">
        <f>+VLOOKUP(Importaciones_mensuales[[#This Row],[Código Arancelario]],Codigos10[],5,0)</f>
        <v>Cítricos</v>
      </c>
      <c r="J246">
        <f>+VLOOKUP(Importaciones_mensuales[[#This Row],[Categoría]],Cod_Tipo_cultivo[],2,0)</f>
        <v>2</v>
      </c>
      <c r="K246" t="s">
        <v>129</v>
      </c>
      <c r="L246">
        <f>+VLOOKUP(Importaciones_mensuales[[#This Row],[Contenido]],Contenido_cod[],2,0)</f>
        <v>1</v>
      </c>
      <c r="M246" t="str">
        <f>+VLOOKUP(Importaciones_mensuales[[#This Row],[Código Arancelario]],Codigos10[],7,0)</f>
        <v>Sin especificar</v>
      </c>
      <c r="N246">
        <v>2020</v>
      </c>
      <c r="O246">
        <v>357200.97</v>
      </c>
      <c r="P246">
        <v>555286.29</v>
      </c>
      <c r="Q246">
        <v>888495.37</v>
      </c>
      <c r="R246">
        <v>78120</v>
      </c>
      <c r="S246">
        <v>102.01</v>
      </c>
      <c r="T246">
        <v>0</v>
      </c>
      <c r="U246">
        <v>18505.919999999998</v>
      </c>
      <c r="V246">
        <v>24734.28</v>
      </c>
      <c r="W246">
        <v>44708</v>
      </c>
      <c r="X246">
        <v>0</v>
      </c>
      <c r="Y246">
        <v>42048.4</v>
      </c>
      <c r="Z246">
        <v>171506.40000000002</v>
      </c>
    </row>
    <row r="247" spans="1:26" x14ac:dyDescent="0.25">
      <c r="A247" t="s">
        <v>185</v>
      </c>
      <c r="B247" t="s">
        <v>15</v>
      </c>
      <c r="C247" t="str">
        <f>+VLOOKUP(Importaciones_mensuales[[#This Row],[Código Arancelario]],Codigos10[],2,0)</f>
        <v>Lima agria</v>
      </c>
      <c r="D247">
        <f>+VLOOKUP(Importaciones_mensuales[[#This Row],[Cultivo]],Cod_categoría[],2,0)</f>
        <v>100114027</v>
      </c>
      <c r="E247" t="str">
        <f>+VLOOKUP(Importaciones_mensuales[[#This Row],[Código Arancelario]],Codigos10[],4,0)</f>
        <v>Sin especificar</v>
      </c>
      <c r="F247">
        <f>+VLOOKUP(Importaciones_mensuales[[#This Row],[Procesamiento]],Cod_procesamiento[],2,0)</f>
        <v>6</v>
      </c>
      <c r="G247" t="str">
        <f>+VLOOKUP(Importaciones_mensuales[[#This Row],[Código Arancelario]],Codigos10[],3,0)</f>
        <v>Sin especificar</v>
      </c>
      <c r="H247">
        <f>+VLOOKUP(Importaciones_mensuales[[#This Row],[Tipo]],Cod_tipo[],2,0)</f>
        <v>5</v>
      </c>
      <c r="I247" t="str">
        <f>+VLOOKUP(Importaciones_mensuales[[#This Row],[Código Arancelario]],Codigos10[],5,0)</f>
        <v>Cítricos</v>
      </c>
      <c r="J247">
        <f>+VLOOKUP(Importaciones_mensuales[[#This Row],[Categoría]],Cod_Tipo_cultivo[],2,0)</f>
        <v>2</v>
      </c>
      <c r="K247" t="s">
        <v>129</v>
      </c>
      <c r="L247">
        <f>+VLOOKUP(Importaciones_mensuales[[#This Row],[Contenido]],Contenido_cod[],2,0)</f>
        <v>1</v>
      </c>
      <c r="M247" t="str">
        <f>+VLOOKUP(Importaciones_mensuales[[#This Row],[Código Arancelario]],Codigos10[],7,0)</f>
        <v>Sin especificar</v>
      </c>
      <c r="N247">
        <v>2020</v>
      </c>
      <c r="O247">
        <v>224167.8</v>
      </c>
      <c r="P247">
        <v>37534.839999999997</v>
      </c>
      <c r="Q247">
        <v>12263.51</v>
      </c>
      <c r="R247">
        <v>112748.31999999999</v>
      </c>
      <c r="S247">
        <v>74833.61</v>
      </c>
      <c r="T247">
        <v>87679.29</v>
      </c>
      <c r="U247">
        <v>139309.65</v>
      </c>
      <c r="V247">
        <v>156960.59</v>
      </c>
      <c r="W247">
        <v>215156.4</v>
      </c>
      <c r="X247">
        <v>189600.45</v>
      </c>
      <c r="Y247">
        <v>247787.32</v>
      </c>
      <c r="Z247">
        <v>278628.49</v>
      </c>
    </row>
    <row r="248" spans="1:26" x14ac:dyDescent="0.25">
      <c r="A248" t="s">
        <v>187</v>
      </c>
      <c r="B248" t="s">
        <v>15</v>
      </c>
      <c r="C248" t="str">
        <f>+VLOOKUP(Importaciones_mensuales[[#This Row],[Código Arancelario]],Codigos10[],2,0)</f>
        <v>Limón</v>
      </c>
      <c r="D248">
        <f>+VLOOKUP(Importaciones_mensuales[[#This Row],[Cultivo]],Cod_categoría[],2,0)</f>
        <v>100102003</v>
      </c>
      <c r="E248" t="str">
        <f>+VLOOKUP(Importaciones_mensuales[[#This Row],[Código Arancelario]],Codigos10[],4,0)</f>
        <v>Sin especificar</v>
      </c>
      <c r="F248">
        <f>+VLOOKUP(Importaciones_mensuales[[#This Row],[Procesamiento]],Cod_procesamiento[],2,0)</f>
        <v>6</v>
      </c>
      <c r="G248" t="str">
        <f>+VLOOKUP(Importaciones_mensuales[[#This Row],[Código Arancelario]],Codigos10[],3,0)</f>
        <v>Sin especificar</v>
      </c>
      <c r="H248">
        <f>+VLOOKUP(Importaciones_mensuales[[#This Row],[Tipo]],Cod_tipo[],2,0)</f>
        <v>5</v>
      </c>
      <c r="I248" t="str">
        <f>+VLOOKUP(Importaciones_mensuales[[#This Row],[Código Arancelario]],Codigos10[],5,0)</f>
        <v>Cítricos</v>
      </c>
      <c r="J248">
        <f>+VLOOKUP(Importaciones_mensuales[[#This Row],[Categoría]],Cod_Tipo_cultivo[],2,0)</f>
        <v>2</v>
      </c>
      <c r="K248" t="s">
        <v>129</v>
      </c>
      <c r="L248">
        <f>+VLOOKUP(Importaciones_mensuales[[#This Row],[Contenido]],Contenido_cod[],2,0)</f>
        <v>1</v>
      </c>
      <c r="M248" t="str">
        <f>+VLOOKUP(Importaciones_mensuales[[#This Row],[Código Arancelario]],Codigos10[],7,0)</f>
        <v>Sin especificar</v>
      </c>
      <c r="N248">
        <v>2020</v>
      </c>
      <c r="O248">
        <v>529347.04</v>
      </c>
      <c r="P248">
        <v>639643.03000000014</v>
      </c>
      <c r="Q248">
        <v>264672.86</v>
      </c>
      <c r="R248">
        <v>222209.87</v>
      </c>
      <c r="S248">
        <v>188404.47</v>
      </c>
      <c r="T248">
        <v>233176.54000000004</v>
      </c>
      <c r="U248">
        <v>449593.17</v>
      </c>
      <c r="V248">
        <v>369250.11</v>
      </c>
      <c r="W248">
        <v>414133.24</v>
      </c>
      <c r="X248">
        <v>472956.65</v>
      </c>
      <c r="Y248">
        <v>688164.54</v>
      </c>
      <c r="Z248">
        <v>599275.56000000006</v>
      </c>
    </row>
    <row r="249" spans="1:26" x14ac:dyDescent="0.25">
      <c r="A249" t="s">
        <v>188</v>
      </c>
      <c r="B249" t="s">
        <v>15</v>
      </c>
      <c r="C249" t="str">
        <f>+VLOOKUP(Importaciones_mensuales[[#This Row],[Código Arancelario]],Codigos10[],2,0)</f>
        <v>Otros cítricos</v>
      </c>
      <c r="D249">
        <f>+VLOOKUP(Importaciones_mensuales[[#This Row],[Cultivo]],Cod_categoría[],2,0)</f>
        <v>100102008</v>
      </c>
      <c r="E249" t="str">
        <f>+VLOOKUP(Importaciones_mensuales[[#This Row],[Código Arancelario]],Codigos10[],4,0)</f>
        <v>Sin especificar</v>
      </c>
      <c r="F249">
        <f>+VLOOKUP(Importaciones_mensuales[[#This Row],[Procesamiento]],Cod_procesamiento[],2,0)</f>
        <v>6</v>
      </c>
      <c r="G249" t="str">
        <f>+VLOOKUP(Importaciones_mensuales[[#This Row],[Código Arancelario]],Codigos10[],3,0)</f>
        <v>Sin especificar</v>
      </c>
      <c r="H249">
        <f>+VLOOKUP(Importaciones_mensuales[[#This Row],[Tipo]],Cod_tipo[],2,0)</f>
        <v>5</v>
      </c>
      <c r="I249" t="str">
        <f>+VLOOKUP(Importaciones_mensuales[[#This Row],[Código Arancelario]],Codigos10[],5,0)</f>
        <v>Cítricos</v>
      </c>
      <c r="J249">
        <f>+VLOOKUP(Importaciones_mensuales[[#This Row],[Categoría]],Cod_Tipo_cultivo[],2,0)</f>
        <v>2</v>
      </c>
      <c r="K249" t="s">
        <v>129</v>
      </c>
      <c r="L249">
        <f>+VLOOKUP(Importaciones_mensuales[[#This Row],[Contenido]],Contenido_cod[],2,0)</f>
        <v>1</v>
      </c>
      <c r="M249" t="str">
        <f>+VLOOKUP(Importaciones_mensuales[[#This Row],[Código Arancelario]],Codigos10[],7,0)</f>
        <v>Sin especificar</v>
      </c>
      <c r="N249">
        <v>2020</v>
      </c>
      <c r="O249">
        <v>64720.21</v>
      </c>
      <c r="P249">
        <v>22515.86</v>
      </c>
      <c r="Q249">
        <v>87449.39</v>
      </c>
      <c r="R249">
        <v>47413.85</v>
      </c>
      <c r="S249">
        <v>48696.44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</row>
    <row r="250" spans="1:26" x14ac:dyDescent="0.25">
      <c r="A250" t="s">
        <v>192</v>
      </c>
      <c r="B250" t="s">
        <v>363</v>
      </c>
      <c r="C250" t="str">
        <f>+VLOOKUP(Importaciones_mensuales[[#This Row],[Código Arancelario]],Codigos10[],2,0)</f>
        <v>Uva</v>
      </c>
      <c r="D250">
        <f>+VLOOKUP(Importaciones_mensuales[[#This Row],[Cultivo]],Cod_categoría[],2,0)</f>
        <v>100109001</v>
      </c>
      <c r="E250" t="str">
        <f>+VLOOKUP(Importaciones_mensuales[[#This Row],[Código Arancelario]],Codigos10[],4,0)</f>
        <v>Fresco</v>
      </c>
      <c r="F250">
        <f>+VLOOKUP(Importaciones_mensuales[[#This Row],[Procesamiento]],Cod_procesamiento[],2,0)</f>
        <v>4</v>
      </c>
      <c r="G250" t="str">
        <f>+VLOOKUP(Importaciones_mensuales[[#This Row],[Código Arancelario]],Codigos10[],3,0)</f>
        <v>No orgánico</v>
      </c>
      <c r="H250">
        <f>+VLOOKUP(Importaciones_mensuales[[#This Row],[Tipo]],Cod_tipo[],2,0)</f>
        <v>2</v>
      </c>
      <c r="I250" t="str">
        <f>+VLOOKUP(Importaciones_mensuales[[#This Row],[Código Arancelario]],Codigos10[],5,0)</f>
        <v>Uva</v>
      </c>
      <c r="J250">
        <f>+VLOOKUP(Importaciones_mensuales[[#This Row],[Categoría]],Cod_Tipo_cultivo[],2,0)</f>
        <v>11</v>
      </c>
      <c r="K250" t="s">
        <v>129</v>
      </c>
      <c r="L250">
        <f>+VLOOKUP(Importaciones_mensuales[[#This Row],[Contenido]],Contenido_cod[],2,0)</f>
        <v>1</v>
      </c>
      <c r="M250" t="str">
        <f>+VLOOKUP(Importaciones_mensuales[[#This Row],[Código Arancelario]],Codigos10[],7,0)</f>
        <v>Flame seedles</v>
      </c>
      <c r="N250">
        <v>2019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5.2726218097447797</v>
      </c>
      <c r="V250">
        <v>5.2346804720552216</v>
      </c>
      <c r="W250">
        <v>0</v>
      </c>
      <c r="X250">
        <v>0</v>
      </c>
      <c r="Y250">
        <v>0</v>
      </c>
      <c r="Z250">
        <v>0</v>
      </c>
    </row>
    <row r="251" spans="1:26" x14ac:dyDescent="0.25">
      <c r="A251" t="s">
        <v>194</v>
      </c>
      <c r="B251" t="s">
        <v>363</v>
      </c>
      <c r="C251" t="str">
        <f>+VLOOKUP(Importaciones_mensuales[[#This Row],[Código Arancelario]],Codigos10[],2,0)</f>
        <v>Uva</v>
      </c>
      <c r="D251">
        <f>+VLOOKUP(Importaciones_mensuales[[#This Row],[Cultivo]],Cod_categoría[],2,0)</f>
        <v>100109001</v>
      </c>
      <c r="E251" t="str">
        <f>+VLOOKUP(Importaciones_mensuales[[#This Row],[Código Arancelario]],Codigos10[],4,0)</f>
        <v>Fresco</v>
      </c>
      <c r="F251">
        <f>+VLOOKUP(Importaciones_mensuales[[#This Row],[Procesamiento]],Cod_procesamiento[],2,0)</f>
        <v>4</v>
      </c>
      <c r="G251" t="str">
        <f>+VLOOKUP(Importaciones_mensuales[[#This Row],[Código Arancelario]],Codigos10[],3,0)</f>
        <v>No orgánico</v>
      </c>
      <c r="H251">
        <f>+VLOOKUP(Importaciones_mensuales[[#This Row],[Tipo]],Cod_tipo[],2,0)</f>
        <v>2</v>
      </c>
      <c r="I251" t="str">
        <f>+VLOOKUP(Importaciones_mensuales[[#This Row],[Código Arancelario]],Codigos10[],5,0)</f>
        <v>Uva</v>
      </c>
      <c r="J251">
        <f>+VLOOKUP(Importaciones_mensuales[[#This Row],[Categoría]],Cod_Tipo_cultivo[],2,0)</f>
        <v>11</v>
      </c>
      <c r="K251" t="s">
        <v>129</v>
      </c>
      <c r="L251">
        <f>+VLOOKUP(Importaciones_mensuales[[#This Row],[Contenido]],Contenido_cod[],2,0)</f>
        <v>1</v>
      </c>
      <c r="M251" t="str">
        <f>+VLOOKUP(Importaciones_mensuales[[#This Row],[Código Arancelario]],Codigos10[],7,0)</f>
        <v>Sugraone</v>
      </c>
      <c r="N251">
        <v>2019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5.8849510429970202</v>
      </c>
      <c r="V251">
        <v>5.6929575560962427</v>
      </c>
      <c r="W251">
        <v>3.0872093023255816</v>
      </c>
      <c r="X251">
        <v>1.3457175925925926</v>
      </c>
      <c r="Y251">
        <v>0</v>
      </c>
      <c r="Z251">
        <v>0</v>
      </c>
    </row>
    <row r="252" spans="1:26" x14ac:dyDescent="0.25">
      <c r="A252" t="s">
        <v>310</v>
      </c>
      <c r="B252" t="s">
        <v>363</v>
      </c>
      <c r="C252" t="str">
        <f>+VLOOKUP(Importaciones_mensuales[[#This Row],[Código Arancelario]],Codigos10[],2,0)</f>
        <v>Manzana</v>
      </c>
      <c r="D252">
        <f>+VLOOKUP(Importaciones_mensuales[[#This Row],[Cultivo]],Cod_categoría[],2,0)</f>
        <v>100104002</v>
      </c>
      <c r="E252" t="str">
        <f>+VLOOKUP(Importaciones_mensuales[[#This Row],[Código Arancelario]],Codigos10[],4,0)</f>
        <v>Fresco</v>
      </c>
      <c r="F252">
        <f>+VLOOKUP(Importaciones_mensuales[[#This Row],[Procesamiento]],Cod_procesamiento[],2,0)</f>
        <v>4</v>
      </c>
      <c r="G252" t="str">
        <f>+VLOOKUP(Importaciones_mensuales[[#This Row],[Código Arancelario]],Codigos10[],3,0)</f>
        <v>Orgánico</v>
      </c>
      <c r="H252">
        <f>+VLOOKUP(Importaciones_mensuales[[#This Row],[Tipo]],Cod_tipo[],2,0)</f>
        <v>1</v>
      </c>
      <c r="I252" t="str">
        <f>+VLOOKUP(Importaciones_mensuales[[#This Row],[Código Arancelario]],Codigos10[],5,0)</f>
        <v>Frutos de pepita</v>
      </c>
      <c r="J252">
        <f>+VLOOKUP(Importaciones_mensuales[[#This Row],[Categoría]],Cod_Tipo_cultivo[],2,0)</f>
        <v>3</v>
      </c>
      <c r="K252" t="s">
        <v>129</v>
      </c>
      <c r="L252">
        <f>+VLOOKUP(Importaciones_mensuales[[#This Row],[Contenido]],Contenido_cod[],2,0)</f>
        <v>1</v>
      </c>
      <c r="M252" t="str">
        <f>+VLOOKUP(Importaciones_mensuales[[#This Row],[Código Arancelario]],Codigos10[],7,0)</f>
        <v>Fuji</v>
      </c>
      <c r="N252">
        <v>2019</v>
      </c>
      <c r="O252">
        <v>0</v>
      </c>
      <c r="P252">
        <v>0</v>
      </c>
      <c r="Q252">
        <v>2.3537908740519708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</row>
    <row r="253" spans="1:26" x14ac:dyDescent="0.25">
      <c r="A253" t="s">
        <v>311</v>
      </c>
      <c r="B253" t="s">
        <v>363</v>
      </c>
      <c r="C253" t="str">
        <f>+VLOOKUP(Importaciones_mensuales[[#This Row],[Código Arancelario]],Codigos10[],2,0)</f>
        <v>Manzana</v>
      </c>
      <c r="D253">
        <f>+VLOOKUP(Importaciones_mensuales[[#This Row],[Cultivo]],Cod_categoría[],2,0)</f>
        <v>100104002</v>
      </c>
      <c r="E253" t="str">
        <f>+VLOOKUP(Importaciones_mensuales[[#This Row],[Código Arancelario]],Codigos10[],4,0)</f>
        <v>Fresco</v>
      </c>
      <c r="F253">
        <f>+VLOOKUP(Importaciones_mensuales[[#This Row],[Procesamiento]],Cod_procesamiento[],2,0)</f>
        <v>4</v>
      </c>
      <c r="G253" t="str">
        <f>+VLOOKUP(Importaciones_mensuales[[#This Row],[Código Arancelario]],Codigos10[],3,0)</f>
        <v>Orgánico</v>
      </c>
      <c r="H253">
        <f>+VLOOKUP(Importaciones_mensuales[[#This Row],[Tipo]],Cod_tipo[],2,0)</f>
        <v>1</v>
      </c>
      <c r="I253" t="str">
        <f>+VLOOKUP(Importaciones_mensuales[[#This Row],[Código Arancelario]],Codigos10[],5,0)</f>
        <v>Frutos de pepita</v>
      </c>
      <c r="J253">
        <f>+VLOOKUP(Importaciones_mensuales[[#This Row],[Categoría]],Cod_Tipo_cultivo[],2,0)</f>
        <v>3</v>
      </c>
      <c r="K253" t="s">
        <v>129</v>
      </c>
      <c r="L253">
        <f>+VLOOKUP(Importaciones_mensuales[[#This Row],[Contenido]],Contenido_cod[],2,0)</f>
        <v>1</v>
      </c>
      <c r="M253" t="str">
        <f>+VLOOKUP(Importaciones_mensuales[[#This Row],[Código Arancelario]],Codigos10[],7,0)</f>
        <v>Granny smith</v>
      </c>
      <c r="N253">
        <v>2019</v>
      </c>
      <c r="O253">
        <v>0</v>
      </c>
      <c r="P253">
        <v>0</v>
      </c>
      <c r="Q253">
        <v>2.3972256902761102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</row>
    <row r="254" spans="1:26" x14ac:dyDescent="0.25">
      <c r="A254" t="s">
        <v>196</v>
      </c>
      <c r="B254" t="s">
        <v>15</v>
      </c>
      <c r="C254" t="str">
        <f>+VLOOKUP(Importaciones_mensuales[[#This Row],[Código Arancelario]],Codigos10[],2,0)</f>
        <v>Uva</v>
      </c>
      <c r="D254">
        <f>+VLOOKUP(Importaciones_mensuales[[#This Row],[Cultivo]],Cod_categoría[],2,0)</f>
        <v>100109001</v>
      </c>
      <c r="E254" t="str">
        <f>+VLOOKUP(Importaciones_mensuales[[#This Row],[Código Arancelario]],Codigos10[],4,0)</f>
        <v>Deshidratado</v>
      </c>
      <c r="F254">
        <f>+VLOOKUP(Importaciones_mensuales[[#This Row],[Procesamiento]],Cod_procesamiento[],2,0)</f>
        <v>3</v>
      </c>
      <c r="G254" t="str">
        <f>+VLOOKUP(Importaciones_mensuales[[#This Row],[Código Arancelario]],Codigos10[],3,0)</f>
        <v>Sin especificar</v>
      </c>
      <c r="H254">
        <f>+VLOOKUP(Importaciones_mensuales[[#This Row],[Tipo]],Cod_tipo[],2,0)</f>
        <v>5</v>
      </c>
      <c r="I254" t="str">
        <f>+VLOOKUP(Importaciones_mensuales[[#This Row],[Código Arancelario]],Codigos10[],5,0)</f>
        <v>Uva</v>
      </c>
      <c r="J254">
        <f>+VLOOKUP(Importaciones_mensuales[[#This Row],[Categoría]],Cod_Tipo_cultivo[],2,0)</f>
        <v>11</v>
      </c>
      <c r="K254" t="s">
        <v>129</v>
      </c>
      <c r="L254">
        <f>+VLOOKUP(Importaciones_mensuales[[#This Row],[Contenido]],Contenido_cod[],2,0)</f>
        <v>1</v>
      </c>
      <c r="M254" t="str">
        <f>+VLOOKUP(Importaciones_mensuales[[#This Row],[Código Arancelario]],Codigos10[],7,0)</f>
        <v>Sin especificar</v>
      </c>
      <c r="N254">
        <v>2020</v>
      </c>
      <c r="O254">
        <v>0</v>
      </c>
      <c r="P254">
        <v>0</v>
      </c>
      <c r="Q254">
        <v>0</v>
      </c>
      <c r="R254">
        <v>19040</v>
      </c>
      <c r="S254">
        <v>99024.34</v>
      </c>
      <c r="T254">
        <v>0</v>
      </c>
      <c r="U254">
        <v>49355.87</v>
      </c>
      <c r="V254">
        <v>42893.120000000003</v>
      </c>
      <c r="W254">
        <v>18457.920000000002</v>
      </c>
      <c r="X254">
        <v>0</v>
      </c>
      <c r="Y254">
        <v>24242</v>
      </c>
      <c r="Z254">
        <v>0</v>
      </c>
    </row>
    <row r="255" spans="1:26" x14ac:dyDescent="0.25">
      <c r="A255" t="s">
        <v>197</v>
      </c>
      <c r="B255" t="s">
        <v>15</v>
      </c>
      <c r="C255" t="str">
        <f>+VLOOKUP(Importaciones_mensuales[[#This Row],[Código Arancelario]],Codigos10[],2,0)</f>
        <v>Uva</v>
      </c>
      <c r="D255">
        <f>+VLOOKUP(Importaciones_mensuales[[#This Row],[Cultivo]],Cod_categoría[],2,0)</f>
        <v>100109001</v>
      </c>
      <c r="E255" t="str">
        <f>+VLOOKUP(Importaciones_mensuales[[#This Row],[Código Arancelario]],Codigos10[],4,0)</f>
        <v>Deshidratado</v>
      </c>
      <c r="F255">
        <f>+VLOOKUP(Importaciones_mensuales[[#This Row],[Procesamiento]],Cod_procesamiento[],2,0)</f>
        <v>3</v>
      </c>
      <c r="G255" t="str">
        <f>+VLOOKUP(Importaciones_mensuales[[#This Row],[Código Arancelario]],Codigos10[],3,0)</f>
        <v>Sin especificar</v>
      </c>
      <c r="H255">
        <f>+VLOOKUP(Importaciones_mensuales[[#This Row],[Tipo]],Cod_tipo[],2,0)</f>
        <v>5</v>
      </c>
      <c r="I255" t="str">
        <f>+VLOOKUP(Importaciones_mensuales[[#This Row],[Código Arancelario]],Codigos10[],5,0)</f>
        <v>Uva</v>
      </c>
      <c r="J255">
        <f>+VLOOKUP(Importaciones_mensuales[[#This Row],[Categoría]],Cod_Tipo_cultivo[],2,0)</f>
        <v>11</v>
      </c>
      <c r="K255" t="s">
        <v>129</v>
      </c>
      <c r="L255">
        <f>+VLOOKUP(Importaciones_mensuales[[#This Row],[Contenido]],Contenido_cod[],2,0)</f>
        <v>1</v>
      </c>
      <c r="M255" t="str">
        <f>+VLOOKUP(Importaciones_mensuales[[#This Row],[Código Arancelario]],Codigos10[],7,0)</f>
        <v>Sin especificar</v>
      </c>
      <c r="N255">
        <v>2020</v>
      </c>
      <c r="O255">
        <v>0</v>
      </c>
      <c r="P255">
        <v>2151.7800000000002</v>
      </c>
      <c r="Q255">
        <v>0</v>
      </c>
      <c r="R255">
        <v>100391.39</v>
      </c>
      <c r="S255">
        <v>0</v>
      </c>
      <c r="T255">
        <v>140.66999999999999</v>
      </c>
      <c r="U255">
        <v>3848.88</v>
      </c>
      <c r="V255">
        <v>0</v>
      </c>
      <c r="W255">
        <v>34538.18</v>
      </c>
      <c r="X255">
        <v>82675</v>
      </c>
      <c r="Y255">
        <v>259899.63</v>
      </c>
      <c r="Z255">
        <v>304885.5</v>
      </c>
    </row>
    <row r="256" spans="1:26" x14ac:dyDescent="0.25">
      <c r="A256" t="s">
        <v>198</v>
      </c>
      <c r="B256" t="s">
        <v>15</v>
      </c>
      <c r="C256" t="str">
        <f>+VLOOKUP(Importaciones_mensuales[[#This Row],[Código Arancelario]],Codigos10[],2,0)</f>
        <v>Sandía</v>
      </c>
      <c r="D256">
        <f>+VLOOKUP(Importaciones_mensuales[[#This Row],[Cultivo]],Cod_categoría[],2,0)</f>
        <v>100112028</v>
      </c>
      <c r="E256" t="str">
        <f>+VLOOKUP(Importaciones_mensuales[[#This Row],[Código Arancelario]],Codigos10[],4,0)</f>
        <v>Fresco</v>
      </c>
      <c r="F256">
        <f>+VLOOKUP(Importaciones_mensuales[[#This Row],[Procesamiento]],Cod_procesamiento[],2,0)</f>
        <v>4</v>
      </c>
      <c r="G256" t="str">
        <f>+VLOOKUP(Importaciones_mensuales[[#This Row],[Código Arancelario]],Codigos10[],3,0)</f>
        <v>Sin especificar</v>
      </c>
      <c r="H256">
        <f>+VLOOKUP(Importaciones_mensuales[[#This Row],[Tipo]],Cod_tipo[],2,0)</f>
        <v>5</v>
      </c>
      <c r="I256" t="str">
        <f>+VLOOKUP(Importaciones_mensuales[[#This Row],[Código Arancelario]],Codigos10[],5,0)</f>
        <v>Frutas anuales</v>
      </c>
      <c r="J256">
        <f>+VLOOKUP(Importaciones_mensuales[[#This Row],[Categoría]],Cod_Tipo_cultivo[],2,0)</f>
        <v>10</v>
      </c>
      <c r="K256" t="s">
        <v>129</v>
      </c>
      <c r="L256">
        <f>+VLOOKUP(Importaciones_mensuales[[#This Row],[Contenido]],Contenido_cod[],2,0)</f>
        <v>1</v>
      </c>
      <c r="M256" t="str">
        <f>+VLOOKUP(Importaciones_mensuales[[#This Row],[Código Arancelario]],Codigos10[],7,0)</f>
        <v>Sin especificar</v>
      </c>
      <c r="N256">
        <v>2020</v>
      </c>
      <c r="O256">
        <v>51971.8</v>
      </c>
      <c r="P256">
        <v>29098</v>
      </c>
      <c r="Q256">
        <v>7123.2</v>
      </c>
      <c r="R256">
        <v>52613</v>
      </c>
      <c r="S256">
        <v>28559.57</v>
      </c>
      <c r="T256">
        <v>37109.4</v>
      </c>
      <c r="U256">
        <v>180305.75999999998</v>
      </c>
      <c r="V256">
        <v>111257.7</v>
      </c>
      <c r="W256">
        <v>412069.75</v>
      </c>
      <c r="X256">
        <v>295394.74</v>
      </c>
      <c r="Y256">
        <v>626004.79999999993</v>
      </c>
      <c r="Z256">
        <v>211717.71</v>
      </c>
    </row>
    <row r="257" spans="1:26" x14ac:dyDescent="0.25">
      <c r="A257" t="s">
        <v>201</v>
      </c>
      <c r="B257" t="s">
        <v>15</v>
      </c>
      <c r="C257" t="str">
        <f>+VLOOKUP(Importaciones_mensuales[[#This Row],[Código Arancelario]],Codigos10[],2,0)</f>
        <v>Melón</v>
      </c>
      <c r="D257">
        <f>+VLOOKUP(Importaciones_mensuales[[#This Row],[Cultivo]],Cod_categoría[],2,0)</f>
        <v>100112027</v>
      </c>
      <c r="E257" t="str">
        <f>+VLOOKUP(Importaciones_mensuales[[#This Row],[Código Arancelario]],Codigos10[],4,0)</f>
        <v>Fresco</v>
      </c>
      <c r="F257">
        <f>+VLOOKUP(Importaciones_mensuales[[#This Row],[Procesamiento]],Cod_procesamiento[],2,0)</f>
        <v>4</v>
      </c>
      <c r="G257" t="str">
        <f>+VLOOKUP(Importaciones_mensuales[[#This Row],[Código Arancelario]],Codigos10[],3,0)</f>
        <v>Sin especificar</v>
      </c>
      <c r="H257">
        <f>+VLOOKUP(Importaciones_mensuales[[#This Row],[Tipo]],Cod_tipo[],2,0)</f>
        <v>5</v>
      </c>
      <c r="I257" t="str">
        <f>+VLOOKUP(Importaciones_mensuales[[#This Row],[Código Arancelario]],Codigos10[],5,0)</f>
        <v>Frutas anuales</v>
      </c>
      <c r="J257">
        <f>+VLOOKUP(Importaciones_mensuales[[#This Row],[Categoría]],Cod_Tipo_cultivo[],2,0)</f>
        <v>10</v>
      </c>
      <c r="K257" t="s">
        <v>129</v>
      </c>
      <c r="L257">
        <f>+VLOOKUP(Importaciones_mensuales[[#This Row],[Contenido]],Contenido_cod[],2,0)</f>
        <v>1</v>
      </c>
      <c r="M257" t="str">
        <f>+VLOOKUP(Importaciones_mensuales[[#This Row],[Código Arancelario]],Codigos10[],7,0)</f>
        <v>Sin especificar</v>
      </c>
      <c r="N257">
        <v>2020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1918.02</v>
      </c>
      <c r="U257">
        <v>0</v>
      </c>
      <c r="V257">
        <v>46998.6</v>
      </c>
      <c r="W257">
        <v>477393.4</v>
      </c>
      <c r="X257">
        <v>38392.370000000003</v>
      </c>
      <c r="Y257">
        <v>87307.07</v>
      </c>
      <c r="Z257">
        <v>0</v>
      </c>
    </row>
    <row r="258" spans="1:26" x14ac:dyDescent="0.25">
      <c r="A258" t="s">
        <v>203</v>
      </c>
      <c r="B258" t="s">
        <v>15</v>
      </c>
      <c r="C258" t="str">
        <f>+VLOOKUP(Importaciones_mensuales[[#This Row],[Código Arancelario]],Codigos10[],2,0)</f>
        <v>Papaya</v>
      </c>
      <c r="D258">
        <f>+VLOOKUP(Importaciones_mensuales[[#This Row],[Cultivo]],Cod_categoría[],2,0)</f>
        <v>100108004</v>
      </c>
      <c r="E258" t="str">
        <f>+VLOOKUP(Importaciones_mensuales[[#This Row],[Código Arancelario]],Codigos10[],4,0)</f>
        <v>Fresco</v>
      </c>
      <c r="F258">
        <f>+VLOOKUP(Importaciones_mensuales[[#This Row],[Procesamiento]],Cod_procesamiento[],2,0)</f>
        <v>4</v>
      </c>
      <c r="G258" t="str">
        <f>+VLOOKUP(Importaciones_mensuales[[#This Row],[Código Arancelario]],Codigos10[],3,0)</f>
        <v>Sin especificar</v>
      </c>
      <c r="H258">
        <f>+VLOOKUP(Importaciones_mensuales[[#This Row],[Tipo]],Cod_tipo[],2,0)</f>
        <v>5</v>
      </c>
      <c r="I258" t="str">
        <f>+VLOOKUP(Importaciones_mensuales[[#This Row],[Código Arancelario]],Codigos10[],5,0)</f>
        <v>Tropicales y Subtropicales</v>
      </c>
      <c r="J258">
        <f>+VLOOKUP(Importaciones_mensuales[[#This Row],[Categoría]],Cod_Tipo_cultivo[],2,0)</f>
        <v>4</v>
      </c>
      <c r="K258" t="s">
        <v>129</v>
      </c>
      <c r="L258">
        <f>+VLOOKUP(Importaciones_mensuales[[#This Row],[Contenido]],Contenido_cod[],2,0)</f>
        <v>1</v>
      </c>
      <c r="M258" t="str">
        <f>+VLOOKUP(Importaciones_mensuales[[#This Row],[Código Arancelario]],Codigos10[],7,0)</f>
        <v>Sin especificar</v>
      </c>
      <c r="N258">
        <v>2020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10.4</v>
      </c>
      <c r="V258">
        <v>0</v>
      </c>
      <c r="W258">
        <v>0</v>
      </c>
      <c r="X258">
        <v>1126.0999999999999</v>
      </c>
      <c r="Y258">
        <v>0</v>
      </c>
      <c r="Z258">
        <v>0</v>
      </c>
    </row>
    <row r="259" spans="1:26" x14ac:dyDescent="0.25">
      <c r="A259" t="s">
        <v>205</v>
      </c>
      <c r="B259" t="s">
        <v>15</v>
      </c>
      <c r="C259" t="str">
        <f>+VLOOKUP(Importaciones_mensuales[[#This Row],[Código Arancelario]],Codigos10[],2,0)</f>
        <v>Manzana</v>
      </c>
      <c r="D259">
        <f>+VLOOKUP(Importaciones_mensuales[[#This Row],[Cultivo]],Cod_categoría[],2,0)</f>
        <v>100104002</v>
      </c>
      <c r="E259" t="str">
        <f>+VLOOKUP(Importaciones_mensuales[[#This Row],[Código Arancelario]],Codigos10[],4,0)</f>
        <v>Fresco</v>
      </c>
      <c r="F259">
        <f>+VLOOKUP(Importaciones_mensuales[[#This Row],[Procesamiento]],Cod_procesamiento[],2,0)</f>
        <v>4</v>
      </c>
      <c r="G259" t="str">
        <f>+VLOOKUP(Importaciones_mensuales[[#This Row],[Código Arancelario]],Codigos10[],3,0)</f>
        <v>Sin especificar</v>
      </c>
      <c r="H259">
        <f>+VLOOKUP(Importaciones_mensuales[[#This Row],[Tipo]],Cod_tipo[],2,0)</f>
        <v>5</v>
      </c>
      <c r="I259" t="str">
        <f>+VLOOKUP(Importaciones_mensuales[[#This Row],[Código Arancelario]],Codigos10[],5,0)</f>
        <v>Frutos de pepita</v>
      </c>
      <c r="J259">
        <f>+VLOOKUP(Importaciones_mensuales[[#This Row],[Categoría]],Cod_Tipo_cultivo[],2,0)</f>
        <v>3</v>
      </c>
      <c r="K259" t="s">
        <v>129</v>
      </c>
      <c r="L259">
        <f>+VLOOKUP(Importaciones_mensuales[[#This Row],[Contenido]],Contenido_cod[],2,0)</f>
        <v>1</v>
      </c>
      <c r="M259" t="str">
        <f>+VLOOKUP(Importaciones_mensuales[[#This Row],[Código Arancelario]],Codigos10[],7,0)</f>
        <v>Richared delicious</v>
      </c>
      <c r="N259">
        <v>2020</v>
      </c>
      <c r="O259">
        <v>28050.620000000003</v>
      </c>
      <c r="P259">
        <v>11004.71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6750.33</v>
      </c>
    </row>
    <row r="260" spans="1:26" x14ac:dyDescent="0.25">
      <c r="A260" t="s">
        <v>229</v>
      </c>
      <c r="B260" t="s">
        <v>363</v>
      </c>
      <c r="C260" t="str">
        <f>+VLOOKUP(Importaciones_mensuales[[#This Row],[Código Arancelario]],Codigos10[],2,0)</f>
        <v>Ciruela</v>
      </c>
      <c r="D260">
        <f>+VLOOKUP(Importaciones_mensuales[[#This Row],[Cultivo]],Cod_categoría[],2,0)</f>
        <v>100103002</v>
      </c>
      <c r="E260" t="str">
        <f>+VLOOKUP(Importaciones_mensuales[[#This Row],[Código Arancelario]],Codigos10[],4,0)</f>
        <v>Fresco</v>
      </c>
      <c r="F260">
        <f>+VLOOKUP(Importaciones_mensuales[[#This Row],[Procesamiento]],Cod_procesamiento[],2,0)</f>
        <v>4</v>
      </c>
      <c r="G260" t="str">
        <f>+VLOOKUP(Importaciones_mensuales[[#This Row],[Código Arancelario]],Codigos10[],3,0)</f>
        <v>No orgánico</v>
      </c>
      <c r="H260">
        <f>+VLOOKUP(Importaciones_mensuales[[#This Row],[Tipo]],Cod_tipo[],2,0)</f>
        <v>2</v>
      </c>
      <c r="I260" t="str">
        <f>+VLOOKUP(Importaciones_mensuales[[#This Row],[Código Arancelario]],Codigos10[],5,0)</f>
        <v>Frutos de carozo</v>
      </c>
      <c r="J260">
        <f>+VLOOKUP(Importaciones_mensuales[[#This Row],[Categoría]],Cod_Tipo_cultivo[],2,0)</f>
        <v>5</v>
      </c>
      <c r="K260" t="s">
        <v>129</v>
      </c>
      <c r="L260">
        <f>+VLOOKUP(Importaciones_mensuales[[#This Row],[Contenido]],Contenido_cod[],2,0)</f>
        <v>1</v>
      </c>
      <c r="M260" t="str">
        <f>+VLOOKUP(Importaciones_mensuales[[#This Row],[Código Arancelario]],Codigos10[],7,0)</f>
        <v>Sin especificar</v>
      </c>
      <c r="N260">
        <v>2019</v>
      </c>
      <c r="O260">
        <v>0</v>
      </c>
      <c r="P260">
        <v>0</v>
      </c>
      <c r="Q260">
        <v>0</v>
      </c>
      <c r="R260">
        <v>65.8</v>
      </c>
      <c r="S260">
        <v>0</v>
      </c>
      <c r="T260">
        <v>0</v>
      </c>
      <c r="U260">
        <v>5.4312500000000004</v>
      </c>
      <c r="V260">
        <v>4.4469230554287789</v>
      </c>
      <c r="W260">
        <v>4.6187500000000004</v>
      </c>
      <c r="X260">
        <v>4.6236886093756464</v>
      </c>
      <c r="Y260">
        <v>61.35</v>
      </c>
      <c r="Z260">
        <v>0</v>
      </c>
    </row>
    <row r="261" spans="1:26" x14ac:dyDescent="0.25">
      <c r="A261" t="s">
        <v>295</v>
      </c>
      <c r="B261" t="s">
        <v>15</v>
      </c>
      <c r="C261" t="str">
        <f>+VLOOKUP(Importaciones_mensuales[[#This Row],[Código Arancelario]],Codigos10[],2,0)</f>
        <v>Manzana</v>
      </c>
      <c r="D261">
        <f>+VLOOKUP(Importaciones_mensuales[[#This Row],[Cultivo]],Cod_categoría[],2,0)</f>
        <v>100104002</v>
      </c>
      <c r="E261" t="str">
        <f>+VLOOKUP(Importaciones_mensuales[[#This Row],[Código Arancelario]],Codigos10[],4,0)</f>
        <v>Fresco</v>
      </c>
      <c r="F261">
        <f>+VLOOKUP(Importaciones_mensuales[[#This Row],[Procesamiento]],Cod_procesamiento[],2,0)</f>
        <v>4</v>
      </c>
      <c r="G261" t="str">
        <f>+VLOOKUP(Importaciones_mensuales[[#This Row],[Código Arancelario]],Codigos10[],3,0)</f>
        <v>Sin especificar</v>
      </c>
      <c r="H261">
        <f>+VLOOKUP(Importaciones_mensuales[[#This Row],[Tipo]],Cod_tipo[],2,0)</f>
        <v>5</v>
      </c>
      <c r="I261" t="str">
        <f>+VLOOKUP(Importaciones_mensuales[[#This Row],[Código Arancelario]],Codigos10[],5,0)</f>
        <v>Frutos de pepita</v>
      </c>
      <c r="J261">
        <f>+VLOOKUP(Importaciones_mensuales[[#This Row],[Categoría]],Cod_Tipo_cultivo[],2,0)</f>
        <v>3</v>
      </c>
      <c r="K261" t="s">
        <v>129</v>
      </c>
      <c r="L261">
        <f>+VLOOKUP(Importaciones_mensuales[[#This Row],[Contenido]],Contenido_cod[],2,0)</f>
        <v>1</v>
      </c>
      <c r="M261" t="str">
        <f>+VLOOKUP(Importaciones_mensuales[[#This Row],[Código Arancelario]],Codigos10[],7,0)</f>
        <v>Red starking</v>
      </c>
      <c r="N261">
        <v>2020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7644</v>
      </c>
    </row>
    <row r="262" spans="1:26" x14ac:dyDescent="0.25">
      <c r="A262" t="s">
        <v>318</v>
      </c>
      <c r="B262" t="s">
        <v>363</v>
      </c>
      <c r="C262" t="str">
        <f>+VLOOKUP(Importaciones_mensuales[[#This Row],[Código Arancelario]],Codigos10[],2,0)</f>
        <v>Frambuesa</v>
      </c>
      <c r="D262">
        <f>+VLOOKUP(Importaciones_mensuales[[#This Row],[Cultivo]],Cod_categoría[],2,0)</f>
        <v>100101004</v>
      </c>
      <c r="E262" t="str">
        <f>+VLOOKUP(Importaciones_mensuales[[#This Row],[Código Arancelario]],Codigos10[],4,0)</f>
        <v>Fresco</v>
      </c>
      <c r="F262">
        <f>+VLOOKUP(Importaciones_mensuales[[#This Row],[Procesamiento]],Cod_procesamiento[],2,0)</f>
        <v>4</v>
      </c>
      <c r="G262" t="str">
        <f>+VLOOKUP(Importaciones_mensuales[[#This Row],[Código Arancelario]],Codigos10[],3,0)</f>
        <v>No orgánico</v>
      </c>
      <c r="H262">
        <f>+VLOOKUP(Importaciones_mensuales[[#This Row],[Tipo]],Cod_tipo[],2,0)</f>
        <v>2</v>
      </c>
      <c r="I262" t="str">
        <f>+VLOOKUP(Importaciones_mensuales[[#This Row],[Código Arancelario]],Codigos10[],5,0)</f>
        <v>Berries</v>
      </c>
      <c r="J262">
        <f>+VLOOKUP(Importaciones_mensuales[[#This Row],[Categoría]],Cod_Tipo_cultivo[],2,0)</f>
        <v>1</v>
      </c>
      <c r="K262" t="s">
        <v>129</v>
      </c>
      <c r="L262">
        <f>+VLOOKUP(Importaciones_mensuales[[#This Row],[Contenido]],Contenido_cod[],2,0)</f>
        <v>1</v>
      </c>
      <c r="M262" t="str">
        <f>+VLOOKUP(Importaciones_mensuales[[#This Row],[Código Arancelario]],Codigos10[],7,0)</f>
        <v>Sin especificar</v>
      </c>
      <c r="N262">
        <v>2019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16.128205128205128</v>
      </c>
      <c r="X262">
        <v>0</v>
      </c>
      <c r="Y262">
        <v>0</v>
      </c>
      <c r="Z262">
        <v>0</v>
      </c>
    </row>
    <row r="263" spans="1:26" x14ac:dyDescent="0.25">
      <c r="A263" t="s">
        <v>240</v>
      </c>
      <c r="B263" t="s">
        <v>363</v>
      </c>
      <c r="C263" t="str">
        <f>+VLOOKUP(Importaciones_mensuales[[#This Row],[Código Arancelario]],Codigos10[],2,0)</f>
        <v>Arándano</v>
      </c>
      <c r="D263">
        <f>+VLOOKUP(Importaciones_mensuales[[#This Row],[Cultivo]],Cod_categoría[],2,0)</f>
        <v>100101001</v>
      </c>
      <c r="E263" t="str">
        <f>+VLOOKUP(Importaciones_mensuales[[#This Row],[Código Arancelario]],Codigos10[],4,0)</f>
        <v>Fresco</v>
      </c>
      <c r="F263">
        <f>+VLOOKUP(Importaciones_mensuales[[#This Row],[Procesamiento]],Cod_procesamiento[],2,0)</f>
        <v>4</v>
      </c>
      <c r="G263" t="str">
        <f>+VLOOKUP(Importaciones_mensuales[[#This Row],[Código Arancelario]],Codigos10[],3,0)</f>
        <v>No orgánico</v>
      </c>
      <c r="H263">
        <f>+VLOOKUP(Importaciones_mensuales[[#This Row],[Tipo]],Cod_tipo[],2,0)</f>
        <v>2</v>
      </c>
      <c r="I263" t="str">
        <f>+VLOOKUP(Importaciones_mensuales[[#This Row],[Código Arancelario]],Codigos10[],5,0)</f>
        <v>Berries</v>
      </c>
      <c r="J263">
        <f>+VLOOKUP(Importaciones_mensuales[[#This Row],[Categoría]],Cod_Tipo_cultivo[],2,0)</f>
        <v>1</v>
      </c>
      <c r="K263" t="s">
        <v>129</v>
      </c>
      <c r="L263">
        <f>+VLOOKUP(Importaciones_mensuales[[#This Row],[Contenido]],Contenido_cod[],2,0)</f>
        <v>1</v>
      </c>
      <c r="M263" t="str">
        <f>+VLOOKUP(Importaciones_mensuales[[#This Row],[Código Arancelario]],Codigos10[],7,0)</f>
        <v>Azul</v>
      </c>
      <c r="N263">
        <v>2019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8.4893528183716072</v>
      </c>
      <c r="W263">
        <v>0</v>
      </c>
      <c r="X263">
        <v>0</v>
      </c>
      <c r="Y263">
        <v>0</v>
      </c>
      <c r="Z263">
        <v>0</v>
      </c>
    </row>
    <row r="264" spans="1:26" x14ac:dyDescent="0.25">
      <c r="A264" t="s">
        <v>244</v>
      </c>
      <c r="B264" t="s">
        <v>363</v>
      </c>
      <c r="C264" t="str">
        <f>+VLOOKUP(Importaciones_mensuales[[#This Row],[Código Arancelario]],Codigos10[],2,0)</f>
        <v>Zarzaparrilla</v>
      </c>
      <c r="D264">
        <f>+VLOOKUP(Importaciones_mensuales[[#This Row],[Cultivo]],Cod_categoría[],2,0)</f>
        <v>100114039</v>
      </c>
      <c r="E264" t="str">
        <f>+VLOOKUP(Importaciones_mensuales[[#This Row],[Código Arancelario]],Codigos10[],4,0)</f>
        <v>Fresco</v>
      </c>
      <c r="F264">
        <f>+VLOOKUP(Importaciones_mensuales[[#This Row],[Procesamiento]],Cod_procesamiento[],2,0)</f>
        <v>4</v>
      </c>
      <c r="G264" t="str">
        <f>+VLOOKUP(Importaciones_mensuales[[#This Row],[Código Arancelario]],Codigos10[],3,0)</f>
        <v>No orgánico</v>
      </c>
      <c r="H264">
        <f>+VLOOKUP(Importaciones_mensuales[[#This Row],[Tipo]],Cod_tipo[],2,0)</f>
        <v>2</v>
      </c>
      <c r="I264" t="str">
        <f>+VLOOKUP(Importaciones_mensuales[[#This Row],[Código Arancelario]],Codigos10[],5,0)</f>
        <v>Berries</v>
      </c>
      <c r="J264">
        <f>+VLOOKUP(Importaciones_mensuales[[#This Row],[Categoría]],Cod_Tipo_cultivo[],2,0)</f>
        <v>1</v>
      </c>
      <c r="K264" t="s">
        <v>129</v>
      </c>
      <c r="L264">
        <f>+VLOOKUP(Importaciones_mensuales[[#This Row],[Contenido]],Contenido_cod[],2,0)</f>
        <v>1</v>
      </c>
      <c r="M264" t="str">
        <f>+VLOOKUP(Importaciones_mensuales[[#This Row],[Código Arancelario]],Codigos10[],7,0)</f>
        <v>Sin especificar</v>
      </c>
      <c r="N264">
        <v>2019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14.162860215053762</v>
      </c>
      <c r="U264">
        <v>17.34458064516129</v>
      </c>
      <c r="V264">
        <v>0</v>
      </c>
      <c r="W264">
        <v>0</v>
      </c>
      <c r="X264">
        <v>0</v>
      </c>
      <c r="Y264">
        <v>0</v>
      </c>
      <c r="Z264">
        <v>0</v>
      </c>
    </row>
    <row r="265" spans="1:26" x14ac:dyDescent="0.25">
      <c r="A265" t="s">
        <v>216</v>
      </c>
      <c r="B265" t="s">
        <v>15</v>
      </c>
      <c r="C265" t="str">
        <f>+VLOOKUP(Importaciones_mensuales[[#This Row],[Código Arancelario]],Codigos10[],2,0)</f>
        <v>Pera</v>
      </c>
      <c r="D265">
        <f>+VLOOKUP(Importaciones_mensuales[[#This Row],[Cultivo]],Cod_categoría[],2,0)</f>
        <v>100104005</v>
      </c>
      <c r="E265" t="str">
        <f>+VLOOKUP(Importaciones_mensuales[[#This Row],[Código Arancelario]],Codigos10[],4,0)</f>
        <v>Fresco</v>
      </c>
      <c r="F265">
        <f>+VLOOKUP(Importaciones_mensuales[[#This Row],[Procesamiento]],Cod_procesamiento[],2,0)</f>
        <v>4</v>
      </c>
      <c r="G265" t="str">
        <f>+VLOOKUP(Importaciones_mensuales[[#This Row],[Código Arancelario]],Codigos10[],3,0)</f>
        <v>Sin especificar</v>
      </c>
      <c r="H265">
        <f>+VLOOKUP(Importaciones_mensuales[[#This Row],[Tipo]],Cod_tipo[],2,0)</f>
        <v>5</v>
      </c>
      <c r="I265" t="str">
        <f>+VLOOKUP(Importaciones_mensuales[[#This Row],[Código Arancelario]],Codigos10[],5,0)</f>
        <v>Frutos de pepita</v>
      </c>
      <c r="J265">
        <f>+VLOOKUP(Importaciones_mensuales[[#This Row],[Categoría]],Cod_Tipo_cultivo[],2,0)</f>
        <v>3</v>
      </c>
      <c r="K265" t="s">
        <v>129</v>
      </c>
      <c r="L265">
        <f>+VLOOKUP(Importaciones_mensuales[[#This Row],[Contenido]],Contenido_cod[],2,0)</f>
        <v>1</v>
      </c>
      <c r="M265" t="str">
        <f>+VLOOKUP(Importaciones_mensuales[[#This Row],[Código Arancelario]],Codigos10[],7,0)</f>
        <v>Packham's triumph</v>
      </c>
      <c r="N265">
        <v>2020</v>
      </c>
      <c r="O265">
        <v>149521.88</v>
      </c>
      <c r="P265">
        <v>0</v>
      </c>
      <c r="Q265">
        <v>0</v>
      </c>
      <c r="R265">
        <v>30679</v>
      </c>
      <c r="S265">
        <v>0</v>
      </c>
      <c r="T265">
        <v>0</v>
      </c>
      <c r="U265">
        <v>0</v>
      </c>
      <c r="V265">
        <v>13031.88</v>
      </c>
      <c r="W265">
        <v>21828.799999999999</v>
      </c>
      <c r="X265">
        <v>157651.18</v>
      </c>
      <c r="Y265">
        <v>97018.07</v>
      </c>
      <c r="Z265">
        <v>330845.32</v>
      </c>
    </row>
    <row r="266" spans="1:26" x14ac:dyDescent="0.25">
      <c r="A266" t="s">
        <v>219</v>
      </c>
      <c r="B266" t="s">
        <v>15</v>
      </c>
      <c r="C266" t="str">
        <f>+VLOOKUP(Importaciones_mensuales[[#This Row],[Código Arancelario]],Codigos10[],2,0)</f>
        <v>Pera</v>
      </c>
      <c r="D266">
        <f>+VLOOKUP(Importaciones_mensuales[[#This Row],[Cultivo]],Cod_categoría[],2,0)</f>
        <v>100104005</v>
      </c>
      <c r="E266" t="str">
        <f>+VLOOKUP(Importaciones_mensuales[[#This Row],[Código Arancelario]],Codigos10[],4,0)</f>
        <v>Fresco</v>
      </c>
      <c r="F266">
        <f>+VLOOKUP(Importaciones_mensuales[[#This Row],[Procesamiento]],Cod_procesamiento[],2,0)</f>
        <v>4</v>
      </c>
      <c r="G266" t="str">
        <f>+VLOOKUP(Importaciones_mensuales[[#This Row],[Código Arancelario]],Codigos10[],3,0)</f>
        <v>Sin especificar</v>
      </c>
      <c r="H266">
        <f>+VLOOKUP(Importaciones_mensuales[[#This Row],[Tipo]],Cod_tipo[],2,0)</f>
        <v>5</v>
      </c>
      <c r="I266" t="str">
        <f>+VLOOKUP(Importaciones_mensuales[[#This Row],[Código Arancelario]],Codigos10[],5,0)</f>
        <v>Frutos de pepita</v>
      </c>
      <c r="J266">
        <f>+VLOOKUP(Importaciones_mensuales[[#This Row],[Categoría]],Cod_Tipo_cultivo[],2,0)</f>
        <v>3</v>
      </c>
      <c r="K266" t="s">
        <v>129</v>
      </c>
      <c r="L266">
        <f>+VLOOKUP(Importaciones_mensuales[[#This Row],[Contenido]],Contenido_cod[],2,0)</f>
        <v>1</v>
      </c>
      <c r="M266" t="str">
        <f>+VLOOKUP(Importaciones_mensuales[[#This Row],[Código Arancelario]],Codigos10[],7,0)</f>
        <v>D'Anjou</v>
      </c>
      <c r="N266">
        <v>2020</v>
      </c>
      <c r="O266">
        <v>17933.68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</row>
    <row r="267" spans="1:26" x14ac:dyDescent="0.25">
      <c r="A267" t="s">
        <v>221</v>
      </c>
      <c r="B267" t="s">
        <v>15</v>
      </c>
      <c r="C267" t="str">
        <f>+VLOOKUP(Importaciones_mensuales[[#This Row],[Código Arancelario]],Codigos10[],2,0)</f>
        <v>Pera</v>
      </c>
      <c r="D267">
        <f>+VLOOKUP(Importaciones_mensuales[[#This Row],[Cultivo]],Cod_categoría[],2,0)</f>
        <v>100104005</v>
      </c>
      <c r="E267" t="str">
        <f>+VLOOKUP(Importaciones_mensuales[[#This Row],[Código Arancelario]],Codigos10[],4,0)</f>
        <v>Fresco</v>
      </c>
      <c r="F267">
        <f>+VLOOKUP(Importaciones_mensuales[[#This Row],[Procesamiento]],Cod_procesamiento[],2,0)</f>
        <v>4</v>
      </c>
      <c r="G267" t="str">
        <f>+VLOOKUP(Importaciones_mensuales[[#This Row],[Código Arancelario]],Codigos10[],3,0)</f>
        <v>Sin especificar</v>
      </c>
      <c r="H267">
        <f>+VLOOKUP(Importaciones_mensuales[[#This Row],[Tipo]],Cod_tipo[],2,0)</f>
        <v>5</v>
      </c>
      <c r="I267" t="str">
        <f>+VLOOKUP(Importaciones_mensuales[[#This Row],[Código Arancelario]],Codigos10[],5,0)</f>
        <v>Frutos de pepita</v>
      </c>
      <c r="J267">
        <f>+VLOOKUP(Importaciones_mensuales[[#This Row],[Categoría]],Cod_Tipo_cultivo[],2,0)</f>
        <v>3</v>
      </c>
      <c r="K267" t="s">
        <v>129</v>
      </c>
      <c r="L267">
        <f>+VLOOKUP(Importaciones_mensuales[[#This Row],[Contenido]],Contenido_cod[],2,0)</f>
        <v>1</v>
      </c>
      <c r="M267" t="str">
        <f>+VLOOKUP(Importaciones_mensuales[[#This Row],[Código Arancelario]],Codigos10[],7,0)</f>
        <v>Sin especificar</v>
      </c>
      <c r="N267">
        <v>2020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29192.489999999998</v>
      </c>
      <c r="Y267">
        <v>2247.39</v>
      </c>
      <c r="Z267">
        <v>37937.279999999999</v>
      </c>
    </row>
    <row r="268" spans="1:26" x14ac:dyDescent="0.25">
      <c r="A268" t="s">
        <v>222</v>
      </c>
      <c r="B268" t="s">
        <v>15</v>
      </c>
      <c r="C268" t="str">
        <f>+VLOOKUP(Importaciones_mensuales[[#This Row],[Código Arancelario]],Codigos10[],2,0)</f>
        <v>Damasco</v>
      </c>
      <c r="D268">
        <f>+VLOOKUP(Importaciones_mensuales[[#This Row],[Cultivo]],Cod_categoría[],2,0)</f>
        <v>100103003</v>
      </c>
      <c r="E268" t="str">
        <f>+VLOOKUP(Importaciones_mensuales[[#This Row],[Código Arancelario]],Codigos10[],4,0)</f>
        <v>Fresco</v>
      </c>
      <c r="F268">
        <f>+VLOOKUP(Importaciones_mensuales[[#This Row],[Procesamiento]],Cod_procesamiento[],2,0)</f>
        <v>4</v>
      </c>
      <c r="G268" t="str">
        <f>+VLOOKUP(Importaciones_mensuales[[#This Row],[Código Arancelario]],Codigos10[],3,0)</f>
        <v>Sin especificar</v>
      </c>
      <c r="H268">
        <f>+VLOOKUP(Importaciones_mensuales[[#This Row],[Tipo]],Cod_tipo[],2,0)</f>
        <v>5</v>
      </c>
      <c r="I268" t="str">
        <f>+VLOOKUP(Importaciones_mensuales[[#This Row],[Código Arancelario]],Codigos10[],5,0)</f>
        <v>Frutos de carozo</v>
      </c>
      <c r="J268">
        <f>+VLOOKUP(Importaciones_mensuales[[#This Row],[Categoría]],Cod_Tipo_cultivo[],2,0)</f>
        <v>5</v>
      </c>
      <c r="K268" t="s">
        <v>129</v>
      </c>
      <c r="L268">
        <f>+VLOOKUP(Importaciones_mensuales[[#This Row],[Contenido]],Contenido_cod[],2,0)</f>
        <v>1</v>
      </c>
      <c r="M268" t="str">
        <f>+VLOOKUP(Importaciones_mensuales[[#This Row],[Código Arancelario]],Codigos10[],7,0)</f>
        <v>Sin especificar</v>
      </c>
      <c r="N268">
        <v>2020</v>
      </c>
      <c r="O268">
        <v>0</v>
      </c>
      <c r="P268">
        <v>120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61.76</v>
      </c>
      <c r="W268">
        <v>0</v>
      </c>
      <c r="X268">
        <v>56.85</v>
      </c>
      <c r="Y268">
        <v>0</v>
      </c>
      <c r="Z268">
        <v>0</v>
      </c>
    </row>
    <row r="269" spans="1:26" x14ac:dyDescent="0.25">
      <c r="A269" t="s">
        <v>225</v>
      </c>
      <c r="B269" t="s">
        <v>15</v>
      </c>
      <c r="C269" t="str">
        <f>+VLOOKUP(Importaciones_mensuales[[#This Row],[Código Arancelario]],Codigos10[],2,0)</f>
        <v>Nectarín</v>
      </c>
      <c r="D269">
        <f>+VLOOKUP(Importaciones_mensuales[[#This Row],[Cultivo]],Cod_categoría[],2,0)</f>
        <v>100103006</v>
      </c>
      <c r="E269" t="str">
        <f>+VLOOKUP(Importaciones_mensuales[[#This Row],[Código Arancelario]],Codigos10[],4,0)</f>
        <v>Fresco</v>
      </c>
      <c r="F269">
        <f>+VLOOKUP(Importaciones_mensuales[[#This Row],[Procesamiento]],Cod_procesamiento[],2,0)</f>
        <v>4</v>
      </c>
      <c r="G269" t="str">
        <f>+VLOOKUP(Importaciones_mensuales[[#This Row],[Código Arancelario]],Codigos10[],3,0)</f>
        <v>Sin especificar</v>
      </c>
      <c r="H269">
        <f>+VLOOKUP(Importaciones_mensuales[[#This Row],[Tipo]],Cod_tipo[],2,0)</f>
        <v>5</v>
      </c>
      <c r="I269" t="str">
        <f>+VLOOKUP(Importaciones_mensuales[[#This Row],[Código Arancelario]],Codigos10[],5,0)</f>
        <v>Frutos de carozo</v>
      </c>
      <c r="J269">
        <f>+VLOOKUP(Importaciones_mensuales[[#This Row],[Categoría]],Cod_Tipo_cultivo[],2,0)</f>
        <v>5</v>
      </c>
      <c r="K269" t="s">
        <v>129</v>
      </c>
      <c r="L269">
        <f>+VLOOKUP(Importaciones_mensuales[[#This Row],[Contenido]],Contenido_cod[],2,0)</f>
        <v>1</v>
      </c>
      <c r="M269" t="str">
        <f>+VLOOKUP(Importaciones_mensuales[[#This Row],[Código Arancelario]],Codigos10[],7,0)</f>
        <v>Sin especificar</v>
      </c>
      <c r="N269">
        <v>2020</v>
      </c>
      <c r="O269">
        <v>0</v>
      </c>
      <c r="P269">
        <v>0</v>
      </c>
      <c r="Q269">
        <v>0</v>
      </c>
      <c r="R269">
        <v>0</v>
      </c>
      <c r="S269">
        <v>10038.68</v>
      </c>
      <c r="T269">
        <v>22741.05</v>
      </c>
      <c r="U269">
        <v>20498.400000000001</v>
      </c>
      <c r="V269">
        <v>11005.2</v>
      </c>
      <c r="W269">
        <v>11005.2</v>
      </c>
      <c r="X269">
        <v>0</v>
      </c>
      <c r="Y269">
        <v>0</v>
      </c>
      <c r="Z269">
        <v>0</v>
      </c>
    </row>
    <row r="270" spans="1:26" x14ac:dyDescent="0.25">
      <c r="A270" t="s">
        <v>227</v>
      </c>
      <c r="B270" t="s">
        <v>15</v>
      </c>
      <c r="C270" t="str">
        <f>+VLOOKUP(Importaciones_mensuales[[#This Row],[Código Arancelario]],Codigos10[],2,0)</f>
        <v>Durazno</v>
      </c>
      <c r="D270">
        <f>+VLOOKUP(Importaciones_mensuales[[#This Row],[Cultivo]],Cod_categoría[],2,0)</f>
        <v>100103004</v>
      </c>
      <c r="E270" t="str">
        <f>+VLOOKUP(Importaciones_mensuales[[#This Row],[Código Arancelario]],Codigos10[],4,0)</f>
        <v>Fresco</v>
      </c>
      <c r="F270">
        <f>+VLOOKUP(Importaciones_mensuales[[#This Row],[Procesamiento]],Cod_procesamiento[],2,0)</f>
        <v>4</v>
      </c>
      <c r="G270" t="str">
        <f>+VLOOKUP(Importaciones_mensuales[[#This Row],[Código Arancelario]],Codigos10[],3,0)</f>
        <v>Sin especificar</v>
      </c>
      <c r="H270">
        <f>+VLOOKUP(Importaciones_mensuales[[#This Row],[Tipo]],Cod_tipo[],2,0)</f>
        <v>5</v>
      </c>
      <c r="I270" t="str">
        <f>+VLOOKUP(Importaciones_mensuales[[#This Row],[Código Arancelario]],Codigos10[],5,0)</f>
        <v>Frutos de carozo</v>
      </c>
      <c r="J270">
        <f>+VLOOKUP(Importaciones_mensuales[[#This Row],[Categoría]],Cod_Tipo_cultivo[],2,0)</f>
        <v>5</v>
      </c>
      <c r="K270" t="s">
        <v>129</v>
      </c>
      <c r="L270">
        <f>+VLOOKUP(Importaciones_mensuales[[#This Row],[Contenido]],Contenido_cod[],2,0)</f>
        <v>1</v>
      </c>
      <c r="M270" t="str">
        <f>+VLOOKUP(Importaciones_mensuales[[#This Row],[Código Arancelario]],Codigos10[],7,0)</f>
        <v>Sin especificar</v>
      </c>
      <c r="N270">
        <v>2020</v>
      </c>
      <c r="O270">
        <v>0</v>
      </c>
      <c r="P270">
        <v>0</v>
      </c>
      <c r="Q270">
        <v>0</v>
      </c>
      <c r="R270">
        <v>334.1</v>
      </c>
      <c r="S270">
        <v>9968.4</v>
      </c>
      <c r="T270">
        <v>6213.6</v>
      </c>
      <c r="U270">
        <v>12945.6</v>
      </c>
      <c r="V270">
        <v>47532.75</v>
      </c>
      <c r="W270">
        <v>47422.25</v>
      </c>
      <c r="X270">
        <v>0</v>
      </c>
      <c r="Y270">
        <v>0</v>
      </c>
      <c r="Z270">
        <v>0</v>
      </c>
    </row>
    <row r="271" spans="1:26" x14ac:dyDescent="0.25">
      <c r="A271" t="s">
        <v>246</v>
      </c>
      <c r="B271" t="s">
        <v>363</v>
      </c>
      <c r="C271" t="str">
        <f>+VLOOKUP(Importaciones_mensuales[[#This Row],[Código Arancelario]],Codigos10[],2,0)</f>
        <v>Frutilla</v>
      </c>
      <c r="D271">
        <f>+VLOOKUP(Importaciones_mensuales[[#This Row],[Cultivo]],Cod_categoría[],2,0)</f>
        <v>100112025</v>
      </c>
      <c r="E271" t="str">
        <f>+VLOOKUP(Importaciones_mensuales[[#This Row],[Código Arancelario]],Codigos10[],4,0)</f>
        <v>Congelado</v>
      </c>
      <c r="F271">
        <f>+VLOOKUP(Importaciones_mensuales[[#This Row],[Procesamiento]],Cod_procesamiento[],2,0)</f>
        <v>1</v>
      </c>
      <c r="G271" t="str">
        <f>+VLOOKUP(Importaciones_mensuales[[#This Row],[Código Arancelario]],Codigos10[],3,0)</f>
        <v>Orgánico</v>
      </c>
      <c r="H271">
        <f>+VLOOKUP(Importaciones_mensuales[[#This Row],[Tipo]],Cod_tipo[],2,0)</f>
        <v>1</v>
      </c>
      <c r="I271" t="str">
        <f>+VLOOKUP(Importaciones_mensuales[[#This Row],[Código Arancelario]],Codigos10[],5,0)</f>
        <v>Berries</v>
      </c>
      <c r="J271">
        <f>+VLOOKUP(Importaciones_mensuales[[#This Row],[Categoría]],Cod_Tipo_cultivo[],2,0)</f>
        <v>1</v>
      </c>
      <c r="K271" t="s">
        <v>129</v>
      </c>
      <c r="L271">
        <f>+VLOOKUP(Importaciones_mensuales[[#This Row],[Contenido]],Contenido_cod[],2,0)</f>
        <v>1</v>
      </c>
      <c r="M271" t="str">
        <f>+VLOOKUP(Importaciones_mensuales[[#This Row],[Código Arancelario]],Codigos10[],7,0)</f>
        <v>Sin especificar</v>
      </c>
      <c r="N271">
        <v>2019</v>
      </c>
      <c r="O271">
        <v>0</v>
      </c>
      <c r="P271">
        <v>0</v>
      </c>
      <c r="Q271">
        <v>2.6491500000000001</v>
      </c>
      <c r="R271">
        <v>2.6268822727272729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8.6219999999999999</v>
      </c>
    </row>
    <row r="272" spans="1:26" x14ac:dyDescent="0.25">
      <c r="A272" t="s">
        <v>298</v>
      </c>
      <c r="B272" t="s">
        <v>363</v>
      </c>
      <c r="C272" t="str">
        <f>+VLOOKUP(Importaciones_mensuales[[#This Row],[Código Arancelario]],Codigos10[],2,0)</f>
        <v>Mora</v>
      </c>
      <c r="D272">
        <f>+VLOOKUP(Importaciones_mensuales[[#This Row],[Cultivo]],Cod_categoría[],2,0)</f>
        <v>100101008</v>
      </c>
      <c r="E272" t="str">
        <f>+VLOOKUP(Importaciones_mensuales[[#This Row],[Código Arancelario]],Codigos10[],4,0)</f>
        <v>Congelado</v>
      </c>
      <c r="F272">
        <f>+VLOOKUP(Importaciones_mensuales[[#This Row],[Procesamiento]],Cod_procesamiento[],2,0)</f>
        <v>1</v>
      </c>
      <c r="G272" t="str">
        <f>+VLOOKUP(Importaciones_mensuales[[#This Row],[Código Arancelario]],Codigos10[],3,0)</f>
        <v>Orgánico</v>
      </c>
      <c r="H272">
        <f>+VLOOKUP(Importaciones_mensuales[[#This Row],[Tipo]],Cod_tipo[],2,0)</f>
        <v>1</v>
      </c>
      <c r="I272" t="str">
        <f>+VLOOKUP(Importaciones_mensuales[[#This Row],[Código Arancelario]],Codigos10[],5,0)</f>
        <v>Berries</v>
      </c>
      <c r="J272">
        <f>+VLOOKUP(Importaciones_mensuales[[#This Row],[Categoría]],Cod_Tipo_cultivo[],2,0)</f>
        <v>1</v>
      </c>
      <c r="K272" t="s">
        <v>129</v>
      </c>
      <c r="L272">
        <f>+VLOOKUP(Importaciones_mensuales[[#This Row],[Contenido]],Contenido_cod[],2,0)</f>
        <v>1</v>
      </c>
      <c r="M272" t="str">
        <f>+VLOOKUP(Importaciones_mensuales[[#This Row],[Código Arancelario]],Codigos10[],7,0)</f>
        <v>Sin especificar</v>
      </c>
      <c r="N272">
        <v>2019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2.2686630266718208</v>
      </c>
      <c r="Z272">
        <v>2.25</v>
      </c>
    </row>
    <row r="273" spans="1:26" x14ac:dyDescent="0.25">
      <c r="A273" t="s">
        <v>248</v>
      </c>
      <c r="B273" t="s">
        <v>363</v>
      </c>
      <c r="C273" t="str">
        <f>+VLOOKUP(Importaciones_mensuales[[#This Row],[Código Arancelario]],Codigos10[],2,0)</f>
        <v>Mora</v>
      </c>
      <c r="D273">
        <f>+VLOOKUP(Importaciones_mensuales[[#This Row],[Cultivo]],Cod_categoría[],2,0)</f>
        <v>100101008</v>
      </c>
      <c r="E273" t="str">
        <f>+VLOOKUP(Importaciones_mensuales[[#This Row],[Código Arancelario]],Codigos10[],4,0)</f>
        <v>Congelado</v>
      </c>
      <c r="F273">
        <f>+VLOOKUP(Importaciones_mensuales[[#This Row],[Procesamiento]],Cod_procesamiento[],2,0)</f>
        <v>1</v>
      </c>
      <c r="G273" t="str">
        <f>+VLOOKUP(Importaciones_mensuales[[#This Row],[Código Arancelario]],Codigos10[],3,0)</f>
        <v>No orgánico</v>
      </c>
      <c r="H273">
        <f>+VLOOKUP(Importaciones_mensuales[[#This Row],[Tipo]],Cod_tipo[],2,0)</f>
        <v>2</v>
      </c>
      <c r="I273" t="str">
        <f>+VLOOKUP(Importaciones_mensuales[[#This Row],[Código Arancelario]],Codigos10[],5,0)</f>
        <v>Berries</v>
      </c>
      <c r="J273">
        <f>+VLOOKUP(Importaciones_mensuales[[#This Row],[Categoría]],Cod_Tipo_cultivo[],2,0)</f>
        <v>1</v>
      </c>
      <c r="K273" t="s">
        <v>129</v>
      </c>
      <c r="L273">
        <f>+VLOOKUP(Importaciones_mensuales[[#This Row],[Contenido]],Contenido_cod[],2,0)</f>
        <v>1</v>
      </c>
      <c r="M273" t="str">
        <f>+VLOOKUP(Importaciones_mensuales[[#This Row],[Código Arancelario]],Codigos10[],7,0)</f>
        <v>Sin especificar</v>
      </c>
      <c r="N273">
        <v>2019</v>
      </c>
      <c r="O273">
        <v>0</v>
      </c>
      <c r="P273">
        <v>0</v>
      </c>
      <c r="Q273">
        <v>15.029850746268657</v>
      </c>
      <c r="R273">
        <v>0</v>
      </c>
      <c r="S273">
        <v>0</v>
      </c>
      <c r="T273">
        <v>0</v>
      </c>
      <c r="U273">
        <v>39.998275862068965</v>
      </c>
      <c r="V273">
        <v>0</v>
      </c>
      <c r="W273">
        <v>3.2517845579715083</v>
      </c>
      <c r="X273">
        <v>0</v>
      </c>
      <c r="Y273">
        <v>0</v>
      </c>
      <c r="Z273">
        <v>0</v>
      </c>
    </row>
    <row r="274" spans="1:26" x14ac:dyDescent="0.25">
      <c r="A274" t="s">
        <v>254</v>
      </c>
      <c r="B274" t="s">
        <v>363</v>
      </c>
      <c r="C274" t="str">
        <f>+VLOOKUP(Importaciones_mensuales[[#This Row],[Código Arancelario]],Codigos10[],2,0)</f>
        <v>Arándano</v>
      </c>
      <c r="D274">
        <f>+VLOOKUP(Importaciones_mensuales[[#This Row],[Cultivo]],Cod_categoría[],2,0)</f>
        <v>100101001</v>
      </c>
      <c r="E274" t="str">
        <f>+VLOOKUP(Importaciones_mensuales[[#This Row],[Código Arancelario]],Codigos10[],4,0)</f>
        <v>Congelado</v>
      </c>
      <c r="F274">
        <f>+VLOOKUP(Importaciones_mensuales[[#This Row],[Procesamiento]],Cod_procesamiento[],2,0)</f>
        <v>1</v>
      </c>
      <c r="G274" t="str">
        <f>+VLOOKUP(Importaciones_mensuales[[#This Row],[Código Arancelario]],Codigos10[],3,0)</f>
        <v>Orgánico</v>
      </c>
      <c r="H274">
        <f>+VLOOKUP(Importaciones_mensuales[[#This Row],[Tipo]],Cod_tipo[],2,0)</f>
        <v>1</v>
      </c>
      <c r="I274" t="str">
        <f>+VLOOKUP(Importaciones_mensuales[[#This Row],[Código Arancelario]],Codigos10[],5,0)</f>
        <v>Berries</v>
      </c>
      <c r="J274">
        <f>+VLOOKUP(Importaciones_mensuales[[#This Row],[Categoría]],Cod_Tipo_cultivo[],2,0)</f>
        <v>1</v>
      </c>
      <c r="K274" t="s">
        <v>129</v>
      </c>
      <c r="L274">
        <f>+VLOOKUP(Importaciones_mensuales[[#This Row],[Contenido]],Contenido_cod[],2,0)</f>
        <v>1</v>
      </c>
      <c r="M274" t="str">
        <f>+VLOOKUP(Importaciones_mensuales[[#This Row],[Código Arancelario]],Codigos10[],7,0)</f>
        <v>Sin especificar</v>
      </c>
      <c r="N274">
        <v>2019</v>
      </c>
      <c r="O274">
        <v>0</v>
      </c>
      <c r="P274">
        <v>3.8719589999999995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1.3056325715859032</v>
      </c>
      <c r="W274">
        <v>0</v>
      </c>
      <c r="X274">
        <v>0</v>
      </c>
      <c r="Y274">
        <v>0</v>
      </c>
      <c r="Z274">
        <v>0</v>
      </c>
    </row>
    <row r="275" spans="1:26" x14ac:dyDescent="0.25">
      <c r="A275" t="s">
        <v>255</v>
      </c>
      <c r="B275" t="s">
        <v>363</v>
      </c>
      <c r="C275" t="str">
        <f>+VLOOKUP(Importaciones_mensuales[[#This Row],[Código Arancelario]],Codigos10[],2,0)</f>
        <v>Arándano</v>
      </c>
      <c r="D275">
        <f>+VLOOKUP(Importaciones_mensuales[[#This Row],[Cultivo]],Cod_categoría[],2,0)</f>
        <v>100101001</v>
      </c>
      <c r="E275" t="str">
        <f>+VLOOKUP(Importaciones_mensuales[[#This Row],[Código Arancelario]],Codigos10[],4,0)</f>
        <v>Congelado</v>
      </c>
      <c r="F275">
        <f>+VLOOKUP(Importaciones_mensuales[[#This Row],[Procesamiento]],Cod_procesamiento[],2,0)</f>
        <v>1</v>
      </c>
      <c r="G275" t="str">
        <f>+VLOOKUP(Importaciones_mensuales[[#This Row],[Código Arancelario]],Codigos10[],3,0)</f>
        <v>No orgánico</v>
      </c>
      <c r="H275">
        <f>+VLOOKUP(Importaciones_mensuales[[#This Row],[Tipo]],Cod_tipo[],2,0)</f>
        <v>2</v>
      </c>
      <c r="I275" t="str">
        <f>+VLOOKUP(Importaciones_mensuales[[#This Row],[Código Arancelario]],Codigos10[],5,0)</f>
        <v>Berries</v>
      </c>
      <c r="J275">
        <f>+VLOOKUP(Importaciones_mensuales[[#This Row],[Categoría]],Cod_Tipo_cultivo[],2,0)</f>
        <v>1</v>
      </c>
      <c r="K275" t="s">
        <v>129</v>
      </c>
      <c r="L275">
        <f>+VLOOKUP(Importaciones_mensuales[[#This Row],[Contenido]],Contenido_cod[],2,0)</f>
        <v>1</v>
      </c>
      <c r="M275" t="str">
        <f>+VLOOKUP(Importaciones_mensuales[[#This Row],[Código Arancelario]],Codigos10[],7,0)</f>
        <v>Sin especificar</v>
      </c>
      <c r="N275">
        <v>2019</v>
      </c>
      <c r="O275">
        <v>0</v>
      </c>
      <c r="P275">
        <v>6.5925000000000002</v>
      </c>
      <c r="Q275">
        <v>2.7642830882352944</v>
      </c>
      <c r="R275">
        <v>2.9138796506256828</v>
      </c>
      <c r="S275">
        <v>2.9578189300411522</v>
      </c>
      <c r="T275">
        <v>2.9321307720592404</v>
      </c>
      <c r="U275">
        <v>2.9071617597161987</v>
      </c>
      <c r="V275">
        <v>1.8620864215158162</v>
      </c>
      <c r="W275">
        <v>0</v>
      </c>
      <c r="X275">
        <v>0</v>
      </c>
      <c r="Y275">
        <v>2.5830474793278206</v>
      </c>
      <c r="Z275">
        <v>56.229074889867839</v>
      </c>
    </row>
    <row r="276" spans="1:26" x14ac:dyDescent="0.25">
      <c r="A276" t="s">
        <v>260</v>
      </c>
      <c r="B276" t="s">
        <v>363</v>
      </c>
      <c r="C276" t="str">
        <f>+VLOOKUP(Importaciones_mensuales[[#This Row],[Código Arancelario]],Codigos10[],2,0)</f>
        <v>Cereza</v>
      </c>
      <c r="D276">
        <f>+VLOOKUP(Importaciones_mensuales[[#This Row],[Cultivo]],Cod_categoría[],2,0)</f>
        <v>100103001</v>
      </c>
      <c r="E276" t="str">
        <f>+VLOOKUP(Importaciones_mensuales[[#This Row],[Código Arancelario]],Codigos10[],4,0)</f>
        <v>Conserva</v>
      </c>
      <c r="F276">
        <f>+VLOOKUP(Importaciones_mensuales[[#This Row],[Procesamiento]],Cod_procesamiento[],2,0)</f>
        <v>2</v>
      </c>
      <c r="G276" t="str">
        <f>+VLOOKUP(Importaciones_mensuales[[#This Row],[Código Arancelario]],Codigos10[],3,0)</f>
        <v>Orgánico</v>
      </c>
      <c r="H276">
        <f>+VLOOKUP(Importaciones_mensuales[[#This Row],[Tipo]],Cod_tipo[],2,0)</f>
        <v>1</v>
      </c>
      <c r="I276" t="str">
        <f>+VLOOKUP(Importaciones_mensuales[[#This Row],[Código Arancelario]],Codigos10[],5,0)</f>
        <v>Frutos de carozo</v>
      </c>
      <c r="J276">
        <f>+VLOOKUP(Importaciones_mensuales[[#This Row],[Categoría]],Cod_Tipo_cultivo[],2,0)</f>
        <v>5</v>
      </c>
      <c r="K276" t="s">
        <v>129</v>
      </c>
      <c r="L276">
        <f>+VLOOKUP(Importaciones_mensuales[[#This Row],[Contenido]],Contenido_cod[],2,0)</f>
        <v>1</v>
      </c>
      <c r="M276" t="str">
        <f>+VLOOKUP(Importaciones_mensuales[[#This Row],[Código Arancelario]],Codigos10[],7,0)</f>
        <v>Sin especificar</v>
      </c>
      <c r="N276">
        <v>2019</v>
      </c>
      <c r="O276">
        <v>0</v>
      </c>
      <c r="P276">
        <v>1.4320675925925925</v>
      </c>
      <c r="Q276">
        <v>1.0417528409090908</v>
      </c>
      <c r="R276">
        <v>0</v>
      </c>
      <c r="S276">
        <v>0</v>
      </c>
      <c r="T276">
        <v>0</v>
      </c>
      <c r="U276">
        <v>1.1538038732394367</v>
      </c>
      <c r="V276">
        <v>0</v>
      </c>
      <c r="W276">
        <v>0</v>
      </c>
      <c r="X276">
        <v>0</v>
      </c>
      <c r="Y276">
        <v>1.7664621710526316</v>
      </c>
      <c r="Z276">
        <v>0</v>
      </c>
    </row>
    <row r="277" spans="1:26" x14ac:dyDescent="0.25">
      <c r="A277" t="s">
        <v>262</v>
      </c>
      <c r="B277" t="s">
        <v>363</v>
      </c>
      <c r="C277" t="str">
        <f>+VLOOKUP(Importaciones_mensuales[[#This Row],[Código Arancelario]],Codigos10[],2,0)</f>
        <v>Cereza</v>
      </c>
      <c r="D277">
        <f>+VLOOKUP(Importaciones_mensuales[[#This Row],[Cultivo]],Cod_categoría[],2,0)</f>
        <v>100103001</v>
      </c>
      <c r="E277" t="str">
        <f>+VLOOKUP(Importaciones_mensuales[[#This Row],[Código Arancelario]],Codigos10[],4,0)</f>
        <v>Conserva</v>
      </c>
      <c r="F277">
        <f>+VLOOKUP(Importaciones_mensuales[[#This Row],[Procesamiento]],Cod_procesamiento[],2,0)</f>
        <v>2</v>
      </c>
      <c r="G277" t="str">
        <f>+VLOOKUP(Importaciones_mensuales[[#This Row],[Código Arancelario]],Codigos10[],3,0)</f>
        <v>No orgánico</v>
      </c>
      <c r="H277">
        <f>+VLOOKUP(Importaciones_mensuales[[#This Row],[Tipo]],Cod_tipo[],2,0)</f>
        <v>2</v>
      </c>
      <c r="I277" t="str">
        <f>+VLOOKUP(Importaciones_mensuales[[#This Row],[Código Arancelario]],Codigos10[],5,0)</f>
        <v>Frutos de carozo</v>
      </c>
      <c r="J277">
        <f>+VLOOKUP(Importaciones_mensuales[[#This Row],[Categoría]],Cod_Tipo_cultivo[],2,0)</f>
        <v>5</v>
      </c>
      <c r="K277" t="s">
        <v>129</v>
      </c>
      <c r="L277">
        <f>+VLOOKUP(Importaciones_mensuales[[#This Row],[Contenido]],Contenido_cod[],2,0)</f>
        <v>1</v>
      </c>
      <c r="M277" t="str">
        <f>+VLOOKUP(Importaciones_mensuales[[#This Row],[Código Arancelario]],Codigos10[],7,0)</f>
        <v>Sin especificar</v>
      </c>
      <c r="N277">
        <v>2019</v>
      </c>
      <c r="O277">
        <v>0</v>
      </c>
      <c r="P277">
        <v>0</v>
      </c>
      <c r="Q277">
        <v>1.0422698863636364</v>
      </c>
      <c r="R277">
        <v>1.7935495495495495</v>
      </c>
      <c r="S277">
        <v>1.7771441441441442</v>
      </c>
      <c r="T277">
        <v>0</v>
      </c>
      <c r="U277">
        <v>1.7623653846153844</v>
      </c>
      <c r="V277">
        <v>0</v>
      </c>
      <c r="W277">
        <v>0</v>
      </c>
      <c r="X277">
        <v>1.7625709999999999</v>
      </c>
      <c r="Y277">
        <v>0</v>
      </c>
      <c r="Z277">
        <v>0</v>
      </c>
    </row>
    <row r="278" spans="1:26" x14ac:dyDescent="0.25">
      <c r="A278" t="s">
        <v>266</v>
      </c>
      <c r="B278" t="s">
        <v>363</v>
      </c>
      <c r="C278" t="str">
        <f>+VLOOKUP(Importaciones_mensuales[[#This Row],[Código Arancelario]],Codigos10[],2,0)</f>
        <v>Ciruela</v>
      </c>
      <c r="D278">
        <f>+VLOOKUP(Importaciones_mensuales[[#This Row],[Cultivo]],Cod_categoría[],2,0)</f>
        <v>100103002</v>
      </c>
      <c r="E278" t="str">
        <f>+VLOOKUP(Importaciones_mensuales[[#This Row],[Código Arancelario]],Codigos10[],4,0)</f>
        <v>Deshidratado</v>
      </c>
      <c r="F278">
        <f>+VLOOKUP(Importaciones_mensuales[[#This Row],[Procesamiento]],Cod_procesamiento[],2,0)</f>
        <v>3</v>
      </c>
      <c r="G278" t="str">
        <f>+VLOOKUP(Importaciones_mensuales[[#This Row],[Código Arancelario]],Codigos10[],3,0)</f>
        <v>Orgánico</v>
      </c>
      <c r="H278">
        <f>+VLOOKUP(Importaciones_mensuales[[#This Row],[Tipo]],Cod_tipo[],2,0)</f>
        <v>1</v>
      </c>
      <c r="I278" t="str">
        <f>+VLOOKUP(Importaciones_mensuales[[#This Row],[Código Arancelario]],Codigos10[],5,0)</f>
        <v>Frutos de carozo</v>
      </c>
      <c r="J278">
        <f>+VLOOKUP(Importaciones_mensuales[[#This Row],[Categoría]],Cod_Tipo_cultivo[],2,0)</f>
        <v>5</v>
      </c>
      <c r="K278" t="s">
        <v>129</v>
      </c>
      <c r="L278">
        <f>+VLOOKUP(Importaciones_mensuales[[#This Row],[Contenido]],Contenido_cod[],2,0)</f>
        <v>1</v>
      </c>
      <c r="M278" t="str">
        <f>+VLOOKUP(Importaciones_mensuales[[#This Row],[Código Arancelario]],Codigos10[],7,0)</f>
        <v>Sin especificar</v>
      </c>
      <c r="N278">
        <v>2019</v>
      </c>
      <c r="O278">
        <v>0</v>
      </c>
      <c r="P278">
        <v>0</v>
      </c>
      <c r="Q278">
        <v>0</v>
      </c>
      <c r="R278">
        <v>1.5936191358024692</v>
      </c>
      <c r="S278">
        <v>2.1171713101574627</v>
      </c>
      <c r="T278">
        <v>2.0197107491371202</v>
      </c>
      <c r="U278">
        <v>2.0299033779598838</v>
      </c>
      <c r="V278">
        <v>1.120075356921167</v>
      </c>
      <c r="W278">
        <v>0</v>
      </c>
      <c r="X278">
        <v>0</v>
      </c>
      <c r="Y278">
        <v>0</v>
      </c>
      <c r="Z278">
        <v>0</v>
      </c>
    </row>
    <row r="279" spans="1:26" x14ac:dyDescent="0.25">
      <c r="A279" t="s">
        <v>272</v>
      </c>
      <c r="B279" t="s">
        <v>363</v>
      </c>
      <c r="C279" t="str">
        <f>+VLOOKUP(Importaciones_mensuales[[#This Row],[Código Arancelario]],Codigos10[],2,0)</f>
        <v>Frambuesa</v>
      </c>
      <c r="D279">
        <f>+VLOOKUP(Importaciones_mensuales[[#This Row],[Cultivo]],Cod_categoría[],2,0)</f>
        <v>100101004</v>
      </c>
      <c r="E279" t="str">
        <f>+VLOOKUP(Importaciones_mensuales[[#This Row],[Código Arancelario]],Codigos10[],4,0)</f>
        <v>Deshidratado</v>
      </c>
      <c r="F279">
        <f>+VLOOKUP(Importaciones_mensuales[[#This Row],[Procesamiento]],Cod_procesamiento[],2,0)</f>
        <v>3</v>
      </c>
      <c r="G279" t="str">
        <f>+VLOOKUP(Importaciones_mensuales[[#This Row],[Código Arancelario]],Codigos10[],3,0)</f>
        <v>No orgánico</v>
      </c>
      <c r="H279">
        <f>+VLOOKUP(Importaciones_mensuales[[#This Row],[Tipo]],Cod_tipo[],2,0)</f>
        <v>2</v>
      </c>
      <c r="I279" t="str">
        <f>+VLOOKUP(Importaciones_mensuales[[#This Row],[Código Arancelario]],Codigos10[],5,0)</f>
        <v>Berries</v>
      </c>
      <c r="J279">
        <f>+VLOOKUP(Importaciones_mensuales[[#This Row],[Categoría]],Cod_Tipo_cultivo[],2,0)</f>
        <v>1</v>
      </c>
      <c r="K279" t="s">
        <v>129</v>
      </c>
      <c r="L279">
        <f>+VLOOKUP(Importaciones_mensuales[[#This Row],[Contenido]],Contenido_cod[],2,0)</f>
        <v>1</v>
      </c>
      <c r="M279" t="str">
        <f>+VLOOKUP(Importaciones_mensuales[[#This Row],[Código Arancelario]],Codigos10[],7,0)</f>
        <v>Sin especificar</v>
      </c>
      <c r="N279">
        <v>2019</v>
      </c>
      <c r="O279">
        <v>0</v>
      </c>
      <c r="P279">
        <v>15.207442224833528</v>
      </c>
      <c r="Q279">
        <v>118.82777777777777</v>
      </c>
      <c r="R279">
        <v>0</v>
      </c>
      <c r="S279">
        <v>0</v>
      </c>
      <c r="T279">
        <v>16.018690191387559</v>
      </c>
      <c r="U279">
        <v>0</v>
      </c>
      <c r="V279">
        <v>5.9070032457868553</v>
      </c>
      <c r="W279">
        <v>0</v>
      </c>
      <c r="X279">
        <v>6.2560240963855422</v>
      </c>
      <c r="Y279">
        <v>0</v>
      </c>
      <c r="Z279">
        <v>66.851488095238096</v>
      </c>
    </row>
    <row r="280" spans="1:26" x14ac:dyDescent="0.25">
      <c r="A280" t="s">
        <v>273</v>
      </c>
      <c r="B280" t="s">
        <v>363</v>
      </c>
      <c r="C280" t="str">
        <f>+VLOOKUP(Importaciones_mensuales[[#This Row],[Código Arancelario]],Codigos10[],2,0)</f>
        <v>Arándano</v>
      </c>
      <c r="D280">
        <f>+VLOOKUP(Importaciones_mensuales[[#This Row],[Cultivo]],Cod_categoría[],2,0)</f>
        <v>100101001</v>
      </c>
      <c r="E280" t="str">
        <f>+VLOOKUP(Importaciones_mensuales[[#This Row],[Código Arancelario]],Codigos10[],4,0)</f>
        <v>Deshidratado</v>
      </c>
      <c r="F280">
        <f>+VLOOKUP(Importaciones_mensuales[[#This Row],[Procesamiento]],Cod_procesamiento[],2,0)</f>
        <v>3</v>
      </c>
      <c r="G280" t="str">
        <f>+VLOOKUP(Importaciones_mensuales[[#This Row],[Código Arancelario]],Codigos10[],3,0)</f>
        <v>No orgánico</v>
      </c>
      <c r="H280">
        <f>+VLOOKUP(Importaciones_mensuales[[#This Row],[Tipo]],Cod_tipo[],2,0)</f>
        <v>2</v>
      </c>
      <c r="I280" t="str">
        <f>+VLOOKUP(Importaciones_mensuales[[#This Row],[Código Arancelario]],Codigos10[],5,0)</f>
        <v>Berries</v>
      </c>
      <c r="J280">
        <f>+VLOOKUP(Importaciones_mensuales[[#This Row],[Categoría]],Cod_Tipo_cultivo[],2,0)</f>
        <v>1</v>
      </c>
      <c r="K280" t="s">
        <v>129</v>
      </c>
      <c r="L280">
        <f>+VLOOKUP(Importaciones_mensuales[[#This Row],[Contenido]],Contenido_cod[],2,0)</f>
        <v>1</v>
      </c>
      <c r="M280" t="str">
        <f>+VLOOKUP(Importaciones_mensuales[[#This Row],[Código Arancelario]],Codigos10[],7,0)</f>
        <v>Sin especificar</v>
      </c>
      <c r="N280">
        <v>2019</v>
      </c>
      <c r="O280">
        <v>0</v>
      </c>
      <c r="P280">
        <v>63.091200000000001</v>
      </c>
      <c r="Q280">
        <v>4.5897622310457722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</row>
    <row r="281" spans="1:26" x14ac:dyDescent="0.25">
      <c r="A281" t="s">
        <v>322</v>
      </c>
      <c r="B281" t="s">
        <v>363</v>
      </c>
      <c r="C281" t="str">
        <f>+VLOOKUP(Importaciones_mensuales[[#This Row],[Código Arancelario]],Codigos10[],2,0)</f>
        <v>Frutilla</v>
      </c>
      <c r="D281">
        <f>+VLOOKUP(Importaciones_mensuales[[#This Row],[Cultivo]],Cod_categoría[],2,0)</f>
        <v>100112025</v>
      </c>
      <c r="E281" t="str">
        <f>+VLOOKUP(Importaciones_mensuales[[#This Row],[Código Arancelario]],Codigos10[],4,0)</f>
        <v>Deshidratado</v>
      </c>
      <c r="F281">
        <f>+VLOOKUP(Importaciones_mensuales[[#This Row],[Procesamiento]],Cod_procesamiento[],2,0)</f>
        <v>3</v>
      </c>
      <c r="G281" t="str">
        <f>+VLOOKUP(Importaciones_mensuales[[#This Row],[Código Arancelario]],Codigos10[],3,0)</f>
        <v>Orgánico</v>
      </c>
      <c r="H281">
        <f>+VLOOKUP(Importaciones_mensuales[[#This Row],[Tipo]],Cod_tipo[],2,0)</f>
        <v>1</v>
      </c>
      <c r="I281" t="str">
        <f>+VLOOKUP(Importaciones_mensuales[[#This Row],[Código Arancelario]],Codigos10[],5,0)</f>
        <v>Berries</v>
      </c>
      <c r="J281">
        <f>+VLOOKUP(Importaciones_mensuales[[#This Row],[Categoría]],Cod_Tipo_cultivo[],2,0)</f>
        <v>1</v>
      </c>
      <c r="K281" t="s">
        <v>129</v>
      </c>
      <c r="L281">
        <f>+VLOOKUP(Importaciones_mensuales[[#This Row],[Contenido]],Contenido_cod[],2,0)</f>
        <v>1</v>
      </c>
      <c r="M281" t="str">
        <f>+VLOOKUP(Importaciones_mensuales[[#This Row],[Código Arancelario]],Codigos10[],7,0)</f>
        <v>Sin especificar</v>
      </c>
      <c r="N281">
        <v>2019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17.588713450292399</v>
      </c>
      <c r="X281">
        <v>0</v>
      </c>
      <c r="Y281">
        <v>0</v>
      </c>
      <c r="Z281">
        <v>0</v>
      </c>
    </row>
    <row r="282" spans="1:26" x14ac:dyDescent="0.25">
      <c r="A282" t="s">
        <v>252</v>
      </c>
      <c r="B282" t="s">
        <v>15</v>
      </c>
      <c r="C282" t="str">
        <f>+VLOOKUP(Importaciones_mensuales[[#This Row],[Código Arancelario]],Codigos10[],2,0)</f>
        <v>Zarzamora</v>
      </c>
      <c r="D282">
        <f>+VLOOKUP(Importaciones_mensuales[[#This Row],[Cultivo]],Cod_categoría[],2,0)</f>
        <v>100114038</v>
      </c>
      <c r="E282" t="str">
        <f>+VLOOKUP(Importaciones_mensuales[[#This Row],[Código Arancelario]],Codigos10[],4,0)</f>
        <v>Congelado</v>
      </c>
      <c r="F282">
        <f>+VLOOKUP(Importaciones_mensuales[[#This Row],[Procesamiento]],Cod_procesamiento[],2,0)</f>
        <v>1</v>
      </c>
      <c r="G282" t="str">
        <f>+VLOOKUP(Importaciones_mensuales[[#This Row],[Código Arancelario]],Codigos10[],3,0)</f>
        <v>Sin especificar</v>
      </c>
      <c r="H282">
        <f>+VLOOKUP(Importaciones_mensuales[[#This Row],[Tipo]],Cod_tipo[],2,0)</f>
        <v>5</v>
      </c>
      <c r="I282" t="str">
        <f>+VLOOKUP(Importaciones_mensuales[[#This Row],[Código Arancelario]],Codigos10[],5,0)</f>
        <v>Berries</v>
      </c>
      <c r="J282">
        <f>+VLOOKUP(Importaciones_mensuales[[#This Row],[Categoría]],Cod_Tipo_cultivo[],2,0)</f>
        <v>1</v>
      </c>
      <c r="K282" t="s">
        <v>129</v>
      </c>
      <c r="L282">
        <f>+VLOOKUP(Importaciones_mensuales[[#This Row],[Contenido]],Contenido_cod[],2,0)</f>
        <v>1</v>
      </c>
      <c r="M282" t="str">
        <f>+VLOOKUP(Importaciones_mensuales[[#This Row],[Código Arancelario]],Codigos10[],7,0)</f>
        <v>Sin especificar</v>
      </c>
      <c r="N282">
        <v>2020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104980</v>
      </c>
      <c r="Y282">
        <v>0</v>
      </c>
      <c r="Z282">
        <v>0</v>
      </c>
    </row>
    <row r="283" spans="1:26" x14ac:dyDescent="0.25">
      <c r="A283" t="s">
        <v>274</v>
      </c>
      <c r="B283" t="s">
        <v>363</v>
      </c>
      <c r="C283" t="str">
        <f>+VLOOKUP(Importaciones_mensuales[[#This Row],[Código Arancelario]],Codigos10[],2,0)</f>
        <v>Frutilla</v>
      </c>
      <c r="D283">
        <f>+VLOOKUP(Importaciones_mensuales[[#This Row],[Cultivo]],Cod_categoría[],2,0)</f>
        <v>100112025</v>
      </c>
      <c r="E283" t="str">
        <f>+VLOOKUP(Importaciones_mensuales[[#This Row],[Código Arancelario]],Codigos10[],4,0)</f>
        <v>Deshidratado</v>
      </c>
      <c r="F283">
        <f>+VLOOKUP(Importaciones_mensuales[[#This Row],[Procesamiento]],Cod_procesamiento[],2,0)</f>
        <v>3</v>
      </c>
      <c r="G283" t="str">
        <f>+VLOOKUP(Importaciones_mensuales[[#This Row],[Código Arancelario]],Codigos10[],3,0)</f>
        <v>No orgánico</v>
      </c>
      <c r="H283">
        <f>+VLOOKUP(Importaciones_mensuales[[#This Row],[Tipo]],Cod_tipo[],2,0)</f>
        <v>2</v>
      </c>
      <c r="I283" t="str">
        <f>+VLOOKUP(Importaciones_mensuales[[#This Row],[Código Arancelario]],Codigos10[],5,0)</f>
        <v>Berries</v>
      </c>
      <c r="J283">
        <f>+VLOOKUP(Importaciones_mensuales[[#This Row],[Categoría]],Cod_Tipo_cultivo[],2,0)</f>
        <v>1</v>
      </c>
      <c r="K283" t="s">
        <v>129</v>
      </c>
      <c r="L283">
        <f>+VLOOKUP(Importaciones_mensuales[[#This Row],[Contenido]],Contenido_cod[],2,0)</f>
        <v>1</v>
      </c>
      <c r="M283" t="str">
        <f>+VLOOKUP(Importaciones_mensuales[[#This Row],[Código Arancelario]],Codigos10[],7,0)</f>
        <v>Sin especificar</v>
      </c>
      <c r="N283">
        <v>2019</v>
      </c>
      <c r="O283">
        <v>0</v>
      </c>
      <c r="P283">
        <v>0</v>
      </c>
      <c r="Q283">
        <v>0</v>
      </c>
      <c r="R283">
        <v>3.5869333333333331</v>
      </c>
      <c r="S283">
        <v>76.225000000000009</v>
      </c>
      <c r="T283">
        <v>80.918676874187497</v>
      </c>
      <c r="U283">
        <v>27.074000000000002</v>
      </c>
      <c r="V283">
        <v>3.5093166666666669</v>
      </c>
      <c r="W283">
        <v>0</v>
      </c>
      <c r="X283">
        <v>0</v>
      </c>
      <c r="Y283">
        <v>4.7096312574223882</v>
      </c>
      <c r="Z283">
        <v>3.084798255432923</v>
      </c>
    </row>
    <row r="284" spans="1:26" x14ac:dyDescent="0.25">
      <c r="A284" t="s">
        <v>32</v>
      </c>
      <c r="B284" t="s">
        <v>363</v>
      </c>
      <c r="C284" t="str">
        <f>+VLOOKUP(Importaciones_mensuales[[#This Row],[Código Arancelario]],Codigos10[],2,0)</f>
        <v>Ajo</v>
      </c>
      <c r="D284">
        <f>+VLOOKUP(Importaciones_mensuales[[#This Row],[Cultivo]],Cod_categoría[],2,0)</f>
        <v>100112003</v>
      </c>
      <c r="E284" t="str">
        <f>+VLOOKUP(Importaciones_mensuales[[#This Row],[Código Arancelario]],Codigos10[],4,0)</f>
        <v>Fresco</v>
      </c>
      <c r="F284">
        <f>+VLOOKUP(Importaciones_mensuales[[#This Row],[Procesamiento]],Cod_procesamiento[],2,0)</f>
        <v>4</v>
      </c>
      <c r="G284" t="str">
        <f>+VLOOKUP(Importaciones_mensuales[[#This Row],[Código Arancelario]],Codigos10[],3,0)</f>
        <v>Orgánico</v>
      </c>
      <c r="H284">
        <f>+VLOOKUP(Importaciones_mensuales[[#This Row],[Tipo]],Cod_tipo[],2,0)</f>
        <v>1</v>
      </c>
      <c r="I284" t="str">
        <f>+VLOOKUP(Importaciones_mensuales[[#This Row],[Código Arancelario]],Codigos10[],5,0)</f>
        <v>Hortalizas</v>
      </c>
      <c r="J284">
        <f>+VLOOKUP(Importaciones_mensuales[[#This Row],[Categoría]],Cod_Tipo_cultivo[],2,0)</f>
        <v>7</v>
      </c>
      <c r="K284" t="s">
        <v>20</v>
      </c>
      <c r="L284">
        <f>+VLOOKUP(Importaciones_mensuales[[#This Row],[Contenido]],Contenido_cod[],2,0)</f>
        <v>2</v>
      </c>
      <c r="M284" t="str">
        <f>+VLOOKUP(Importaciones_mensuales[[#This Row],[Código Arancelario]],Codigos10[],7,0)</f>
        <v>Sin especificar</v>
      </c>
      <c r="N284">
        <v>2018</v>
      </c>
      <c r="O284">
        <v>0</v>
      </c>
      <c r="P284">
        <v>0</v>
      </c>
      <c r="Q284">
        <v>0</v>
      </c>
      <c r="R284">
        <v>0</v>
      </c>
      <c r="S284">
        <v>0.4</v>
      </c>
      <c r="T284">
        <v>0</v>
      </c>
      <c r="U284">
        <v>0.4</v>
      </c>
      <c r="V284">
        <v>0.4</v>
      </c>
      <c r="W284">
        <v>0.46285192307692308</v>
      </c>
      <c r="X284">
        <v>0.69</v>
      </c>
      <c r="Y284">
        <v>0</v>
      </c>
      <c r="Z284">
        <v>0</v>
      </c>
    </row>
    <row r="285" spans="1:26" x14ac:dyDescent="0.25">
      <c r="A285" t="s">
        <v>256</v>
      </c>
      <c r="B285" t="s">
        <v>15</v>
      </c>
      <c r="C285" t="str">
        <f>+VLOOKUP(Importaciones_mensuales[[#This Row],[Código Arancelario]],Codigos10[],2,0)</f>
        <v>Damasco</v>
      </c>
      <c r="D285">
        <f>+VLOOKUP(Importaciones_mensuales[[#This Row],[Cultivo]],Cod_categoría[],2,0)</f>
        <v>100103003</v>
      </c>
      <c r="E285" t="str">
        <f>+VLOOKUP(Importaciones_mensuales[[#This Row],[Código Arancelario]],Codigos10[],4,0)</f>
        <v>Congelado</v>
      </c>
      <c r="F285">
        <f>+VLOOKUP(Importaciones_mensuales[[#This Row],[Procesamiento]],Cod_procesamiento[],2,0)</f>
        <v>1</v>
      </c>
      <c r="G285" t="str">
        <f>+VLOOKUP(Importaciones_mensuales[[#This Row],[Código Arancelario]],Codigos10[],3,0)</f>
        <v>Sin especificar</v>
      </c>
      <c r="H285">
        <f>+VLOOKUP(Importaciones_mensuales[[#This Row],[Tipo]],Cod_tipo[],2,0)</f>
        <v>5</v>
      </c>
      <c r="I285" t="str">
        <f>+VLOOKUP(Importaciones_mensuales[[#This Row],[Código Arancelario]],Codigos10[],5,0)</f>
        <v>Frutos de carozo</v>
      </c>
      <c r="J285">
        <f>+VLOOKUP(Importaciones_mensuales[[#This Row],[Categoría]],Cod_Tipo_cultivo[],2,0)</f>
        <v>5</v>
      </c>
      <c r="K285" t="s">
        <v>129</v>
      </c>
      <c r="L285">
        <f>+VLOOKUP(Importaciones_mensuales[[#This Row],[Contenido]],Contenido_cod[],2,0)</f>
        <v>1</v>
      </c>
      <c r="M285" t="str">
        <f>+VLOOKUP(Importaciones_mensuales[[#This Row],[Código Arancelario]],Codigos10[],7,0)</f>
        <v>Sin especificar</v>
      </c>
      <c r="N285">
        <v>2020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191377.81</v>
      </c>
      <c r="W285">
        <v>72607.360000000001</v>
      </c>
      <c r="X285">
        <v>0</v>
      </c>
      <c r="Y285">
        <v>62</v>
      </c>
      <c r="Z285">
        <v>620.69000000000005</v>
      </c>
    </row>
    <row r="286" spans="1:26" x14ac:dyDescent="0.25">
      <c r="A286" t="s">
        <v>257</v>
      </c>
      <c r="B286" t="s">
        <v>15</v>
      </c>
      <c r="C286" t="str">
        <f>+VLOOKUP(Importaciones_mensuales[[#This Row],[Código Arancelario]],Codigos10[],2,0)</f>
        <v>Durazno</v>
      </c>
      <c r="D286">
        <f>+VLOOKUP(Importaciones_mensuales[[#This Row],[Cultivo]],Cod_categoría[],2,0)</f>
        <v>100103004</v>
      </c>
      <c r="E286" t="str">
        <f>+VLOOKUP(Importaciones_mensuales[[#This Row],[Código Arancelario]],Codigos10[],4,0)</f>
        <v>Congelado</v>
      </c>
      <c r="F286">
        <f>+VLOOKUP(Importaciones_mensuales[[#This Row],[Procesamiento]],Cod_procesamiento[],2,0)</f>
        <v>1</v>
      </c>
      <c r="G286" t="str">
        <f>+VLOOKUP(Importaciones_mensuales[[#This Row],[Código Arancelario]],Codigos10[],3,0)</f>
        <v>Sin especificar</v>
      </c>
      <c r="H286">
        <f>+VLOOKUP(Importaciones_mensuales[[#This Row],[Tipo]],Cod_tipo[],2,0)</f>
        <v>5</v>
      </c>
      <c r="I286" t="str">
        <f>+VLOOKUP(Importaciones_mensuales[[#This Row],[Código Arancelario]],Codigos10[],5,0)</f>
        <v>Frutos de carozo</v>
      </c>
      <c r="J286">
        <f>+VLOOKUP(Importaciones_mensuales[[#This Row],[Categoría]],Cod_Tipo_cultivo[],2,0)</f>
        <v>5</v>
      </c>
      <c r="K286" t="s">
        <v>129</v>
      </c>
      <c r="L286">
        <f>+VLOOKUP(Importaciones_mensuales[[#This Row],[Contenido]],Contenido_cod[],2,0)</f>
        <v>1</v>
      </c>
      <c r="M286" t="str">
        <f>+VLOOKUP(Importaciones_mensuales[[#This Row],[Código Arancelario]],Codigos10[],7,0)</f>
        <v>Sin especificar</v>
      </c>
      <c r="N286">
        <v>2020</v>
      </c>
      <c r="O286">
        <v>59615.07</v>
      </c>
      <c r="P286">
        <v>112384.93</v>
      </c>
      <c r="Q286">
        <v>76549.040000000008</v>
      </c>
      <c r="R286">
        <v>176938.84000000003</v>
      </c>
      <c r="S286">
        <v>55950.400000000001</v>
      </c>
      <c r="T286">
        <v>68642.3</v>
      </c>
      <c r="U286">
        <v>75331.5</v>
      </c>
      <c r="V286">
        <v>67149.94</v>
      </c>
      <c r="W286">
        <v>140933.98000000001</v>
      </c>
      <c r="X286">
        <v>101168.92</v>
      </c>
      <c r="Y286">
        <v>121669.79000000001</v>
      </c>
      <c r="Z286">
        <v>340357.08</v>
      </c>
    </row>
    <row r="287" spans="1:26" x14ac:dyDescent="0.25">
      <c r="A287" t="s">
        <v>258</v>
      </c>
      <c r="B287" t="s">
        <v>15</v>
      </c>
      <c r="C287" t="str">
        <f>+VLOOKUP(Importaciones_mensuales[[#This Row],[Código Arancelario]],Codigos10[],2,0)</f>
        <v>Manzana</v>
      </c>
      <c r="D287">
        <f>+VLOOKUP(Importaciones_mensuales[[#This Row],[Cultivo]],Cod_categoría[],2,0)</f>
        <v>100104002</v>
      </c>
      <c r="E287" t="str">
        <f>+VLOOKUP(Importaciones_mensuales[[#This Row],[Código Arancelario]],Codigos10[],4,0)</f>
        <v>Congelado</v>
      </c>
      <c r="F287">
        <f>+VLOOKUP(Importaciones_mensuales[[#This Row],[Procesamiento]],Cod_procesamiento[],2,0)</f>
        <v>1</v>
      </c>
      <c r="G287" t="str">
        <f>+VLOOKUP(Importaciones_mensuales[[#This Row],[Código Arancelario]],Codigos10[],3,0)</f>
        <v>Sin especificar</v>
      </c>
      <c r="H287">
        <f>+VLOOKUP(Importaciones_mensuales[[#This Row],[Tipo]],Cod_tipo[],2,0)</f>
        <v>5</v>
      </c>
      <c r="I287" t="str">
        <f>+VLOOKUP(Importaciones_mensuales[[#This Row],[Código Arancelario]],Codigos10[],5,0)</f>
        <v>Frutos de pepita</v>
      </c>
      <c r="J287">
        <f>+VLOOKUP(Importaciones_mensuales[[#This Row],[Categoría]],Cod_Tipo_cultivo[],2,0)</f>
        <v>3</v>
      </c>
      <c r="K287" t="s">
        <v>129</v>
      </c>
      <c r="L287">
        <f>+VLOOKUP(Importaciones_mensuales[[#This Row],[Contenido]],Contenido_cod[],2,0)</f>
        <v>1</v>
      </c>
      <c r="M287" t="str">
        <f>+VLOOKUP(Importaciones_mensuales[[#This Row],[Código Arancelario]],Codigos10[],7,0)</f>
        <v>Sin especificar</v>
      </c>
      <c r="N287">
        <v>2020</v>
      </c>
      <c r="O287">
        <v>0</v>
      </c>
      <c r="P287">
        <v>0</v>
      </c>
      <c r="Q287">
        <v>0</v>
      </c>
      <c r="R287">
        <v>45775.56</v>
      </c>
      <c r="S287">
        <v>71742.31</v>
      </c>
      <c r="T287">
        <v>68663.34</v>
      </c>
      <c r="U287">
        <v>70128.009999999995</v>
      </c>
      <c r="V287">
        <v>114239.51999999999</v>
      </c>
      <c r="W287">
        <v>68640.86</v>
      </c>
      <c r="X287">
        <v>0</v>
      </c>
      <c r="Y287">
        <v>45824.079999999994</v>
      </c>
      <c r="Z287">
        <v>0</v>
      </c>
    </row>
    <row r="288" spans="1:26" x14ac:dyDescent="0.25">
      <c r="A288" t="s">
        <v>259</v>
      </c>
      <c r="B288" t="s">
        <v>15</v>
      </c>
      <c r="C288" t="str">
        <f>+VLOOKUP(Importaciones_mensuales[[#This Row],[Código Arancelario]],Codigos10[],2,0)</f>
        <v>Uva</v>
      </c>
      <c r="D288">
        <f>+VLOOKUP(Importaciones_mensuales[[#This Row],[Cultivo]],Cod_categoría[],2,0)</f>
        <v>100109001</v>
      </c>
      <c r="E288" t="str">
        <f>+VLOOKUP(Importaciones_mensuales[[#This Row],[Código Arancelario]],Codigos10[],4,0)</f>
        <v>Congelado</v>
      </c>
      <c r="F288">
        <f>+VLOOKUP(Importaciones_mensuales[[#This Row],[Procesamiento]],Cod_procesamiento[],2,0)</f>
        <v>1</v>
      </c>
      <c r="G288" t="str">
        <f>+VLOOKUP(Importaciones_mensuales[[#This Row],[Código Arancelario]],Codigos10[],3,0)</f>
        <v>Sin especificar</v>
      </c>
      <c r="H288">
        <f>+VLOOKUP(Importaciones_mensuales[[#This Row],[Tipo]],Cod_tipo[],2,0)</f>
        <v>5</v>
      </c>
      <c r="I288" t="str">
        <f>+VLOOKUP(Importaciones_mensuales[[#This Row],[Código Arancelario]],Codigos10[],5,0)</f>
        <v>Uva</v>
      </c>
      <c r="J288">
        <f>+VLOOKUP(Importaciones_mensuales[[#This Row],[Categoría]],Cod_Tipo_cultivo[],2,0)</f>
        <v>11</v>
      </c>
      <c r="K288" t="s">
        <v>129</v>
      </c>
      <c r="L288">
        <f>+VLOOKUP(Importaciones_mensuales[[#This Row],[Contenido]],Contenido_cod[],2,0)</f>
        <v>1</v>
      </c>
      <c r="M288" t="str">
        <f>+VLOOKUP(Importaciones_mensuales[[#This Row],[Código Arancelario]],Codigos10[],7,0)</f>
        <v>Sin especificar</v>
      </c>
      <c r="N288">
        <v>2020</v>
      </c>
      <c r="O288">
        <v>0</v>
      </c>
      <c r="P288">
        <v>0</v>
      </c>
      <c r="Q288">
        <v>55.35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</row>
    <row r="289" spans="1:26" x14ac:dyDescent="0.25">
      <c r="A289" t="s">
        <v>101</v>
      </c>
      <c r="B289" t="s">
        <v>363</v>
      </c>
      <c r="C289" t="str">
        <f>+VLOOKUP(Importaciones_mensuales[[#This Row],[Código Arancelario]],Codigos10[],2,0)</f>
        <v>Otras hortalizas</v>
      </c>
      <c r="D289">
        <f>+VLOOKUP(Importaciones_mensuales[[#This Row],[Cultivo]],Cod_categoría[],2,0)</f>
        <v>100112054</v>
      </c>
      <c r="E289" t="str">
        <f>+VLOOKUP(Importaciones_mensuales[[#This Row],[Código Arancelario]],Codigos10[],4,0)</f>
        <v>Deshidratado</v>
      </c>
      <c r="F289">
        <f>+VLOOKUP(Importaciones_mensuales[[#This Row],[Procesamiento]],Cod_procesamiento[],2,0)</f>
        <v>3</v>
      </c>
      <c r="G289" t="str">
        <f>+VLOOKUP(Importaciones_mensuales[[#This Row],[Código Arancelario]],Codigos10[],3,0)</f>
        <v>Orgánico</v>
      </c>
      <c r="H289">
        <f>+VLOOKUP(Importaciones_mensuales[[#This Row],[Tipo]],Cod_tipo[],2,0)</f>
        <v>1</v>
      </c>
      <c r="I289" t="str">
        <f>+VLOOKUP(Importaciones_mensuales[[#This Row],[Código Arancelario]],Codigos10[],5,0)</f>
        <v>Hortalizas</v>
      </c>
      <c r="J289">
        <f>+VLOOKUP(Importaciones_mensuales[[#This Row],[Categoría]],Cod_Tipo_cultivo[],2,0)</f>
        <v>7</v>
      </c>
      <c r="K289" t="s">
        <v>20</v>
      </c>
      <c r="L289">
        <f>+VLOOKUP(Importaciones_mensuales[[#This Row],[Contenido]],Contenido_cod[],2,0)</f>
        <v>2</v>
      </c>
      <c r="M289" t="str">
        <f>+VLOOKUP(Importaciones_mensuales[[#This Row],[Código Arancelario]],Codigos10[],7,0)</f>
        <v>Sin especificar</v>
      </c>
      <c r="N289">
        <v>2018</v>
      </c>
      <c r="O289">
        <v>0</v>
      </c>
      <c r="P289">
        <v>0</v>
      </c>
      <c r="Q289">
        <v>63.613636363636367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</row>
    <row r="290" spans="1:26" x14ac:dyDescent="0.25">
      <c r="A290" t="s">
        <v>166</v>
      </c>
      <c r="B290" t="s">
        <v>363</v>
      </c>
      <c r="C290" t="str">
        <f>+VLOOKUP(Importaciones_mensuales[[#This Row],[Código Arancelario]],Codigos10[],2,0)</f>
        <v>Palta</v>
      </c>
      <c r="D290">
        <f>+VLOOKUP(Importaciones_mensuales[[#This Row],[Cultivo]],Cod_categoría[],2,0)</f>
        <v>100106002</v>
      </c>
      <c r="E290" t="str">
        <f>+VLOOKUP(Importaciones_mensuales[[#This Row],[Código Arancelario]],Codigos10[],4,0)</f>
        <v>Sin especificar</v>
      </c>
      <c r="F290">
        <f>+VLOOKUP(Importaciones_mensuales[[#This Row],[Procesamiento]],Cod_procesamiento[],2,0)</f>
        <v>6</v>
      </c>
      <c r="G290" t="str">
        <f>+VLOOKUP(Importaciones_mensuales[[#This Row],[Código Arancelario]],Codigos10[],3,0)</f>
        <v>Orgánico</v>
      </c>
      <c r="H290">
        <f>+VLOOKUP(Importaciones_mensuales[[#This Row],[Tipo]],Cod_tipo[],2,0)</f>
        <v>1</v>
      </c>
      <c r="I290" t="str">
        <f>+VLOOKUP(Importaciones_mensuales[[#This Row],[Código Arancelario]],Codigos10[],5,0)</f>
        <v>Frutos Oleaginosos</v>
      </c>
      <c r="J290">
        <f>+VLOOKUP(Importaciones_mensuales[[#This Row],[Categoría]],Cod_Tipo_cultivo[],2,0)</f>
        <v>12</v>
      </c>
      <c r="K290" t="s">
        <v>129</v>
      </c>
      <c r="L290">
        <f>+VLOOKUP(Importaciones_mensuales[[#This Row],[Contenido]],Contenido_cod[],2,0)</f>
        <v>1</v>
      </c>
      <c r="M290" t="str">
        <f>+VLOOKUP(Importaciones_mensuales[[#This Row],[Código Arancelario]],Codigos10[],7,0)</f>
        <v>Hass</v>
      </c>
      <c r="N290">
        <v>2018</v>
      </c>
      <c r="O290">
        <v>0</v>
      </c>
      <c r="P290">
        <v>0</v>
      </c>
      <c r="Q290">
        <v>2.3134401930368838</v>
      </c>
      <c r="R290">
        <v>2.465863622761383</v>
      </c>
      <c r="S290">
        <v>2.71248625</v>
      </c>
      <c r="T290">
        <v>0</v>
      </c>
      <c r="U290">
        <v>0</v>
      </c>
      <c r="V290">
        <v>0</v>
      </c>
      <c r="W290">
        <v>0.89517656373713383</v>
      </c>
      <c r="X290">
        <v>0</v>
      </c>
      <c r="Y290">
        <v>0</v>
      </c>
      <c r="Z290">
        <v>0</v>
      </c>
    </row>
    <row r="291" spans="1:26" x14ac:dyDescent="0.25">
      <c r="A291" t="s">
        <v>263</v>
      </c>
      <c r="B291" t="s">
        <v>15</v>
      </c>
      <c r="C291" t="str">
        <f>+VLOOKUP(Importaciones_mensuales[[#This Row],[Código Arancelario]],Codigos10[],2,0)</f>
        <v>Durazno</v>
      </c>
      <c r="D291">
        <f>+VLOOKUP(Importaciones_mensuales[[#This Row],[Cultivo]],Cod_categoría[],2,0)</f>
        <v>100103004</v>
      </c>
      <c r="E291" t="str">
        <f>+VLOOKUP(Importaciones_mensuales[[#This Row],[Código Arancelario]],Codigos10[],4,0)</f>
        <v>Conserva</v>
      </c>
      <c r="F291">
        <f>+VLOOKUP(Importaciones_mensuales[[#This Row],[Procesamiento]],Cod_procesamiento[],2,0)</f>
        <v>2</v>
      </c>
      <c r="G291" t="str">
        <f>+VLOOKUP(Importaciones_mensuales[[#This Row],[Código Arancelario]],Codigos10[],3,0)</f>
        <v>Sin especificar</v>
      </c>
      <c r="H291">
        <f>+VLOOKUP(Importaciones_mensuales[[#This Row],[Tipo]],Cod_tipo[],2,0)</f>
        <v>5</v>
      </c>
      <c r="I291" t="str">
        <f>+VLOOKUP(Importaciones_mensuales[[#This Row],[Código Arancelario]],Codigos10[],5,0)</f>
        <v>Frutos de carozo</v>
      </c>
      <c r="J291">
        <f>+VLOOKUP(Importaciones_mensuales[[#This Row],[Categoría]],Cod_Tipo_cultivo[],2,0)</f>
        <v>5</v>
      </c>
      <c r="K291" t="s">
        <v>129</v>
      </c>
      <c r="L291">
        <f>+VLOOKUP(Importaciones_mensuales[[#This Row],[Contenido]],Contenido_cod[],2,0)</f>
        <v>1</v>
      </c>
      <c r="M291" t="str">
        <f>+VLOOKUP(Importaciones_mensuales[[#This Row],[Código Arancelario]],Codigos10[],7,0)</f>
        <v>Sin especificar</v>
      </c>
      <c r="N291">
        <v>2020</v>
      </c>
      <c r="O291">
        <v>0</v>
      </c>
      <c r="P291">
        <v>91.46</v>
      </c>
      <c r="Q291">
        <v>105.94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102.8</v>
      </c>
    </row>
    <row r="292" spans="1:26" x14ac:dyDescent="0.25">
      <c r="A292" t="s">
        <v>265</v>
      </c>
      <c r="B292" t="s">
        <v>15</v>
      </c>
      <c r="C292" t="str">
        <f>+VLOOKUP(Importaciones_mensuales[[#This Row],[Código Arancelario]],Codigos10[],2,0)</f>
        <v>Damasco</v>
      </c>
      <c r="D292">
        <f>+VLOOKUP(Importaciones_mensuales[[#This Row],[Cultivo]],Cod_categoría[],2,0)</f>
        <v>100103003</v>
      </c>
      <c r="E292" t="str">
        <f>+VLOOKUP(Importaciones_mensuales[[#This Row],[Código Arancelario]],Codigos10[],4,0)</f>
        <v>Deshidratado</v>
      </c>
      <c r="F292">
        <f>+VLOOKUP(Importaciones_mensuales[[#This Row],[Procesamiento]],Cod_procesamiento[],2,0)</f>
        <v>3</v>
      </c>
      <c r="G292" t="str">
        <f>+VLOOKUP(Importaciones_mensuales[[#This Row],[Código Arancelario]],Codigos10[],3,0)</f>
        <v>Sin especificar</v>
      </c>
      <c r="H292">
        <f>+VLOOKUP(Importaciones_mensuales[[#This Row],[Tipo]],Cod_tipo[],2,0)</f>
        <v>5</v>
      </c>
      <c r="I292" t="str">
        <f>+VLOOKUP(Importaciones_mensuales[[#This Row],[Código Arancelario]],Codigos10[],5,0)</f>
        <v>Frutos de carozo</v>
      </c>
      <c r="J292">
        <f>+VLOOKUP(Importaciones_mensuales[[#This Row],[Categoría]],Cod_Tipo_cultivo[],2,0)</f>
        <v>5</v>
      </c>
      <c r="K292" t="s">
        <v>129</v>
      </c>
      <c r="L292">
        <f>+VLOOKUP(Importaciones_mensuales[[#This Row],[Contenido]],Contenido_cod[],2,0)</f>
        <v>1</v>
      </c>
      <c r="M292" t="str">
        <f>+VLOOKUP(Importaciones_mensuales[[#This Row],[Código Arancelario]],Codigos10[],7,0)</f>
        <v>Sin especificar</v>
      </c>
      <c r="N292">
        <v>2020</v>
      </c>
      <c r="O292">
        <v>51606.350000000006</v>
      </c>
      <c r="P292">
        <v>0</v>
      </c>
      <c r="Q292">
        <v>8282.86</v>
      </c>
      <c r="R292">
        <v>108005.86</v>
      </c>
      <c r="S292">
        <v>0</v>
      </c>
      <c r="T292">
        <v>0</v>
      </c>
      <c r="U292">
        <v>0</v>
      </c>
      <c r="V292">
        <v>1625</v>
      </c>
      <c r="W292">
        <v>32102.080000000002</v>
      </c>
      <c r="X292">
        <v>71544.070000000007</v>
      </c>
      <c r="Y292">
        <v>37400</v>
      </c>
      <c r="Z292">
        <v>204976.9</v>
      </c>
    </row>
    <row r="293" spans="1:26" x14ac:dyDescent="0.25">
      <c r="A293" t="s">
        <v>170</v>
      </c>
      <c r="B293" t="s">
        <v>363</v>
      </c>
      <c r="C293" t="str">
        <f>+VLOOKUP(Importaciones_mensuales[[#This Row],[Código Arancelario]],Codigos10[],2,0)</f>
        <v>Palta</v>
      </c>
      <c r="D293">
        <f>+VLOOKUP(Importaciones_mensuales[[#This Row],[Cultivo]],Cod_categoría[],2,0)</f>
        <v>100106002</v>
      </c>
      <c r="E293" t="str">
        <f>+VLOOKUP(Importaciones_mensuales[[#This Row],[Código Arancelario]],Codigos10[],4,0)</f>
        <v>Sin especificar</v>
      </c>
      <c r="F293">
        <f>+VLOOKUP(Importaciones_mensuales[[#This Row],[Procesamiento]],Cod_procesamiento[],2,0)</f>
        <v>6</v>
      </c>
      <c r="G293" t="str">
        <f>+VLOOKUP(Importaciones_mensuales[[#This Row],[Código Arancelario]],Codigos10[],3,0)</f>
        <v>No orgánico</v>
      </c>
      <c r="H293">
        <f>+VLOOKUP(Importaciones_mensuales[[#This Row],[Tipo]],Cod_tipo[],2,0)</f>
        <v>2</v>
      </c>
      <c r="I293" t="str">
        <f>+VLOOKUP(Importaciones_mensuales[[#This Row],[Código Arancelario]],Codigos10[],5,0)</f>
        <v>Frutos Oleaginosos</v>
      </c>
      <c r="J293">
        <f>+VLOOKUP(Importaciones_mensuales[[#This Row],[Categoría]],Cod_Tipo_cultivo[],2,0)</f>
        <v>12</v>
      </c>
      <c r="K293" t="s">
        <v>129</v>
      </c>
      <c r="L293">
        <f>+VLOOKUP(Importaciones_mensuales[[#This Row],[Contenido]],Contenido_cod[],2,0)</f>
        <v>1</v>
      </c>
      <c r="M293" t="str">
        <f>+VLOOKUP(Importaciones_mensuales[[#This Row],[Código Arancelario]],Codigos10[],7,0)</f>
        <v>Hass</v>
      </c>
      <c r="N293">
        <v>2018</v>
      </c>
      <c r="O293">
        <v>0</v>
      </c>
      <c r="P293">
        <v>1.7248790553978948</v>
      </c>
      <c r="Q293">
        <v>1.6997463274017754</v>
      </c>
      <c r="R293">
        <v>1.7108641336820005</v>
      </c>
      <c r="S293">
        <v>1.9221239110436379</v>
      </c>
      <c r="T293">
        <v>1.8203532207804551</v>
      </c>
      <c r="U293">
        <v>1.5581247451652933</v>
      </c>
      <c r="V293">
        <v>1.5498687010665864</v>
      </c>
      <c r="W293">
        <v>1.4797689333654127</v>
      </c>
      <c r="X293">
        <v>0</v>
      </c>
      <c r="Y293">
        <v>0</v>
      </c>
      <c r="Z293">
        <v>0.84512820512820519</v>
      </c>
    </row>
    <row r="294" spans="1:26" x14ac:dyDescent="0.25">
      <c r="A294" t="s">
        <v>173</v>
      </c>
      <c r="B294" t="s">
        <v>363</v>
      </c>
      <c r="C294" t="str">
        <f>+VLOOKUP(Importaciones_mensuales[[#This Row],[Código Arancelario]],Codigos10[],2,0)</f>
        <v>Palta</v>
      </c>
      <c r="D294">
        <f>+VLOOKUP(Importaciones_mensuales[[#This Row],[Cultivo]],Cod_categoría[],2,0)</f>
        <v>100106002</v>
      </c>
      <c r="E294" t="str">
        <f>+VLOOKUP(Importaciones_mensuales[[#This Row],[Código Arancelario]],Codigos10[],4,0)</f>
        <v>Sin especificar</v>
      </c>
      <c r="F294">
        <f>+VLOOKUP(Importaciones_mensuales[[#This Row],[Procesamiento]],Cod_procesamiento[],2,0)</f>
        <v>6</v>
      </c>
      <c r="G294" t="str">
        <f>+VLOOKUP(Importaciones_mensuales[[#This Row],[Código Arancelario]],Codigos10[],3,0)</f>
        <v>Orgánico</v>
      </c>
      <c r="H294">
        <f>+VLOOKUP(Importaciones_mensuales[[#This Row],[Tipo]],Cod_tipo[],2,0)</f>
        <v>1</v>
      </c>
      <c r="I294" t="str">
        <f>+VLOOKUP(Importaciones_mensuales[[#This Row],[Código Arancelario]],Codigos10[],5,0)</f>
        <v>Frutos Oleaginosos</v>
      </c>
      <c r="J294">
        <f>+VLOOKUP(Importaciones_mensuales[[#This Row],[Categoría]],Cod_Tipo_cultivo[],2,0)</f>
        <v>12</v>
      </c>
      <c r="K294" t="s">
        <v>129</v>
      </c>
      <c r="L294">
        <f>+VLOOKUP(Importaciones_mensuales[[#This Row],[Contenido]],Contenido_cod[],2,0)</f>
        <v>1</v>
      </c>
      <c r="M294" t="str">
        <f>+VLOOKUP(Importaciones_mensuales[[#This Row],[Código Arancelario]],Codigos10[],7,0)</f>
        <v>Sin especificar</v>
      </c>
      <c r="N294">
        <v>2018</v>
      </c>
      <c r="O294">
        <v>0</v>
      </c>
      <c r="P294">
        <v>0</v>
      </c>
      <c r="Q294">
        <v>0</v>
      </c>
      <c r="R294">
        <v>0</v>
      </c>
      <c r="S294">
        <v>69.011764705882356</v>
      </c>
      <c r="T294">
        <v>0</v>
      </c>
      <c r="U294">
        <v>154.37</v>
      </c>
      <c r="V294">
        <v>0</v>
      </c>
      <c r="W294">
        <v>0</v>
      </c>
      <c r="X294">
        <v>0</v>
      </c>
      <c r="Y294">
        <v>134.74759192787917</v>
      </c>
      <c r="Z294">
        <v>0</v>
      </c>
    </row>
    <row r="295" spans="1:26" x14ac:dyDescent="0.25">
      <c r="A295" t="s">
        <v>309</v>
      </c>
      <c r="B295" t="s">
        <v>363</v>
      </c>
      <c r="C295" t="str">
        <f>+VLOOKUP(Importaciones_mensuales[[#This Row],[Código Arancelario]],Codigos10[],2,0)</f>
        <v>Uva</v>
      </c>
      <c r="D295">
        <f>+VLOOKUP(Importaciones_mensuales[[#This Row],[Cultivo]],Cod_categoría[],2,0)</f>
        <v>100109001</v>
      </c>
      <c r="E295" t="str">
        <f>+VLOOKUP(Importaciones_mensuales[[#This Row],[Código Arancelario]],Codigos10[],4,0)</f>
        <v>Fresco</v>
      </c>
      <c r="F295">
        <f>+VLOOKUP(Importaciones_mensuales[[#This Row],[Procesamiento]],Cod_procesamiento[],2,0)</f>
        <v>4</v>
      </c>
      <c r="G295" t="str">
        <f>+VLOOKUP(Importaciones_mensuales[[#This Row],[Código Arancelario]],Codigos10[],3,0)</f>
        <v>Orgánico</v>
      </c>
      <c r="H295">
        <f>+VLOOKUP(Importaciones_mensuales[[#This Row],[Tipo]],Cod_tipo[],2,0)</f>
        <v>1</v>
      </c>
      <c r="I295" t="str">
        <f>+VLOOKUP(Importaciones_mensuales[[#This Row],[Código Arancelario]],Codigos10[],5,0)</f>
        <v>Uva</v>
      </c>
      <c r="J295">
        <f>+VLOOKUP(Importaciones_mensuales[[#This Row],[Categoría]],Cod_Tipo_cultivo[],2,0)</f>
        <v>11</v>
      </c>
      <c r="K295" t="s">
        <v>129</v>
      </c>
      <c r="L295">
        <f>+VLOOKUP(Importaciones_mensuales[[#This Row],[Contenido]],Contenido_cod[],2,0)</f>
        <v>1</v>
      </c>
      <c r="M295" t="str">
        <f>+VLOOKUP(Importaciones_mensuales[[#This Row],[Código Arancelario]],Codigos10[],7,0)</f>
        <v>Flame seedles</v>
      </c>
      <c r="N295">
        <v>2018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5.4524361948955917</v>
      </c>
      <c r="V295">
        <v>0</v>
      </c>
      <c r="W295">
        <v>0</v>
      </c>
      <c r="X295">
        <v>0</v>
      </c>
      <c r="Y295">
        <v>0</v>
      </c>
      <c r="Z295">
        <v>0</v>
      </c>
    </row>
    <row r="296" spans="1:26" x14ac:dyDescent="0.25">
      <c r="A296" t="s">
        <v>192</v>
      </c>
      <c r="B296" t="s">
        <v>363</v>
      </c>
      <c r="C296" t="str">
        <f>+VLOOKUP(Importaciones_mensuales[[#This Row],[Código Arancelario]],Codigos10[],2,0)</f>
        <v>Uva</v>
      </c>
      <c r="D296">
        <f>+VLOOKUP(Importaciones_mensuales[[#This Row],[Cultivo]],Cod_categoría[],2,0)</f>
        <v>100109001</v>
      </c>
      <c r="E296" t="str">
        <f>+VLOOKUP(Importaciones_mensuales[[#This Row],[Código Arancelario]],Codigos10[],4,0)</f>
        <v>Fresco</v>
      </c>
      <c r="F296">
        <f>+VLOOKUP(Importaciones_mensuales[[#This Row],[Procesamiento]],Cod_procesamiento[],2,0)</f>
        <v>4</v>
      </c>
      <c r="G296" t="str">
        <f>+VLOOKUP(Importaciones_mensuales[[#This Row],[Código Arancelario]],Codigos10[],3,0)</f>
        <v>No orgánico</v>
      </c>
      <c r="H296">
        <f>+VLOOKUP(Importaciones_mensuales[[#This Row],[Tipo]],Cod_tipo[],2,0)</f>
        <v>2</v>
      </c>
      <c r="I296" t="str">
        <f>+VLOOKUP(Importaciones_mensuales[[#This Row],[Código Arancelario]],Codigos10[],5,0)</f>
        <v>Uva</v>
      </c>
      <c r="J296">
        <f>+VLOOKUP(Importaciones_mensuales[[#This Row],[Categoría]],Cod_Tipo_cultivo[],2,0)</f>
        <v>11</v>
      </c>
      <c r="K296" t="s">
        <v>129</v>
      </c>
      <c r="L296">
        <f>+VLOOKUP(Importaciones_mensuales[[#This Row],[Contenido]],Contenido_cod[],2,0)</f>
        <v>1</v>
      </c>
      <c r="M296" t="str">
        <f>+VLOOKUP(Importaciones_mensuales[[#This Row],[Código Arancelario]],Codigos10[],7,0)</f>
        <v>Flame seedles</v>
      </c>
      <c r="N296">
        <v>2018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6.0311230004323386</v>
      </c>
      <c r="V296">
        <v>4.2484423822022244</v>
      </c>
      <c r="W296">
        <v>0</v>
      </c>
      <c r="X296">
        <v>0</v>
      </c>
      <c r="Y296">
        <v>0</v>
      </c>
      <c r="Z296">
        <v>0</v>
      </c>
    </row>
    <row r="297" spans="1:26" x14ac:dyDescent="0.25">
      <c r="A297" t="s">
        <v>269</v>
      </c>
      <c r="B297" t="s">
        <v>15</v>
      </c>
      <c r="C297" t="str">
        <f>+VLOOKUP(Importaciones_mensuales[[#This Row],[Código Arancelario]],Codigos10[],2,0)</f>
        <v>Durazno</v>
      </c>
      <c r="D297">
        <f>+VLOOKUP(Importaciones_mensuales[[#This Row],[Cultivo]],Cod_categoría[],2,0)</f>
        <v>100103004</v>
      </c>
      <c r="E297" t="str">
        <f>+VLOOKUP(Importaciones_mensuales[[#This Row],[Código Arancelario]],Codigos10[],4,0)</f>
        <v>Deshidratado</v>
      </c>
      <c r="F297">
        <f>+VLOOKUP(Importaciones_mensuales[[#This Row],[Procesamiento]],Cod_procesamiento[],2,0)</f>
        <v>3</v>
      </c>
      <c r="G297" t="str">
        <f>+VLOOKUP(Importaciones_mensuales[[#This Row],[Código Arancelario]],Codigos10[],3,0)</f>
        <v>Sin especificar</v>
      </c>
      <c r="H297">
        <f>+VLOOKUP(Importaciones_mensuales[[#This Row],[Tipo]],Cod_tipo[],2,0)</f>
        <v>5</v>
      </c>
      <c r="I297" t="str">
        <f>+VLOOKUP(Importaciones_mensuales[[#This Row],[Código Arancelario]],Codigos10[],5,0)</f>
        <v>Frutos de carozo</v>
      </c>
      <c r="J297">
        <f>+VLOOKUP(Importaciones_mensuales[[#This Row],[Categoría]],Cod_Tipo_cultivo[],2,0)</f>
        <v>5</v>
      </c>
      <c r="K297" t="s">
        <v>129</v>
      </c>
      <c r="L297">
        <f>+VLOOKUP(Importaciones_mensuales[[#This Row],[Contenido]],Contenido_cod[],2,0)</f>
        <v>1</v>
      </c>
      <c r="M297" t="str">
        <f>+VLOOKUP(Importaciones_mensuales[[#This Row],[Código Arancelario]],Codigos10[],7,0)</f>
        <v>Sin especificar</v>
      </c>
      <c r="N297">
        <v>2020</v>
      </c>
      <c r="O297">
        <v>20605.620000000003</v>
      </c>
      <c r="P297">
        <v>0</v>
      </c>
      <c r="Q297">
        <v>1721.28</v>
      </c>
      <c r="R297">
        <v>0</v>
      </c>
      <c r="S297">
        <v>16500</v>
      </c>
      <c r="T297">
        <v>0</v>
      </c>
      <c r="U297">
        <v>0</v>
      </c>
      <c r="V297">
        <v>1507.09</v>
      </c>
      <c r="W297">
        <v>14082.3</v>
      </c>
      <c r="X297">
        <v>27635</v>
      </c>
      <c r="Y297">
        <v>8286.2099999999991</v>
      </c>
      <c r="Z297">
        <v>9613.98</v>
      </c>
    </row>
    <row r="298" spans="1:26" x14ac:dyDescent="0.25">
      <c r="A298" t="s">
        <v>270</v>
      </c>
      <c r="B298" t="s">
        <v>15</v>
      </c>
      <c r="C298" t="str">
        <f>+VLOOKUP(Importaciones_mensuales[[#This Row],[Código Arancelario]],Codigos10[],2,0)</f>
        <v>Mosqueta</v>
      </c>
      <c r="D298">
        <f>+VLOOKUP(Importaciones_mensuales[[#This Row],[Cultivo]],Cod_categoría[],2,0)</f>
        <v>100114030</v>
      </c>
      <c r="E298" t="str">
        <f>+VLOOKUP(Importaciones_mensuales[[#This Row],[Código Arancelario]],Codigos10[],4,0)</f>
        <v>Deshidratado</v>
      </c>
      <c r="F298">
        <f>+VLOOKUP(Importaciones_mensuales[[#This Row],[Procesamiento]],Cod_procesamiento[],2,0)</f>
        <v>3</v>
      </c>
      <c r="G298" t="str">
        <f>+VLOOKUP(Importaciones_mensuales[[#This Row],[Código Arancelario]],Codigos10[],3,0)</f>
        <v>Sin especificar</v>
      </c>
      <c r="H298">
        <f>+VLOOKUP(Importaciones_mensuales[[#This Row],[Tipo]],Cod_tipo[],2,0)</f>
        <v>5</v>
      </c>
      <c r="I298" t="str">
        <f>+VLOOKUP(Importaciones_mensuales[[#This Row],[Código Arancelario]],Codigos10[],5,0)</f>
        <v>Frutos de pepita</v>
      </c>
      <c r="J298">
        <f>+VLOOKUP(Importaciones_mensuales[[#This Row],[Categoría]],Cod_Tipo_cultivo[],2,0)</f>
        <v>3</v>
      </c>
      <c r="K298" t="s">
        <v>129</v>
      </c>
      <c r="L298">
        <f>+VLOOKUP(Importaciones_mensuales[[#This Row],[Contenido]],Contenido_cod[],2,0)</f>
        <v>1</v>
      </c>
      <c r="M298" t="str">
        <f>+VLOOKUP(Importaciones_mensuales[[#This Row],[Código Arancelario]],Codigos10[],7,0)</f>
        <v>Sin especificar</v>
      </c>
      <c r="N298">
        <v>2020</v>
      </c>
      <c r="O298">
        <v>6700.76</v>
      </c>
      <c r="P298">
        <v>6700.69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</row>
    <row r="299" spans="1:26" x14ac:dyDescent="0.25">
      <c r="A299" t="s">
        <v>293</v>
      </c>
      <c r="B299" t="s">
        <v>363</v>
      </c>
      <c r="C299" t="str">
        <f>+VLOOKUP(Importaciones_mensuales[[#This Row],[Código Arancelario]],Codigos10[],2,0)</f>
        <v>Uva</v>
      </c>
      <c r="D299">
        <f>+VLOOKUP(Importaciones_mensuales[[#This Row],[Cultivo]],Cod_categoría[],2,0)</f>
        <v>100109001</v>
      </c>
      <c r="E299" t="str">
        <f>+VLOOKUP(Importaciones_mensuales[[#This Row],[Código Arancelario]],Codigos10[],4,0)</f>
        <v>Fresco</v>
      </c>
      <c r="F299">
        <f>+VLOOKUP(Importaciones_mensuales[[#This Row],[Procesamiento]],Cod_procesamiento[],2,0)</f>
        <v>4</v>
      </c>
      <c r="G299" t="str">
        <f>+VLOOKUP(Importaciones_mensuales[[#This Row],[Código Arancelario]],Codigos10[],3,0)</f>
        <v>No orgánico</v>
      </c>
      <c r="H299">
        <f>+VLOOKUP(Importaciones_mensuales[[#This Row],[Tipo]],Cod_tipo[],2,0)</f>
        <v>2</v>
      </c>
      <c r="I299" t="str">
        <f>+VLOOKUP(Importaciones_mensuales[[#This Row],[Código Arancelario]],Codigos10[],5,0)</f>
        <v>Uva</v>
      </c>
      <c r="J299">
        <f>+VLOOKUP(Importaciones_mensuales[[#This Row],[Categoría]],Cod_Tipo_cultivo[],2,0)</f>
        <v>11</v>
      </c>
      <c r="K299" t="s">
        <v>129</v>
      </c>
      <c r="L299">
        <f>+VLOOKUP(Importaciones_mensuales[[#This Row],[Contenido]],Contenido_cod[],2,0)</f>
        <v>1</v>
      </c>
      <c r="M299" t="str">
        <f>+VLOOKUP(Importaciones_mensuales[[#This Row],[Código Arancelario]],Codigos10[],7,0)</f>
        <v>Crimson seedless</v>
      </c>
      <c r="N299">
        <v>2018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3.9965197215777262</v>
      </c>
      <c r="W299">
        <v>0</v>
      </c>
      <c r="X299">
        <v>0</v>
      </c>
      <c r="Y299">
        <v>0</v>
      </c>
      <c r="Z299">
        <v>0</v>
      </c>
    </row>
    <row r="300" spans="1:26" x14ac:dyDescent="0.25">
      <c r="A300" t="s">
        <v>194</v>
      </c>
      <c r="B300" t="s">
        <v>363</v>
      </c>
      <c r="C300" t="str">
        <f>+VLOOKUP(Importaciones_mensuales[[#This Row],[Código Arancelario]],Codigos10[],2,0)</f>
        <v>Uva</v>
      </c>
      <c r="D300">
        <f>+VLOOKUP(Importaciones_mensuales[[#This Row],[Cultivo]],Cod_categoría[],2,0)</f>
        <v>100109001</v>
      </c>
      <c r="E300" t="str">
        <f>+VLOOKUP(Importaciones_mensuales[[#This Row],[Código Arancelario]],Codigos10[],4,0)</f>
        <v>Fresco</v>
      </c>
      <c r="F300">
        <f>+VLOOKUP(Importaciones_mensuales[[#This Row],[Procesamiento]],Cod_procesamiento[],2,0)</f>
        <v>4</v>
      </c>
      <c r="G300" t="str">
        <f>+VLOOKUP(Importaciones_mensuales[[#This Row],[Código Arancelario]],Codigos10[],3,0)</f>
        <v>No orgánico</v>
      </c>
      <c r="H300">
        <f>+VLOOKUP(Importaciones_mensuales[[#This Row],[Tipo]],Cod_tipo[],2,0)</f>
        <v>2</v>
      </c>
      <c r="I300" t="str">
        <f>+VLOOKUP(Importaciones_mensuales[[#This Row],[Código Arancelario]],Codigos10[],5,0)</f>
        <v>Uva</v>
      </c>
      <c r="J300">
        <f>+VLOOKUP(Importaciones_mensuales[[#This Row],[Categoría]],Cod_Tipo_cultivo[],2,0)</f>
        <v>11</v>
      </c>
      <c r="K300" t="s">
        <v>129</v>
      </c>
      <c r="L300">
        <f>+VLOOKUP(Importaciones_mensuales[[#This Row],[Contenido]],Contenido_cod[],2,0)</f>
        <v>1</v>
      </c>
      <c r="M300" t="str">
        <f>+VLOOKUP(Importaciones_mensuales[[#This Row],[Código Arancelario]],Codigos10[],7,0)</f>
        <v>Sugraone</v>
      </c>
      <c r="N300">
        <v>2018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6.0913455005867458</v>
      </c>
      <c r="V300">
        <v>4.0707738867271939</v>
      </c>
      <c r="W300">
        <v>0</v>
      </c>
      <c r="X300">
        <v>0</v>
      </c>
      <c r="Y300">
        <v>0</v>
      </c>
      <c r="Z300">
        <v>0</v>
      </c>
    </row>
    <row r="301" spans="1:26" x14ac:dyDescent="0.25">
      <c r="A301" t="s">
        <v>331</v>
      </c>
      <c r="B301" t="s">
        <v>363</v>
      </c>
      <c r="C301" t="str">
        <f>+VLOOKUP(Importaciones_mensuales[[#This Row],[Código Arancelario]],Codigos10[],2,0)</f>
        <v>Cereza</v>
      </c>
      <c r="D301">
        <f>+VLOOKUP(Importaciones_mensuales[[#This Row],[Cultivo]],Cod_categoría[],2,0)</f>
        <v>100103001</v>
      </c>
      <c r="E301" t="str">
        <f>+VLOOKUP(Importaciones_mensuales[[#This Row],[Código Arancelario]],Codigos10[],4,0)</f>
        <v>Fresco</v>
      </c>
      <c r="F301">
        <f>+VLOOKUP(Importaciones_mensuales[[#This Row],[Procesamiento]],Cod_procesamiento[],2,0)</f>
        <v>4</v>
      </c>
      <c r="G301" t="str">
        <f>+VLOOKUP(Importaciones_mensuales[[#This Row],[Código Arancelario]],Codigos10[],3,0)</f>
        <v>No orgánico</v>
      </c>
      <c r="H301">
        <f>+VLOOKUP(Importaciones_mensuales[[#This Row],[Tipo]],Cod_tipo[],2,0)</f>
        <v>2</v>
      </c>
      <c r="I301" t="str">
        <f>+VLOOKUP(Importaciones_mensuales[[#This Row],[Código Arancelario]],Codigos10[],5,0)</f>
        <v>Frutos de carozo</v>
      </c>
      <c r="J301">
        <f>+VLOOKUP(Importaciones_mensuales[[#This Row],[Categoría]],Cod_Tipo_cultivo[],2,0)</f>
        <v>5</v>
      </c>
      <c r="K301" t="s">
        <v>129</v>
      </c>
      <c r="L301">
        <f>+VLOOKUP(Importaciones_mensuales[[#This Row],[Contenido]],Contenido_cod[],2,0)</f>
        <v>1</v>
      </c>
      <c r="M301" t="str">
        <f>+VLOOKUP(Importaciones_mensuales[[#This Row],[Código Arancelario]],Codigos10[],7,0)</f>
        <v>Cerezas ácidas</v>
      </c>
      <c r="N301">
        <v>2018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2.08</v>
      </c>
      <c r="X301">
        <v>0</v>
      </c>
      <c r="Y301">
        <v>0</v>
      </c>
      <c r="Z301">
        <v>2.08</v>
      </c>
    </row>
    <row r="302" spans="1:26" x14ac:dyDescent="0.25">
      <c r="A302" t="s">
        <v>333</v>
      </c>
      <c r="B302" t="s">
        <v>363</v>
      </c>
      <c r="C302" t="str">
        <f>+VLOOKUP(Importaciones_mensuales[[#This Row],[Código Arancelario]],Codigos10[],2,0)</f>
        <v>Ciruela</v>
      </c>
      <c r="D302">
        <f>+VLOOKUP(Importaciones_mensuales[[#This Row],[Cultivo]],Cod_categoría[],2,0)</f>
        <v>100103002</v>
      </c>
      <c r="E302" t="str">
        <f>+VLOOKUP(Importaciones_mensuales[[#This Row],[Código Arancelario]],Codigos10[],4,0)</f>
        <v>Fresco</v>
      </c>
      <c r="F302">
        <f>+VLOOKUP(Importaciones_mensuales[[#This Row],[Procesamiento]],Cod_procesamiento[],2,0)</f>
        <v>4</v>
      </c>
      <c r="G302" t="str">
        <f>+VLOOKUP(Importaciones_mensuales[[#This Row],[Código Arancelario]],Codigos10[],3,0)</f>
        <v>Orgánico</v>
      </c>
      <c r="H302">
        <f>+VLOOKUP(Importaciones_mensuales[[#This Row],[Tipo]],Cod_tipo[],2,0)</f>
        <v>1</v>
      </c>
      <c r="I302" t="str">
        <f>+VLOOKUP(Importaciones_mensuales[[#This Row],[Código Arancelario]],Codigos10[],5,0)</f>
        <v>Frutos de carozo</v>
      </c>
      <c r="J302">
        <f>+VLOOKUP(Importaciones_mensuales[[#This Row],[Categoría]],Cod_Tipo_cultivo[],2,0)</f>
        <v>5</v>
      </c>
      <c r="K302" t="s">
        <v>129</v>
      </c>
      <c r="L302">
        <f>+VLOOKUP(Importaciones_mensuales[[#This Row],[Contenido]],Contenido_cod[],2,0)</f>
        <v>1</v>
      </c>
      <c r="M302" t="str">
        <f>+VLOOKUP(Importaciones_mensuales[[#This Row],[Código Arancelario]],Codigos10[],7,0)</f>
        <v>Sin especificar</v>
      </c>
      <c r="N302">
        <v>2018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4.2227476819256626</v>
      </c>
      <c r="V302">
        <v>0</v>
      </c>
      <c r="W302">
        <v>0</v>
      </c>
      <c r="X302">
        <v>0</v>
      </c>
      <c r="Y302">
        <v>0</v>
      </c>
      <c r="Z302">
        <v>0</v>
      </c>
    </row>
    <row r="303" spans="1:26" x14ac:dyDescent="0.25">
      <c r="A303" t="s">
        <v>229</v>
      </c>
      <c r="B303" t="s">
        <v>363</v>
      </c>
      <c r="C303" t="str">
        <f>+VLOOKUP(Importaciones_mensuales[[#This Row],[Código Arancelario]],Codigos10[],2,0)</f>
        <v>Ciruela</v>
      </c>
      <c r="D303">
        <f>+VLOOKUP(Importaciones_mensuales[[#This Row],[Cultivo]],Cod_categoría[],2,0)</f>
        <v>100103002</v>
      </c>
      <c r="E303" t="str">
        <f>+VLOOKUP(Importaciones_mensuales[[#This Row],[Código Arancelario]],Codigos10[],4,0)</f>
        <v>Fresco</v>
      </c>
      <c r="F303">
        <f>+VLOOKUP(Importaciones_mensuales[[#This Row],[Procesamiento]],Cod_procesamiento[],2,0)</f>
        <v>4</v>
      </c>
      <c r="G303" t="str">
        <f>+VLOOKUP(Importaciones_mensuales[[#This Row],[Código Arancelario]],Codigos10[],3,0)</f>
        <v>No orgánico</v>
      </c>
      <c r="H303">
        <f>+VLOOKUP(Importaciones_mensuales[[#This Row],[Tipo]],Cod_tipo[],2,0)</f>
        <v>2</v>
      </c>
      <c r="I303" t="str">
        <f>+VLOOKUP(Importaciones_mensuales[[#This Row],[Código Arancelario]],Codigos10[],5,0)</f>
        <v>Frutos de carozo</v>
      </c>
      <c r="J303">
        <f>+VLOOKUP(Importaciones_mensuales[[#This Row],[Categoría]],Cod_Tipo_cultivo[],2,0)</f>
        <v>5</v>
      </c>
      <c r="K303" t="s">
        <v>129</v>
      </c>
      <c r="L303">
        <f>+VLOOKUP(Importaciones_mensuales[[#This Row],[Contenido]],Contenido_cod[],2,0)</f>
        <v>1</v>
      </c>
      <c r="M303" t="str">
        <f>+VLOOKUP(Importaciones_mensuales[[#This Row],[Código Arancelario]],Codigos10[],7,0)</f>
        <v>Sin especificar</v>
      </c>
      <c r="N303">
        <v>2018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5.7920560747663554</v>
      </c>
      <c r="U303">
        <v>4.71875</v>
      </c>
      <c r="V303">
        <v>5.0314619561772354</v>
      </c>
      <c r="W303">
        <v>0</v>
      </c>
      <c r="X303">
        <v>0</v>
      </c>
      <c r="Y303">
        <v>0</v>
      </c>
      <c r="Z303">
        <v>0</v>
      </c>
    </row>
    <row r="304" spans="1:26" x14ac:dyDescent="0.25">
      <c r="A304" t="s">
        <v>14</v>
      </c>
      <c r="B304" t="s">
        <v>15</v>
      </c>
      <c r="C304" t="str">
        <f>+VLOOKUP(Importaciones_mensuales[[#This Row],[Código Arancelario]],Codigos10[],2,0)</f>
        <v>Papa</v>
      </c>
      <c r="D304">
        <f>+VLOOKUP(Importaciones_mensuales[[#This Row],[Cultivo]],Cod_categoría[],2,0)</f>
        <v>100114001</v>
      </c>
      <c r="E304" t="str">
        <f>+VLOOKUP(Importaciones_mensuales[[#This Row],[Código Arancelario]],Codigos10[],4,0)</f>
        <v>Fresco</v>
      </c>
      <c r="F304">
        <f>+VLOOKUP(Importaciones_mensuales[[#This Row],[Procesamiento]],Cod_procesamiento[],2,0)</f>
        <v>4</v>
      </c>
      <c r="G304" t="str">
        <f>+VLOOKUP(Importaciones_mensuales[[#This Row],[Código Arancelario]],Codigos10[],3,0)</f>
        <v>Siembra</v>
      </c>
      <c r="H304">
        <f>+VLOOKUP(Importaciones_mensuales[[#This Row],[Tipo]],Cod_tipo[],2,0)</f>
        <v>6</v>
      </c>
      <c r="I304" t="str">
        <f>+VLOOKUP(Importaciones_mensuales[[#This Row],[Código Arancelario]],Codigos10[],5,0)</f>
        <v>Tubérculos</v>
      </c>
      <c r="J304">
        <f>+VLOOKUP(Importaciones_mensuales[[#This Row],[Categoría]],Cod_Tipo_cultivo[],2,0)</f>
        <v>9</v>
      </c>
      <c r="K304" t="s">
        <v>20</v>
      </c>
      <c r="L304">
        <f>+VLOOKUP(Importaciones_mensuales[[#This Row],[Contenido]],Contenido_cod[],2,0)</f>
        <v>2</v>
      </c>
      <c r="M304" t="str">
        <f>+VLOOKUP(Importaciones_mensuales[[#This Row],[Código Arancelario]],Codigos10[],7,0)</f>
        <v>Sin especificar</v>
      </c>
      <c r="N304">
        <v>2019</v>
      </c>
      <c r="O304">
        <v>0</v>
      </c>
      <c r="P304">
        <v>0</v>
      </c>
      <c r="Q304">
        <v>0</v>
      </c>
      <c r="R304">
        <v>134.94999999999999</v>
      </c>
      <c r="S304">
        <v>229.35000000000002</v>
      </c>
      <c r="T304">
        <v>0</v>
      </c>
      <c r="U304">
        <v>0</v>
      </c>
      <c r="V304">
        <v>0</v>
      </c>
      <c r="W304">
        <v>0</v>
      </c>
      <c r="X304">
        <v>180816.74</v>
      </c>
      <c r="Y304">
        <v>0</v>
      </c>
      <c r="Z304">
        <v>49.38</v>
      </c>
    </row>
    <row r="305" spans="1:26" x14ac:dyDescent="0.25">
      <c r="A305" t="s">
        <v>23</v>
      </c>
      <c r="B305" t="s">
        <v>15</v>
      </c>
      <c r="C305" t="str">
        <f>+VLOOKUP(Importaciones_mensuales[[#This Row],[Código Arancelario]],Codigos10[],2,0)</f>
        <v>Papa</v>
      </c>
      <c r="D305">
        <f>+VLOOKUP(Importaciones_mensuales[[#This Row],[Cultivo]],Cod_categoría[],2,0)</f>
        <v>100114001</v>
      </c>
      <c r="E305" t="str">
        <f>+VLOOKUP(Importaciones_mensuales[[#This Row],[Código Arancelario]],Codigos10[],4,0)</f>
        <v>Fresco</v>
      </c>
      <c r="F305">
        <f>+VLOOKUP(Importaciones_mensuales[[#This Row],[Procesamiento]],Cod_procesamiento[],2,0)</f>
        <v>4</v>
      </c>
      <c r="G305" t="str">
        <f>+VLOOKUP(Importaciones_mensuales[[#This Row],[Código Arancelario]],Codigos10[],3,0)</f>
        <v>Siembra</v>
      </c>
      <c r="H305">
        <f>+VLOOKUP(Importaciones_mensuales[[#This Row],[Tipo]],Cod_tipo[],2,0)</f>
        <v>6</v>
      </c>
      <c r="I305" t="str">
        <f>+VLOOKUP(Importaciones_mensuales[[#This Row],[Código Arancelario]],Codigos10[],5,0)</f>
        <v>Tubérculos</v>
      </c>
      <c r="J305">
        <f>+VLOOKUP(Importaciones_mensuales[[#This Row],[Categoría]],Cod_Tipo_cultivo[],2,0)</f>
        <v>9</v>
      </c>
      <c r="K305" t="s">
        <v>20</v>
      </c>
      <c r="L305">
        <f>+VLOOKUP(Importaciones_mensuales[[#This Row],[Contenido]],Contenido_cod[],2,0)</f>
        <v>2</v>
      </c>
      <c r="M305" t="str">
        <f>+VLOOKUP(Importaciones_mensuales[[#This Row],[Código Arancelario]],Codigos10[],7,0)</f>
        <v>Sin especificar</v>
      </c>
      <c r="N305">
        <v>2019</v>
      </c>
      <c r="O305">
        <v>0</v>
      </c>
      <c r="P305">
        <v>65.64</v>
      </c>
      <c r="Q305">
        <v>444.25</v>
      </c>
      <c r="R305">
        <v>0</v>
      </c>
      <c r="S305">
        <v>0</v>
      </c>
      <c r="T305">
        <v>0</v>
      </c>
      <c r="U305">
        <v>0</v>
      </c>
      <c r="V305">
        <v>27414</v>
      </c>
      <c r="W305">
        <v>24338.6</v>
      </c>
      <c r="X305">
        <v>59422.14</v>
      </c>
      <c r="Y305">
        <v>24.03</v>
      </c>
      <c r="Z305">
        <v>484.09</v>
      </c>
    </row>
    <row r="306" spans="1:26" x14ac:dyDescent="0.25">
      <c r="A306" t="s">
        <v>234</v>
      </c>
      <c r="B306" t="s">
        <v>363</v>
      </c>
      <c r="C306" t="str">
        <f>+VLOOKUP(Importaciones_mensuales[[#This Row],[Código Arancelario]],Codigos10[],2,0)</f>
        <v>Mora</v>
      </c>
      <c r="D306">
        <f>+VLOOKUP(Importaciones_mensuales[[#This Row],[Cultivo]],Cod_categoría[],2,0)</f>
        <v>100101008</v>
      </c>
      <c r="E306" t="str">
        <f>+VLOOKUP(Importaciones_mensuales[[#This Row],[Código Arancelario]],Codigos10[],4,0)</f>
        <v>Fresco</v>
      </c>
      <c r="F306">
        <f>+VLOOKUP(Importaciones_mensuales[[#This Row],[Procesamiento]],Cod_procesamiento[],2,0)</f>
        <v>4</v>
      </c>
      <c r="G306" t="str">
        <f>+VLOOKUP(Importaciones_mensuales[[#This Row],[Código Arancelario]],Codigos10[],3,0)</f>
        <v>No orgánico</v>
      </c>
      <c r="H306">
        <f>+VLOOKUP(Importaciones_mensuales[[#This Row],[Tipo]],Cod_tipo[],2,0)</f>
        <v>2</v>
      </c>
      <c r="I306" t="str">
        <f>+VLOOKUP(Importaciones_mensuales[[#This Row],[Código Arancelario]],Codigos10[],5,0)</f>
        <v>Berries</v>
      </c>
      <c r="J306">
        <f>+VLOOKUP(Importaciones_mensuales[[#This Row],[Categoría]],Cod_Tipo_cultivo[],2,0)</f>
        <v>1</v>
      </c>
      <c r="K306" t="s">
        <v>129</v>
      </c>
      <c r="L306">
        <f>+VLOOKUP(Importaciones_mensuales[[#This Row],[Contenido]],Contenido_cod[],2,0)</f>
        <v>1</v>
      </c>
      <c r="M306" t="str">
        <f>+VLOOKUP(Importaciones_mensuales[[#This Row],[Código Arancelario]],Codigos10[],7,0)</f>
        <v>Sin especificar</v>
      </c>
      <c r="N306">
        <v>2018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2.0128348909657321</v>
      </c>
      <c r="Y306">
        <v>0</v>
      </c>
      <c r="Z306">
        <v>0</v>
      </c>
    </row>
    <row r="307" spans="1:26" x14ac:dyDescent="0.25">
      <c r="A307" t="s">
        <v>297</v>
      </c>
      <c r="B307" t="s">
        <v>363</v>
      </c>
      <c r="C307" t="str">
        <f>+VLOOKUP(Importaciones_mensuales[[#This Row],[Código Arancelario]],Codigos10[],2,0)</f>
        <v>Frambuesa</v>
      </c>
      <c r="D307">
        <f>+VLOOKUP(Importaciones_mensuales[[#This Row],[Cultivo]],Cod_categoría[],2,0)</f>
        <v>100101004</v>
      </c>
      <c r="E307" t="str">
        <f>+VLOOKUP(Importaciones_mensuales[[#This Row],[Código Arancelario]],Codigos10[],4,0)</f>
        <v>Fresco</v>
      </c>
      <c r="F307">
        <f>+VLOOKUP(Importaciones_mensuales[[#This Row],[Procesamiento]],Cod_procesamiento[],2,0)</f>
        <v>4</v>
      </c>
      <c r="G307" t="str">
        <f>+VLOOKUP(Importaciones_mensuales[[#This Row],[Código Arancelario]],Codigos10[],3,0)</f>
        <v>Orgánico</v>
      </c>
      <c r="H307">
        <f>+VLOOKUP(Importaciones_mensuales[[#This Row],[Tipo]],Cod_tipo[],2,0)</f>
        <v>1</v>
      </c>
      <c r="I307" t="str">
        <f>+VLOOKUP(Importaciones_mensuales[[#This Row],[Código Arancelario]],Codigos10[],5,0)</f>
        <v>Berries</v>
      </c>
      <c r="J307">
        <f>+VLOOKUP(Importaciones_mensuales[[#This Row],[Categoría]],Cod_Tipo_cultivo[],2,0)</f>
        <v>1</v>
      </c>
      <c r="K307" t="s">
        <v>129</v>
      </c>
      <c r="L307">
        <f>+VLOOKUP(Importaciones_mensuales[[#This Row],[Contenido]],Contenido_cod[],2,0)</f>
        <v>1</v>
      </c>
      <c r="M307" t="str">
        <f>+VLOOKUP(Importaciones_mensuales[[#This Row],[Código Arancelario]],Codigos10[],7,0)</f>
        <v>Sin especificar</v>
      </c>
      <c r="N307">
        <v>2018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3.9236431372549023</v>
      </c>
      <c r="V307">
        <v>3.9231465686274509</v>
      </c>
      <c r="W307">
        <v>0</v>
      </c>
      <c r="X307">
        <v>0</v>
      </c>
      <c r="Y307">
        <v>0</v>
      </c>
      <c r="Z307">
        <v>0</v>
      </c>
    </row>
    <row r="308" spans="1:26" x14ac:dyDescent="0.25">
      <c r="A308" t="s">
        <v>239</v>
      </c>
      <c r="B308" t="s">
        <v>363</v>
      </c>
      <c r="C308" t="str">
        <f>+VLOOKUP(Importaciones_mensuales[[#This Row],[Código Arancelario]],Codigos10[],2,0)</f>
        <v>Arándano</v>
      </c>
      <c r="D308">
        <f>+VLOOKUP(Importaciones_mensuales[[#This Row],[Cultivo]],Cod_categoría[],2,0)</f>
        <v>100101001</v>
      </c>
      <c r="E308" t="str">
        <f>+VLOOKUP(Importaciones_mensuales[[#This Row],[Código Arancelario]],Codigos10[],4,0)</f>
        <v>Fresco</v>
      </c>
      <c r="F308">
        <f>+VLOOKUP(Importaciones_mensuales[[#This Row],[Procesamiento]],Cod_procesamiento[],2,0)</f>
        <v>4</v>
      </c>
      <c r="G308" t="str">
        <f>+VLOOKUP(Importaciones_mensuales[[#This Row],[Código Arancelario]],Codigos10[],3,0)</f>
        <v>No orgánico</v>
      </c>
      <c r="H308">
        <f>+VLOOKUP(Importaciones_mensuales[[#This Row],[Tipo]],Cod_tipo[],2,0)</f>
        <v>2</v>
      </c>
      <c r="I308" t="str">
        <f>+VLOOKUP(Importaciones_mensuales[[#This Row],[Código Arancelario]],Codigos10[],5,0)</f>
        <v>Berries</v>
      </c>
      <c r="J308">
        <f>+VLOOKUP(Importaciones_mensuales[[#This Row],[Categoría]],Cod_Tipo_cultivo[],2,0)</f>
        <v>1</v>
      </c>
      <c r="K308" t="s">
        <v>129</v>
      </c>
      <c r="L308">
        <f>+VLOOKUP(Importaciones_mensuales[[#This Row],[Contenido]],Contenido_cod[],2,0)</f>
        <v>1</v>
      </c>
      <c r="M308" t="str">
        <f>+VLOOKUP(Importaciones_mensuales[[#This Row],[Código Arancelario]],Codigos10[],7,0)</f>
        <v>Rojo</v>
      </c>
      <c r="N308">
        <v>2018</v>
      </c>
      <c r="O308">
        <v>0</v>
      </c>
      <c r="P308">
        <v>0</v>
      </c>
      <c r="Q308">
        <v>0</v>
      </c>
      <c r="R308">
        <v>1.2033557301749991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</row>
    <row r="309" spans="1:26" x14ac:dyDescent="0.25">
      <c r="A309" t="s">
        <v>240</v>
      </c>
      <c r="B309" t="s">
        <v>363</v>
      </c>
      <c r="C309" t="str">
        <f>+VLOOKUP(Importaciones_mensuales[[#This Row],[Código Arancelario]],Codigos10[],2,0)</f>
        <v>Arándano</v>
      </c>
      <c r="D309">
        <f>+VLOOKUP(Importaciones_mensuales[[#This Row],[Cultivo]],Cod_categoría[],2,0)</f>
        <v>100101001</v>
      </c>
      <c r="E309" t="str">
        <f>+VLOOKUP(Importaciones_mensuales[[#This Row],[Código Arancelario]],Codigos10[],4,0)</f>
        <v>Fresco</v>
      </c>
      <c r="F309">
        <f>+VLOOKUP(Importaciones_mensuales[[#This Row],[Procesamiento]],Cod_procesamiento[],2,0)</f>
        <v>4</v>
      </c>
      <c r="G309" t="str">
        <f>+VLOOKUP(Importaciones_mensuales[[#This Row],[Código Arancelario]],Codigos10[],3,0)</f>
        <v>No orgánico</v>
      </c>
      <c r="H309">
        <f>+VLOOKUP(Importaciones_mensuales[[#This Row],[Tipo]],Cod_tipo[],2,0)</f>
        <v>2</v>
      </c>
      <c r="I309" t="str">
        <f>+VLOOKUP(Importaciones_mensuales[[#This Row],[Código Arancelario]],Codigos10[],5,0)</f>
        <v>Berries</v>
      </c>
      <c r="J309">
        <f>+VLOOKUP(Importaciones_mensuales[[#This Row],[Categoría]],Cod_Tipo_cultivo[],2,0)</f>
        <v>1</v>
      </c>
      <c r="K309" t="s">
        <v>129</v>
      </c>
      <c r="L309">
        <f>+VLOOKUP(Importaciones_mensuales[[#This Row],[Contenido]],Contenido_cod[],2,0)</f>
        <v>1</v>
      </c>
      <c r="M309" t="str">
        <f>+VLOOKUP(Importaciones_mensuales[[#This Row],[Código Arancelario]],Codigos10[],7,0)</f>
        <v>Azul</v>
      </c>
      <c r="N309">
        <v>2018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47.2812360719061</v>
      </c>
      <c r="Y309">
        <v>0</v>
      </c>
      <c r="Z309">
        <v>0</v>
      </c>
    </row>
    <row r="310" spans="1:26" x14ac:dyDescent="0.25">
      <c r="A310" t="s">
        <v>277</v>
      </c>
      <c r="B310" t="s">
        <v>15</v>
      </c>
      <c r="C310" t="str">
        <f>+VLOOKUP(Importaciones_mensuales[[#This Row],[Código Arancelario]],Codigos10[],2,0)</f>
        <v>Puerro</v>
      </c>
      <c r="D310">
        <f>+VLOOKUP(Importaciones_mensuales[[#This Row],[Cultivo]],Cod_categoría[],2,0)</f>
        <v>100114035</v>
      </c>
      <c r="E310" t="str">
        <f>+VLOOKUP(Importaciones_mensuales[[#This Row],[Código Arancelario]],Codigos10[],4,0)</f>
        <v>Fresco</v>
      </c>
      <c r="F310">
        <f>+VLOOKUP(Importaciones_mensuales[[#This Row],[Procesamiento]],Cod_procesamiento[],2,0)</f>
        <v>4</v>
      </c>
      <c r="G310" t="str">
        <f>+VLOOKUP(Importaciones_mensuales[[#This Row],[Código Arancelario]],Codigos10[],3,0)</f>
        <v>Sin especificar</v>
      </c>
      <c r="H310">
        <f>+VLOOKUP(Importaciones_mensuales[[#This Row],[Tipo]],Cod_tipo[],2,0)</f>
        <v>5</v>
      </c>
      <c r="I310" t="str">
        <f>+VLOOKUP(Importaciones_mensuales[[#This Row],[Código Arancelario]],Codigos10[],5,0)</f>
        <v>Hortalizas</v>
      </c>
      <c r="J310">
        <f>+VLOOKUP(Importaciones_mensuales[[#This Row],[Categoría]],Cod_Tipo_cultivo[],2,0)</f>
        <v>7</v>
      </c>
      <c r="K310" t="s">
        <v>20</v>
      </c>
      <c r="L310">
        <f>+VLOOKUP(Importaciones_mensuales[[#This Row],[Contenido]],Contenido_cod[],2,0)</f>
        <v>2</v>
      </c>
      <c r="M310" t="str">
        <f>+VLOOKUP(Importaciones_mensuales[[#This Row],[Código Arancelario]],Codigos10[],7,0)</f>
        <v>Sin especificar</v>
      </c>
      <c r="N310">
        <v>2019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6796.26</v>
      </c>
    </row>
    <row r="311" spans="1:26" x14ac:dyDescent="0.25">
      <c r="A311" t="s">
        <v>41</v>
      </c>
      <c r="B311" t="s">
        <v>15</v>
      </c>
      <c r="C311" t="str">
        <f>+VLOOKUP(Importaciones_mensuales[[#This Row],[Código Arancelario]],Codigos10[],2,0)</f>
        <v>Zanahoria</v>
      </c>
      <c r="D311">
        <f>+VLOOKUP(Importaciones_mensuales[[#This Row],[Cultivo]],Cod_categoría[],2,0)</f>
        <v>100114013</v>
      </c>
      <c r="E311" t="str">
        <f>+VLOOKUP(Importaciones_mensuales[[#This Row],[Código Arancelario]],Codigos10[],4,0)</f>
        <v>Fresco</v>
      </c>
      <c r="F311">
        <f>+VLOOKUP(Importaciones_mensuales[[#This Row],[Procesamiento]],Cod_procesamiento[],2,0)</f>
        <v>4</v>
      </c>
      <c r="G311" t="str">
        <f>+VLOOKUP(Importaciones_mensuales[[#This Row],[Código Arancelario]],Codigos10[],3,0)</f>
        <v>Sin especificar</v>
      </c>
      <c r="H311">
        <f>+VLOOKUP(Importaciones_mensuales[[#This Row],[Tipo]],Cod_tipo[],2,0)</f>
        <v>5</v>
      </c>
      <c r="I311" t="str">
        <f>+VLOOKUP(Importaciones_mensuales[[#This Row],[Código Arancelario]],Codigos10[],5,0)</f>
        <v>Hortalizas</v>
      </c>
      <c r="J311">
        <f>+VLOOKUP(Importaciones_mensuales[[#This Row],[Categoría]],Cod_Tipo_cultivo[],2,0)</f>
        <v>7</v>
      </c>
      <c r="K311" t="s">
        <v>20</v>
      </c>
      <c r="L311">
        <f>+VLOOKUP(Importaciones_mensuales[[#This Row],[Contenido]],Contenido_cod[],2,0)</f>
        <v>2</v>
      </c>
      <c r="M311" t="str">
        <f>+VLOOKUP(Importaciones_mensuales[[#This Row],[Código Arancelario]],Codigos10[],7,0)</f>
        <v>Sin especificar</v>
      </c>
      <c r="N311">
        <v>2019</v>
      </c>
      <c r="O311">
        <v>49548.480000000003</v>
      </c>
      <c r="P311">
        <v>42488.43</v>
      </c>
      <c r="Q311">
        <v>42466.28</v>
      </c>
      <c r="R311">
        <v>56617.22</v>
      </c>
      <c r="S311">
        <v>42466.28</v>
      </c>
      <c r="T311">
        <v>42227.25</v>
      </c>
      <c r="U311">
        <v>49548.480000000003</v>
      </c>
      <c r="V311">
        <v>42466.28</v>
      </c>
      <c r="W311">
        <v>49536.2</v>
      </c>
      <c r="X311">
        <v>61304.98</v>
      </c>
      <c r="Y311">
        <v>49535.02</v>
      </c>
      <c r="Z311">
        <v>43100.08</v>
      </c>
    </row>
    <row r="312" spans="1:26" x14ac:dyDescent="0.25">
      <c r="A312" t="s">
        <v>43</v>
      </c>
      <c r="B312" t="s">
        <v>15</v>
      </c>
      <c r="C312" t="str">
        <f>+VLOOKUP(Importaciones_mensuales[[#This Row],[Código Arancelario]],Codigos10[],2,0)</f>
        <v>Rábano</v>
      </c>
      <c r="D312">
        <f>+VLOOKUP(Importaciones_mensuales[[#This Row],[Cultivo]],Cod_categoría[],2,0)</f>
        <v>100114036</v>
      </c>
      <c r="E312" t="str">
        <f>+VLOOKUP(Importaciones_mensuales[[#This Row],[Código Arancelario]],Codigos10[],4,0)</f>
        <v>Fresco</v>
      </c>
      <c r="F312">
        <f>+VLOOKUP(Importaciones_mensuales[[#This Row],[Procesamiento]],Cod_procesamiento[],2,0)</f>
        <v>4</v>
      </c>
      <c r="G312" t="str">
        <f>+VLOOKUP(Importaciones_mensuales[[#This Row],[Código Arancelario]],Codigos10[],3,0)</f>
        <v>Sin especificar</v>
      </c>
      <c r="H312">
        <f>+VLOOKUP(Importaciones_mensuales[[#This Row],[Tipo]],Cod_tipo[],2,0)</f>
        <v>5</v>
      </c>
      <c r="I312" t="str">
        <f>+VLOOKUP(Importaciones_mensuales[[#This Row],[Código Arancelario]],Codigos10[],5,0)</f>
        <v>Hortalizas</v>
      </c>
      <c r="J312">
        <f>+VLOOKUP(Importaciones_mensuales[[#This Row],[Categoría]],Cod_Tipo_cultivo[],2,0)</f>
        <v>7</v>
      </c>
      <c r="K312" t="s">
        <v>20</v>
      </c>
      <c r="L312">
        <f>+VLOOKUP(Importaciones_mensuales[[#This Row],[Contenido]],Contenido_cod[],2,0)</f>
        <v>2</v>
      </c>
      <c r="M312" t="str">
        <f>+VLOOKUP(Importaciones_mensuales[[#This Row],[Código Arancelario]],Codigos10[],7,0)</f>
        <v>Sin especificar</v>
      </c>
      <c r="N312">
        <v>2019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1430.48</v>
      </c>
    </row>
    <row r="313" spans="1:26" x14ac:dyDescent="0.25">
      <c r="A313" t="s">
        <v>45</v>
      </c>
      <c r="B313" t="s">
        <v>15</v>
      </c>
      <c r="C313" t="str">
        <f>+VLOOKUP(Importaciones_mensuales[[#This Row],[Código Arancelario]],Codigos10[],2,0)</f>
        <v>Pepino</v>
      </c>
      <c r="D313">
        <f>+VLOOKUP(Importaciones_mensuales[[#This Row],[Cultivo]],Cod_categoría[],2,0)</f>
        <v>100112016</v>
      </c>
      <c r="E313" t="str">
        <f>+VLOOKUP(Importaciones_mensuales[[#This Row],[Código Arancelario]],Codigos10[],4,0)</f>
        <v>Fresco</v>
      </c>
      <c r="F313">
        <f>+VLOOKUP(Importaciones_mensuales[[#This Row],[Procesamiento]],Cod_procesamiento[],2,0)</f>
        <v>4</v>
      </c>
      <c r="G313" t="str">
        <f>+VLOOKUP(Importaciones_mensuales[[#This Row],[Código Arancelario]],Codigos10[],3,0)</f>
        <v>Sin especificar</v>
      </c>
      <c r="H313">
        <f>+VLOOKUP(Importaciones_mensuales[[#This Row],[Tipo]],Cod_tipo[],2,0)</f>
        <v>5</v>
      </c>
      <c r="I313" t="str">
        <f>+VLOOKUP(Importaciones_mensuales[[#This Row],[Código Arancelario]],Codigos10[],5,0)</f>
        <v>Hortalizas</v>
      </c>
      <c r="J313">
        <f>+VLOOKUP(Importaciones_mensuales[[#This Row],[Categoría]],Cod_Tipo_cultivo[],2,0)</f>
        <v>7</v>
      </c>
      <c r="K313" t="s">
        <v>20</v>
      </c>
      <c r="L313">
        <f>+VLOOKUP(Importaciones_mensuales[[#This Row],[Contenido]],Contenido_cod[],2,0)</f>
        <v>2</v>
      </c>
      <c r="M313" t="str">
        <f>+VLOOKUP(Importaciones_mensuales[[#This Row],[Código Arancelario]],Codigos10[],7,0)</f>
        <v>Pepinos y pepinillos</v>
      </c>
      <c r="N313">
        <v>2019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2331.84</v>
      </c>
      <c r="W313">
        <v>0</v>
      </c>
      <c r="X313">
        <v>0</v>
      </c>
      <c r="Y313">
        <v>0</v>
      </c>
      <c r="Z313">
        <v>0</v>
      </c>
    </row>
    <row r="314" spans="1:26" x14ac:dyDescent="0.25">
      <c r="A314" t="s">
        <v>50</v>
      </c>
      <c r="B314" t="s">
        <v>15</v>
      </c>
      <c r="C314" t="str">
        <f>+VLOOKUP(Importaciones_mensuales[[#This Row],[Código Arancelario]],Codigos10[],2,0)</f>
        <v>Poroto</v>
      </c>
      <c r="D314">
        <f>+VLOOKUP(Importaciones_mensuales[[#This Row],[Cultivo]],Cod_categoría[],2,0)</f>
        <v>100110002</v>
      </c>
      <c r="E314" t="str">
        <f>+VLOOKUP(Importaciones_mensuales[[#This Row],[Código Arancelario]],Codigos10[],4,0)</f>
        <v>Fresco</v>
      </c>
      <c r="F314">
        <f>+VLOOKUP(Importaciones_mensuales[[#This Row],[Procesamiento]],Cod_procesamiento[],2,0)</f>
        <v>4</v>
      </c>
      <c r="G314" t="str">
        <f>+VLOOKUP(Importaciones_mensuales[[#This Row],[Código Arancelario]],Codigos10[],3,0)</f>
        <v>Sin especificar</v>
      </c>
      <c r="H314">
        <f>+VLOOKUP(Importaciones_mensuales[[#This Row],[Tipo]],Cod_tipo[],2,0)</f>
        <v>5</v>
      </c>
      <c r="I314" t="str">
        <f>+VLOOKUP(Importaciones_mensuales[[#This Row],[Código Arancelario]],Codigos10[],5,0)</f>
        <v>Hortalizas</v>
      </c>
      <c r="J314">
        <f>+VLOOKUP(Importaciones_mensuales[[#This Row],[Categoría]],Cod_Tipo_cultivo[],2,0)</f>
        <v>7</v>
      </c>
      <c r="K314" t="s">
        <v>20</v>
      </c>
      <c r="L314">
        <f>+VLOOKUP(Importaciones_mensuales[[#This Row],[Contenido]],Contenido_cod[],2,0)</f>
        <v>2</v>
      </c>
      <c r="M314" t="str">
        <f>+VLOOKUP(Importaciones_mensuales[[#This Row],[Código Arancelario]],Codigos10[],7,0)</f>
        <v>Sin especificar</v>
      </c>
      <c r="N314">
        <v>2019</v>
      </c>
      <c r="O314">
        <v>0</v>
      </c>
      <c r="P314">
        <v>20400</v>
      </c>
      <c r="Q314">
        <v>0</v>
      </c>
      <c r="R314">
        <v>2850</v>
      </c>
      <c r="S314">
        <v>42681.75</v>
      </c>
      <c r="T314">
        <v>102474.02</v>
      </c>
      <c r="U314">
        <v>131684.63</v>
      </c>
      <c r="V314">
        <v>112113</v>
      </c>
      <c r="W314">
        <v>55807.7</v>
      </c>
      <c r="X314">
        <v>19729.009999999998</v>
      </c>
      <c r="Y314">
        <v>3304.96</v>
      </c>
      <c r="Z314">
        <v>0</v>
      </c>
    </row>
    <row r="315" spans="1:26" x14ac:dyDescent="0.25">
      <c r="A315" t="s">
        <v>334</v>
      </c>
      <c r="B315" t="s">
        <v>363</v>
      </c>
      <c r="C315" t="str">
        <f>+VLOOKUP(Importaciones_mensuales[[#This Row],[Código Arancelario]],Codigos10[],2,0)</f>
        <v>Cramberries</v>
      </c>
      <c r="D315">
        <f>+VLOOKUP(Importaciones_mensuales[[#This Row],[Cultivo]],Cod_categoría[],2,0)</f>
        <v>100114022</v>
      </c>
      <c r="E315" t="str">
        <f>+VLOOKUP(Importaciones_mensuales[[#This Row],[Código Arancelario]],Codigos10[],4,0)</f>
        <v>Fresco</v>
      </c>
      <c r="F315">
        <f>+VLOOKUP(Importaciones_mensuales[[#This Row],[Procesamiento]],Cod_procesamiento[],2,0)</f>
        <v>4</v>
      </c>
      <c r="G315" t="str">
        <f>+VLOOKUP(Importaciones_mensuales[[#This Row],[Código Arancelario]],Codigos10[],3,0)</f>
        <v>Orgánico</v>
      </c>
      <c r="H315">
        <f>+VLOOKUP(Importaciones_mensuales[[#This Row],[Tipo]],Cod_tipo[],2,0)</f>
        <v>1</v>
      </c>
      <c r="I315" t="str">
        <f>+VLOOKUP(Importaciones_mensuales[[#This Row],[Código Arancelario]],Codigos10[],5,0)</f>
        <v>Berries</v>
      </c>
      <c r="J315">
        <f>+VLOOKUP(Importaciones_mensuales[[#This Row],[Categoría]],Cod_Tipo_cultivo[],2,0)</f>
        <v>1</v>
      </c>
      <c r="K315" t="s">
        <v>129</v>
      </c>
      <c r="L315">
        <f>+VLOOKUP(Importaciones_mensuales[[#This Row],[Contenido]],Contenido_cod[],2,0)</f>
        <v>1</v>
      </c>
      <c r="M315" t="str">
        <f>+VLOOKUP(Importaciones_mensuales[[#This Row],[Código Arancelario]],Codigos10[],7,0)</f>
        <v>Sin especificar</v>
      </c>
      <c r="N315">
        <v>2018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63.62</v>
      </c>
      <c r="Z315">
        <v>0</v>
      </c>
    </row>
    <row r="316" spans="1:26" x14ac:dyDescent="0.25">
      <c r="A316" t="s">
        <v>56</v>
      </c>
      <c r="B316" t="s">
        <v>15</v>
      </c>
      <c r="C316" t="str">
        <f>+VLOOKUP(Importaciones_mensuales[[#This Row],[Código Arancelario]],Codigos10[],2,0)</f>
        <v>Pimiento</v>
      </c>
      <c r="D316">
        <f>+VLOOKUP(Importaciones_mensuales[[#This Row],[Cultivo]],Cod_categoría[],2,0)</f>
        <v>100112002</v>
      </c>
      <c r="E316" t="str">
        <f>+VLOOKUP(Importaciones_mensuales[[#This Row],[Código Arancelario]],Codigos10[],4,0)</f>
        <v>Fresco</v>
      </c>
      <c r="F316">
        <f>+VLOOKUP(Importaciones_mensuales[[#This Row],[Procesamiento]],Cod_procesamiento[],2,0)</f>
        <v>4</v>
      </c>
      <c r="G316" t="str">
        <f>+VLOOKUP(Importaciones_mensuales[[#This Row],[Código Arancelario]],Codigos10[],3,0)</f>
        <v>Sin especificar</v>
      </c>
      <c r="H316">
        <f>+VLOOKUP(Importaciones_mensuales[[#This Row],[Tipo]],Cod_tipo[],2,0)</f>
        <v>5</v>
      </c>
      <c r="I316" t="str">
        <f>+VLOOKUP(Importaciones_mensuales[[#This Row],[Código Arancelario]],Codigos10[],5,0)</f>
        <v>Hortalizas</v>
      </c>
      <c r="J316">
        <f>+VLOOKUP(Importaciones_mensuales[[#This Row],[Categoría]],Cod_Tipo_cultivo[],2,0)</f>
        <v>7</v>
      </c>
      <c r="K316" t="s">
        <v>20</v>
      </c>
      <c r="L316">
        <f>+VLOOKUP(Importaciones_mensuales[[#This Row],[Contenido]],Contenido_cod[],2,0)</f>
        <v>2</v>
      </c>
      <c r="M316" t="str">
        <f>+VLOOKUP(Importaciones_mensuales[[#This Row],[Código Arancelario]],Codigos10[],7,0)</f>
        <v>Sin especificar</v>
      </c>
      <c r="N316">
        <v>2019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86.3</v>
      </c>
      <c r="V316">
        <v>438.63</v>
      </c>
      <c r="W316">
        <v>0</v>
      </c>
      <c r="X316">
        <v>0</v>
      </c>
      <c r="Y316">
        <v>0</v>
      </c>
      <c r="Z316">
        <v>1859.59</v>
      </c>
    </row>
    <row r="317" spans="1:26" x14ac:dyDescent="0.25">
      <c r="A317" t="s">
        <v>58</v>
      </c>
      <c r="B317" t="s">
        <v>15</v>
      </c>
      <c r="C317" t="str">
        <f>+VLOOKUP(Importaciones_mensuales[[#This Row],[Código Arancelario]],Codigos10[],2,0)</f>
        <v>Ají</v>
      </c>
      <c r="D317">
        <f>+VLOOKUP(Importaciones_mensuales[[#This Row],[Cultivo]],Cod_categoría[],2,0)</f>
        <v>100112021</v>
      </c>
      <c r="E317" t="str">
        <f>+VLOOKUP(Importaciones_mensuales[[#This Row],[Código Arancelario]],Codigos10[],4,0)</f>
        <v>Fresco</v>
      </c>
      <c r="F317">
        <f>+VLOOKUP(Importaciones_mensuales[[#This Row],[Procesamiento]],Cod_procesamiento[],2,0)</f>
        <v>4</v>
      </c>
      <c r="G317" t="str">
        <f>+VLOOKUP(Importaciones_mensuales[[#This Row],[Código Arancelario]],Codigos10[],3,0)</f>
        <v>Sin especificar</v>
      </c>
      <c r="H317">
        <f>+VLOOKUP(Importaciones_mensuales[[#This Row],[Tipo]],Cod_tipo[],2,0)</f>
        <v>5</v>
      </c>
      <c r="I317" t="str">
        <f>+VLOOKUP(Importaciones_mensuales[[#This Row],[Código Arancelario]],Codigos10[],5,0)</f>
        <v>Hortalizas</v>
      </c>
      <c r="J317">
        <f>+VLOOKUP(Importaciones_mensuales[[#This Row],[Categoría]],Cod_Tipo_cultivo[],2,0)</f>
        <v>7</v>
      </c>
      <c r="K317" t="s">
        <v>20</v>
      </c>
      <c r="L317">
        <f>+VLOOKUP(Importaciones_mensuales[[#This Row],[Contenido]],Contenido_cod[],2,0)</f>
        <v>2</v>
      </c>
      <c r="M317" t="str">
        <f>+VLOOKUP(Importaciones_mensuales[[#This Row],[Código Arancelario]],Codigos10[],7,0)</f>
        <v>Sin especificar</v>
      </c>
      <c r="N317">
        <v>2019</v>
      </c>
      <c r="O317">
        <v>0</v>
      </c>
      <c r="P317">
        <v>4015.84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</row>
    <row r="318" spans="1:26" x14ac:dyDescent="0.25">
      <c r="A318" t="s">
        <v>302</v>
      </c>
      <c r="B318" t="s">
        <v>15</v>
      </c>
      <c r="C318" t="str">
        <f>+VLOOKUP(Importaciones_mensuales[[#This Row],[Código Arancelario]],Codigos10[],2,0)</f>
        <v>Espinaca</v>
      </c>
      <c r="D318">
        <f>+VLOOKUP(Importaciones_mensuales[[#This Row],[Cultivo]],Cod_categoría[],2,0)</f>
        <v>100112012</v>
      </c>
      <c r="E318" t="str">
        <f>+VLOOKUP(Importaciones_mensuales[[#This Row],[Código Arancelario]],Codigos10[],4,0)</f>
        <v>Fresco</v>
      </c>
      <c r="F318">
        <f>+VLOOKUP(Importaciones_mensuales[[#This Row],[Procesamiento]],Cod_procesamiento[],2,0)</f>
        <v>4</v>
      </c>
      <c r="G318" t="str">
        <f>+VLOOKUP(Importaciones_mensuales[[#This Row],[Código Arancelario]],Codigos10[],3,0)</f>
        <v>Sin especificar</v>
      </c>
      <c r="H318">
        <f>+VLOOKUP(Importaciones_mensuales[[#This Row],[Tipo]],Cod_tipo[],2,0)</f>
        <v>5</v>
      </c>
      <c r="I318" t="str">
        <f>+VLOOKUP(Importaciones_mensuales[[#This Row],[Código Arancelario]],Codigos10[],5,0)</f>
        <v>Hortalizas</v>
      </c>
      <c r="J318">
        <f>+VLOOKUP(Importaciones_mensuales[[#This Row],[Categoría]],Cod_Tipo_cultivo[],2,0)</f>
        <v>7</v>
      </c>
      <c r="K318" t="s">
        <v>20</v>
      </c>
      <c r="L318">
        <f>+VLOOKUP(Importaciones_mensuales[[#This Row],[Contenido]],Contenido_cod[],2,0)</f>
        <v>2</v>
      </c>
      <c r="M318" t="str">
        <f>+VLOOKUP(Importaciones_mensuales[[#This Row],[Código Arancelario]],Codigos10[],7,0)</f>
        <v>Sin especificar</v>
      </c>
      <c r="N318">
        <v>2019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64.459999999999994</v>
      </c>
      <c r="X318">
        <v>0</v>
      </c>
      <c r="Y318">
        <v>0</v>
      </c>
      <c r="Z318">
        <v>0</v>
      </c>
    </row>
    <row r="319" spans="1:26" x14ac:dyDescent="0.25">
      <c r="A319" t="s">
        <v>60</v>
      </c>
      <c r="B319" t="s">
        <v>15</v>
      </c>
      <c r="C319" t="str">
        <f>+VLOOKUP(Importaciones_mensuales[[#This Row],[Código Arancelario]],Codigos10[],2,0)</f>
        <v>Aceituna</v>
      </c>
      <c r="D319">
        <f>+VLOOKUP(Importaciones_mensuales[[#This Row],[Cultivo]],Cod_categoría[],2,0)</f>
        <v>100114016</v>
      </c>
      <c r="E319" t="str">
        <f>+VLOOKUP(Importaciones_mensuales[[#This Row],[Código Arancelario]],Codigos10[],4,0)</f>
        <v>Fresco</v>
      </c>
      <c r="F319">
        <f>+VLOOKUP(Importaciones_mensuales[[#This Row],[Procesamiento]],Cod_procesamiento[],2,0)</f>
        <v>4</v>
      </c>
      <c r="G319" t="str">
        <f>+VLOOKUP(Importaciones_mensuales[[#This Row],[Código Arancelario]],Codigos10[],3,0)</f>
        <v>Sin especificar</v>
      </c>
      <c r="H319">
        <f>+VLOOKUP(Importaciones_mensuales[[#This Row],[Tipo]],Cod_tipo[],2,0)</f>
        <v>5</v>
      </c>
      <c r="I319" t="str">
        <f>+VLOOKUP(Importaciones_mensuales[[#This Row],[Código Arancelario]],Codigos10[],5,0)</f>
        <v>Hortalizas</v>
      </c>
      <c r="J319">
        <f>+VLOOKUP(Importaciones_mensuales[[#This Row],[Categoría]],Cod_Tipo_cultivo[],2,0)</f>
        <v>7</v>
      </c>
      <c r="K319" t="s">
        <v>20</v>
      </c>
      <c r="L319">
        <f>+VLOOKUP(Importaciones_mensuales[[#This Row],[Contenido]],Contenido_cod[],2,0)</f>
        <v>2</v>
      </c>
      <c r="M319" t="str">
        <f>+VLOOKUP(Importaciones_mensuales[[#This Row],[Código Arancelario]],Codigos10[],7,0)</f>
        <v>Sin especificar</v>
      </c>
      <c r="N319">
        <v>2019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215.89000000000001</v>
      </c>
      <c r="Z319">
        <v>0</v>
      </c>
    </row>
    <row r="320" spans="1:26" x14ac:dyDescent="0.25">
      <c r="A320" t="s">
        <v>62</v>
      </c>
      <c r="B320" t="s">
        <v>15</v>
      </c>
      <c r="C320" t="str">
        <f>+VLOOKUP(Importaciones_mensuales[[#This Row],[Código Arancelario]],Codigos10[],2,0)</f>
        <v>Zapallo</v>
      </c>
      <c r="D320">
        <f>+VLOOKUP(Importaciones_mensuales[[#This Row],[Cultivo]],Cod_categoría[],2,0)</f>
        <v>100112032</v>
      </c>
      <c r="E320" t="str">
        <f>+VLOOKUP(Importaciones_mensuales[[#This Row],[Código Arancelario]],Codigos10[],4,0)</f>
        <v>Fresco</v>
      </c>
      <c r="F320">
        <f>+VLOOKUP(Importaciones_mensuales[[#This Row],[Procesamiento]],Cod_procesamiento[],2,0)</f>
        <v>4</v>
      </c>
      <c r="G320" t="str">
        <f>+VLOOKUP(Importaciones_mensuales[[#This Row],[Código Arancelario]],Codigos10[],3,0)</f>
        <v>Sin especificar</v>
      </c>
      <c r="H320">
        <f>+VLOOKUP(Importaciones_mensuales[[#This Row],[Tipo]],Cod_tipo[],2,0)</f>
        <v>5</v>
      </c>
      <c r="I320" t="str">
        <f>+VLOOKUP(Importaciones_mensuales[[#This Row],[Código Arancelario]],Codigos10[],5,0)</f>
        <v>Hortalizas</v>
      </c>
      <c r="J320">
        <f>+VLOOKUP(Importaciones_mensuales[[#This Row],[Categoría]],Cod_Tipo_cultivo[],2,0)</f>
        <v>7</v>
      </c>
      <c r="K320" t="s">
        <v>20</v>
      </c>
      <c r="L320">
        <f>+VLOOKUP(Importaciones_mensuales[[#This Row],[Contenido]],Contenido_cod[],2,0)</f>
        <v>2</v>
      </c>
      <c r="M320" t="str">
        <f>+VLOOKUP(Importaciones_mensuales[[#This Row],[Código Arancelario]],Codigos10[],7,0)</f>
        <v>De guarda</v>
      </c>
      <c r="N320">
        <v>2019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1580</v>
      </c>
      <c r="V320">
        <v>16751.72</v>
      </c>
      <c r="W320">
        <v>161850.01</v>
      </c>
      <c r="X320">
        <v>319230.65999999997</v>
      </c>
      <c r="Y320">
        <v>270832.77</v>
      </c>
      <c r="Z320">
        <v>40451.199999999997</v>
      </c>
    </row>
    <row r="321" spans="1:26" x14ac:dyDescent="0.25">
      <c r="A321" t="s">
        <v>65</v>
      </c>
      <c r="B321" t="s">
        <v>15</v>
      </c>
      <c r="C321" t="str">
        <f>+VLOOKUP(Importaciones_mensuales[[#This Row],[Código Arancelario]],Codigos10[],2,0)</f>
        <v>Calabacín</v>
      </c>
      <c r="D321">
        <f>+VLOOKUP(Importaciones_mensuales[[#This Row],[Cultivo]],Cod_categoría[],2,0)</f>
        <v>100114018</v>
      </c>
      <c r="E321" t="str">
        <f>+VLOOKUP(Importaciones_mensuales[[#This Row],[Código Arancelario]],Codigos10[],4,0)</f>
        <v>Fresco</v>
      </c>
      <c r="F321">
        <f>+VLOOKUP(Importaciones_mensuales[[#This Row],[Procesamiento]],Cod_procesamiento[],2,0)</f>
        <v>4</v>
      </c>
      <c r="G321" t="str">
        <f>+VLOOKUP(Importaciones_mensuales[[#This Row],[Código Arancelario]],Codigos10[],3,0)</f>
        <v>Sin especificar</v>
      </c>
      <c r="H321">
        <f>+VLOOKUP(Importaciones_mensuales[[#This Row],[Tipo]],Cod_tipo[],2,0)</f>
        <v>5</v>
      </c>
      <c r="I321" t="str">
        <f>+VLOOKUP(Importaciones_mensuales[[#This Row],[Código Arancelario]],Codigos10[],5,0)</f>
        <v>Hortalizas</v>
      </c>
      <c r="J321">
        <f>+VLOOKUP(Importaciones_mensuales[[#This Row],[Categoría]],Cod_Tipo_cultivo[],2,0)</f>
        <v>7</v>
      </c>
      <c r="K321" t="s">
        <v>20</v>
      </c>
      <c r="L321">
        <f>+VLOOKUP(Importaciones_mensuales[[#This Row],[Contenido]],Contenido_cod[],2,0)</f>
        <v>2</v>
      </c>
      <c r="M321" t="str">
        <f>+VLOOKUP(Importaciones_mensuales[[#This Row],[Código Arancelario]],Codigos10[],7,0)</f>
        <v>Sin especificar</v>
      </c>
      <c r="N321">
        <v>2019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153.74</v>
      </c>
      <c r="W321">
        <v>0</v>
      </c>
      <c r="X321">
        <v>0</v>
      </c>
      <c r="Y321">
        <v>0</v>
      </c>
      <c r="Z321">
        <v>0</v>
      </c>
    </row>
    <row r="322" spans="1:26" x14ac:dyDescent="0.25">
      <c r="A322" t="s">
        <v>67</v>
      </c>
      <c r="B322" t="s">
        <v>15</v>
      </c>
      <c r="C322" t="str">
        <f>+VLOOKUP(Importaciones_mensuales[[#This Row],[Código Arancelario]],Codigos10[],2,0)</f>
        <v>Papa</v>
      </c>
      <c r="D322">
        <f>+VLOOKUP(Importaciones_mensuales[[#This Row],[Cultivo]],Cod_categoría[],2,0)</f>
        <v>100114001</v>
      </c>
      <c r="E322" t="str">
        <f>+VLOOKUP(Importaciones_mensuales[[#This Row],[Código Arancelario]],Codigos10[],4,0)</f>
        <v>Congelado</v>
      </c>
      <c r="F322">
        <f>+VLOOKUP(Importaciones_mensuales[[#This Row],[Procesamiento]],Cod_procesamiento[],2,0)</f>
        <v>1</v>
      </c>
      <c r="G322" t="str">
        <f>+VLOOKUP(Importaciones_mensuales[[#This Row],[Código Arancelario]],Codigos10[],3,0)</f>
        <v>Sin especificar</v>
      </c>
      <c r="H322">
        <f>+VLOOKUP(Importaciones_mensuales[[#This Row],[Tipo]],Cod_tipo[],2,0)</f>
        <v>5</v>
      </c>
      <c r="I322" t="str">
        <f>+VLOOKUP(Importaciones_mensuales[[#This Row],[Código Arancelario]],Codigos10[],5,0)</f>
        <v>Tubérculos</v>
      </c>
      <c r="J322">
        <f>+VLOOKUP(Importaciones_mensuales[[#This Row],[Categoría]],Cod_Tipo_cultivo[],2,0)</f>
        <v>9</v>
      </c>
      <c r="K322" t="s">
        <v>20</v>
      </c>
      <c r="L322">
        <f>+VLOOKUP(Importaciones_mensuales[[#This Row],[Contenido]],Contenido_cod[],2,0)</f>
        <v>2</v>
      </c>
      <c r="M322" t="str">
        <f>+VLOOKUP(Importaciones_mensuales[[#This Row],[Código Arancelario]],Codigos10[],7,0)</f>
        <v>Sin especificar</v>
      </c>
      <c r="N322">
        <v>2019</v>
      </c>
      <c r="O322">
        <v>4346.1900000000005</v>
      </c>
      <c r="P322">
        <v>0</v>
      </c>
      <c r="Q322">
        <v>76723.73000000001</v>
      </c>
      <c r="R322">
        <v>33845.69</v>
      </c>
      <c r="S322">
        <v>30535.13</v>
      </c>
      <c r="T322">
        <v>26410.839999999997</v>
      </c>
      <c r="U322">
        <v>41710.759999999995</v>
      </c>
      <c r="V322">
        <v>42569.49</v>
      </c>
      <c r="W322">
        <v>23930.33</v>
      </c>
      <c r="X322">
        <v>38261.78</v>
      </c>
      <c r="Y322">
        <v>91014.86</v>
      </c>
      <c r="Z322">
        <v>29961.360000000001</v>
      </c>
    </row>
    <row r="323" spans="1:26" x14ac:dyDescent="0.25">
      <c r="A323" t="s">
        <v>69</v>
      </c>
      <c r="B323" t="s">
        <v>15</v>
      </c>
      <c r="C323" t="str">
        <f>+VLOOKUP(Importaciones_mensuales[[#This Row],[Código Arancelario]],Codigos10[],2,0)</f>
        <v>Arveja</v>
      </c>
      <c r="D323">
        <f>+VLOOKUP(Importaciones_mensuales[[#This Row],[Cultivo]],Cod_categoría[],2,0)</f>
        <v>100112022</v>
      </c>
      <c r="E323" t="str">
        <f>+VLOOKUP(Importaciones_mensuales[[#This Row],[Código Arancelario]],Codigos10[],4,0)</f>
        <v>Congelado</v>
      </c>
      <c r="F323">
        <f>+VLOOKUP(Importaciones_mensuales[[#This Row],[Procesamiento]],Cod_procesamiento[],2,0)</f>
        <v>1</v>
      </c>
      <c r="G323" t="str">
        <f>+VLOOKUP(Importaciones_mensuales[[#This Row],[Código Arancelario]],Codigos10[],3,0)</f>
        <v>Sin especificar</v>
      </c>
      <c r="H323">
        <f>+VLOOKUP(Importaciones_mensuales[[#This Row],[Tipo]],Cod_tipo[],2,0)</f>
        <v>5</v>
      </c>
      <c r="I323" t="str">
        <f>+VLOOKUP(Importaciones_mensuales[[#This Row],[Código Arancelario]],Codigos10[],5,0)</f>
        <v>Hortalizas</v>
      </c>
      <c r="J323">
        <f>+VLOOKUP(Importaciones_mensuales[[#This Row],[Categoría]],Cod_Tipo_cultivo[],2,0)</f>
        <v>7</v>
      </c>
      <c r="K323" t="s">
        <v>20</v>
      </c>
      <c r="L323">
        <f>+VLOOKUP(Importaciones_mensuales[[#This Row],[Contenido]],Contenido_cod[],2,0)</f>
        <v>2</v>
      </c>
      <c r="M323" t="str">
        <f>+VLOOKUP(Importaciones_mensuales[[#This Row],[Código Arancelario]],Codigos10[],7,0)</f>
        <v>Sin especificar</v>
      </c>
      <c r="N323">
        <v>2019</v>
      </c>
      <c r="O323">
        <v>113267.89</v>
      </c>
      <c r="P323">
        <v>112138.44</v>
      </c>
      <c r="Q323">
        <v>182370.00999999998</v>
      </c>
      <c r="R323">
        <v>166160.07</v>
      </c>
      <c r="S323">
        <v>182434.56</v>
      </c>
      <c r="T323">
        <v>89732.78</v>
      </c>
      <c r="U323">
        <v>210334.28999999998</v>
      </c>
      <c r="V323">
        <v>324159.81</v>
      </c>
      <c r="W323">
        <v>150405.5</v>
      </c>
      <c r="X323">
        <v>312567.03999999998</v>
      </c>
      <c r="Y323">
        <v>258908.72999999995</v>
      </c>
      <c r="Z323">
        <v>227228.75</v>
      </c>
    </row>
    <row r="324" spans="1:26" x14ac:dyDescent="0.25">
      <c r="A324" t="s">
        <v>70</v>
      </c>
      <c r="B324" t="s">
        <v>15</v>
      </c>
      <c r="C324" t="str">
        <f>+VLOOKUP(Importaciones_mensuales[[#This Row],[Código Arancelario]],Codigos10[],2,0)</f>
        <v>Poroto</v>
      </c>
      <c r="D324">
        <f>+VLOOKUP(Importaciones_mensuales[[#This Row],[Cultivo]],Cod_categoría[],2,0)</f>
        <v>100110002</v>
      </c>
      <c r="E324" t="str">
        <f>+VLOOKUP(Importaciones_mensuales[[#This Row],[Código Arancelario]],Codigos10[],4,0)</f>
        <v>Congelado</v>
      </c>
      <c r="F324">
        <f>+VLOOKUP(Importaciones_mensuales[[#This Row],[Procesamiento]],Cod_procesamiento[],2,0)</f>
        <v>1</v>
      </c>
      <c r="G324" t="str">
        <f>+VLOOKUP(Importaciones_mensuales[[#This Row],[Código Arancelario]],Codigos10[],3,0)</f>
        <v>Sin especificar</v>
      </c>
      <c r="H324">
        <f>+VLOOKUP(Importaciones_mensuales[[#This Row],[Tipo]],Cod_tipo[],2,0)</f>
        <v>5</v>
      </c>
      <c r="I324" t="str">
        <f>+VLOOKUP(Importaciones_mensuales[[#This Row],[Código Arancelario]],Codigos10[],5,0)</f>
        <v>Hortalizas</v>
      </c>
      <c r="J324">
        <f>+VLOOKUP(Importaciones_mensuales[[#This Row],[Categoría]],Cod_Tipo_cultivo[],2,0)</f>
        <v>7</v>
      </c>
      <c r="K324" t="s">
        <v>20</v>
      </c>
      <c r="L324">
        <f>+VLOOKUP(Importaciones_mensuales[[#This Row],[Contenido]],Contenido_cod[],2,0)</f>
        <v>2</v>
      </c>
      <c r="M324" t="str">
        <f>+VLOOKUP(Importaciones_mensuales[[#This Row],[Código Arancelario]],Codigos10[],7,0)</f>
        <v>Sin especificar</v>
      </c>
      <c r="N324">
        <v>2019</v>
      </c>
      <c r="O324">
        <v>55852.430000000008</v>
      </c>
      <c r="P324">
        <v>120320.65</v>
      </c>
      <c r="Q324">
        <v>136964.20000000001</v>
      </c>
      <c r="R324">
        <v>146276.83000000002</v>
      </c>
      <c r="S324">
        <v>123452.07999999999</v>
      </c>
      <c r="T324">
        <v>119699.57</v>
      </c>
      <c r="U324">
        <v>132213.51999999999</v>
      </c>
      <c r="V324">
        <v>250868.02</v>
      </c>
      <c r="W324">
        <v>262573.64999999997</v>
      </c>
      <c r="X324">
        <v>387361.86</v>
      </c>
      <c r="Y324">
        <v>593133.15999999992</v>
      </c>
      <c r="Z324">
        <v>252227.45</v>
      </c>
    </row>
    <row r="325" spans="1:26" x14ac:dyDescent="0.25">
      <c r="A325" t="s">
        <v>71</v>
      </c>
      <c r="B325" t="s">
        <v>15</v>
      </c>
      <c r="C325" t="str">
        <f>+VLOOKUP(Importaciones_mensuales[[#This Row],[Código Arancelario]],Codigos10[],2,0)</f>
        <v>Haba</v>
      </c>
      <c r="D325">
        <f>+VLOOKUP(Importaciones_mensuales[[#This Row],[Cultivo]],Cod_categoría[],2,0)</f>
        <v>100112026</v>
      </c>
      <c r="E325" t="str">
        <f>+VLOOKUP(Importaciones_mensuales[[#This Row],[Código Arancelario]],Codigos10[],4,0)</f>
        <v>Congelado</v>
      </c>
      <c r="F325">
        <f>+VLOOKUP(Importaciones_mensuales[[#This Row],[Procesamiento]],Cod_procesamiento[],2,0)</f>
        <v>1</v>
      </c>
      <c r="G325" t="str">
        <f>+VLOOKUP(Importaciones_mensuales[[#This Row],[Código Arancelario]],Codigos10[],3,0)</f>
        <v>Sin especificar</v>
      </c>
      <c r="H325">
        <f>+VLOOKUP(Importaciones_mensuales[[#This Row],[Tipo]],Cod_tipo[],2,0)</f>
        <v>5</v>
      </c>
      <c r="I325" t="str">
        <f>+VLOOKUP(Importaciones_mensuales[[#This Row],[Código Arancelario]],Codigos10[],5,0)</f>
        <v>Hortalizas</v>
      </c>
      <c r="J325">
        <f>+VLOOKUP(Importaciones_mensuales[[#This Row],[Categoría]],Cod_Tipo_cultivo[],2,0)</f>
        <v>7</v>
      </c>
      <c r="K325" t="s">
        <v>20</v>
      </c>
      <c r="L325">
        <f>+VLOOKUP(Importaciones_mensuales[[#This Row],[Contenido]],Contenido_cod[],2,0)</f>
        <v>2</v>
      </c>
      <c r="M325" t="str">
        <f>+VLOOKUP(Importaciones_mensuales[[#This Row],[Código Arancelario]],Codigos10[],7,0)</f>
        <v>Sin especificar</v>
      </c>
      <c r="N325">
        <v>2019</v>
      </c>
      <c r="O325">
        <v>23633.759999999998</v>
      </c>
      <c r="P325">
        <v>19094.259999999998</v>
      </c>
      <c r="Q325">
        <v>65622.679999999993</v>
      </c>
      <c r="R325">
        <v>57670.17</v>
      </c>
      <c r="S325">
        <v>54194.97</v>
      </c>
      <c r="T325">
        <v>15587.75</v>
      </c>
      <c r="U325">
        <v>6998.13</v>
      </c>
      <c r="V325">
        <v>30996.190000000002</v>
      </c>
      <c r="W325">
        <v>42205.84</v>
      </c>
      <c r="X325">
        <v>72718.36</v>
      </c>
      <c r="Y325">
        <v>35970.17</v>
      </c>
      <c r="Z325">
        <v>34084.39</v>
      </c>
    </row>
    <row r="326" spans="1:26" x14ac:dyDescent="0.25">
      <c r="A326" t="s">
        <v>72</v>
      </c>
      <c r="B326" t="s">
        <v>15</v>
      </c>
      <c r="C326" t="str">
        <f>+VLOOKUP(Importaciones_mensuales[[#This Row],[Código Arancelario]],Codigos10[],2,0)</f>
        <v>Otras legumbres de vaina</v>
      </c>
      <c r="D326">
        <f>+VLOOKUP(Importaciones_mensuales[[#This Row],[Cultivo]],Cod_categoría[],2,0)</f>
        <v>100114032</v>
      </c>
      <c r="E326" t="str">
        <f>+VLOOKUP(Importaciones_mensuales[[#This Row],[Código Arancelario]],Codigos10[],4,0)</f>
        <v>Congelado</v>
      </c>
      <c r="F326">
        <f>+VLOOKUP(Importaciones_mensuales[[#This Row],[Procesamiento]],Cod_procesamiento[],2,0)</f>
        <v>1</v>
      </c>
      <c r="G326" t="str">
        <f>+VLOOKUP(Importaciones_mensuales[[#This Row],[Código Arancelario]],Codigos10[],3,0)</f>
        <v>Sin especificar</v>
      </c>
      <c r="H326">
        <f>+VLOOKUP(Importaciones_mensuales[[#This Row],[Tipo]],Cod_tipo[],2,0)</f>
        <v>5</v>
      </c>
      <c r="I326" t="str">
        <f>+VLOOKUP(Importaciones_mensuales[[#This Row],[Código Arancelario]],Codigos10[],5,0)</f>
        <v>Hortalizas</v>
      </c>
      <c r="J326">
        <f>+VLOOKUP(Importaciones_mensuales[[#This Row],[Categoría]],Cod_Tipo_cultivo[],2,0)</f>
        <v>7</v>
      </c>
      <c r="K326" t="s">
        <v>20</v>
      </c>
      <c r="L326">
        <f>+VLOOKUP(Importaciones_mensuales[[#This Row],[Contenido]],Contenido_cod[],2,0)</f>
        <v>2</v>
      </c>
      <c r="M326" t="str">
        <f>+VLOOKUP(Importaciones_mensuales[[#This Row],[Código Arancelario]],Codigos10[],7,0)</f>
        <v>Sin especificar</v>
      </c>
      <c r="N326">
        <v>2019</v>
      </c>
      <c r="O326">
        <v>0</v>
      </c>
      <c r="P326">
        <v>3947.0200000000004</v>
      </c>
      <c r="Q326">
        <v>17640</v>
      </c>
      <c r="R326">
        <v>37452.239999999998</v>
      </c>
      <c r="S326">
        <v>9869.7199999999993</v>
      </c>
      <c r="T326">
        <v>26617.42</v>
      </c>
      <c r="U326">
        <v>17640</v>
      </c>
      <c r="V326">
        <v>31069.3</v>
      </c>
      <c r="W326">
        <v>46729.279999999999</v>
      </c>
      <c r="X326">
        <v>26052.899999999998</v>
      </c>
      <c r="Y326">
        <v>27863.66</v>
      </c>
      <c r="Z326">
        <v>17640</v>
      </c>
    </row>
    <row r="327" spans="1:26" x14ac:dyDescent="0.25">
      <c r="A327" t="s">
        <v>73</v>
      </c>
      <c r="B327" t="s">
        <v>15</v>
      </c>
      <c r="C327" t="str">
        <f>+VLOOKUP(Importaciones_mensuales[[#This Row],[Código Arancelario]],Codigos10[],2,0)</f>
        <v>Espinaca</v>
      </c>
      <c r="D327">
        <f>+VLOOKUP(Importaciones_mensuales[[#This Row],[Cultivo]],Cod_categoría[],2,0)</f>
        <v>100112012</v>
      </c>
      <c r="E327" t="str">
        <f>+VLOOKUP(Importaciones_mensuales[[#This Row],[Código Arancelario]],Codigos10[],4,0)</f>
        <v>Congelado</v>
      </c>
      <c r="F327">
        <f>+VLOOKUP(Importaciones_mensuales[[#This Row],[Procesamiento]],Cod_procesamiento[],2,0)</f>
        <v>1</v>
      </c>
      <c r="G327" t="str">
        <f>+VLOOKUP(Importaciones_mensuales[[#This Row],[Código Arancelario]],Codigos10[],3,0)</f>
        <v>Sin especificar</v>
      </c>
      <c r="H327">
        <f>+VLOOKUP(Importaciones_mensuales[[#This Row],[Tipo]],Cod_tipo[],2,0)</f>
        <v>5</v>
      </c>
      <c r="I327" t="str">
        <f>+VLOOKUP(Importaciones_mensuales[[#This Row],[Código Arancelario]],Codigos10[],5,0)</f>
        <v>Hortalizas</v>
      </c>
      <c r="J327">
        <f>+VLOOKUP(Importaciones_mensuales[[#This Row],[Categoría]],Cod_Tipo_cultivo[],2,0)</f>
        <v>7</v>
      </c>
      <c r="K327" t="s">
        <v>20</v>
      </c>
      <c r="L327">
        <f>+VLOOKUP(Importaciones_mensuales[[#This Row],[Contenido]],Contenido_cod[],2,0)</f>
        <v>2</v>
      </c>
      <c r="M327" t="str">
        <f>+VLOOKUP(Importaciones_mensuales[[#This Row],[Código Arancelario]],Codigos10[],7,0)</f>
        <v>Sin especificar</v>
      </c>
      <c r="N327">
        <v>2019</v>
      </c>
      <c r="O327">
        <v>13121.02</v>
      </c>
      <c r="P327">
        <v>40810.620000000003</v>
      </c>
      <c r="Q327">
        <v>12872.34</v>
      </c>
      <c r="R327">
        <v>71595.91</v>
      </c>
      <c r="S327">
        <v>30628.799999999999</v>
      </c>
      <c r="T327">
        <v>30693.760000000002</v>
      </c>
      <c r="U327">
        <v>33295.870000000003</v>
      </c>
      <c r="V327">
        <v>78888.800000000003</v>
      </c>
      <c r="W327">
        <v>36301.270000000004</v>
      </c>
      <c r="X327">
        <v>40475.279999999999</v>
      </c>
      <c r="Y327">
        <v>54385.93</v>
      </c>
      <c r="Z327">
        <v>38107.769999999997</v>
      </c>
    </row>
    <row r="328" spans="1:26" x14ac:dyDescent="0.25">
      <c r="A328" t="s">
        <v>75</v>
      </c>
      <c r="B328" t="s">
        <v>15</v>
      </c>
      <c r="C328" t="str">
        <f>+VLOOKUP(Importaciones_mensuales[[#This Row],[Código Arancelario]],Codigos10[],2,0)</f>
        <v>Maíz</v>
      </c>
      <c r="D328">
        <f>+VLOOKUP(Importaciones_mensuales[[#This Row],[Cultivo]],Cod_categoría[],2,0)</f>
        <v>100114015</v>
      </c>
      <c r="E328" t="str">
        <f>+VLOOKUP(Importaciones_mensuales[[#This Row],[Código Arancelario]],Codigos10[],4,0)</f>
        <v>Congelado</v>
      </c>
      <c r="F328">
        <f>+VLOOKUP(Importaciones_mensuales[[#This Row],[Procesamiento]],Cod_procesamiento[],2,0)</f>
        <v>1</v>
      </c>
      <c r="G328" t="str">
        <f>+VLOOKUP(Importaciones_mensuales[[#This Row],[Código Arancelario]],Codigos10[],3,0)</f>
        <v>Sin especificar</v>
      </c>
      <c r="H328">
        <f>+VLOOKUP(Importaciones_mensuales[[#This Row],[Tipo]],Cod_tipo[],2,0)</f>
        <v>5</v>
      </c>
      <c r="I328" t="str">
        <f>+VLOOKUP(Importaciones_mensuales[[#This Row],[Código Arancelario]],Codigos10[],5,0)</f>
        <v>Hortalizas</v>
      </c>
      <c r="J328">
        <f>+VLOOKUP(Importaciones_mensuales[[#This Row],[Categoría]],Cod_Tipo_cultivo[],2,0)</f>
        <v>7</v>
      </c>
      <c r="K328" t="s">
        <v>20</v>
      </c>
      <c r="L328">
        <f>+VLOOKUP(Importaciones_mensuales[[#This Row],[Contenido]],Contenido_cod[],2,0)</f>
        <v>2</v>
      </c>
      <c r="M328" t="str">
        <f>+VLOOKUP(Importaciones_mensuales[[#This Row],[Código Arancelario]],Codigos10[],7,0)</f>
        <v>Maíz dulce</v>
      </c>
      <c r="N328">
        <v>2019</v>
      </c>
      <c r="O328">
        <v>333763.25</v>
      </c>
      <c r="P328">
        <v>404165.63</v>
      </c>
      <c r="Q328">
        <v>644438.26</v>
      </c>
      <c r="R328">
        <v>1105768.6299999999</v>
      </c>
      <c r="S328">
        <v>678610.77999999991</v>
      </c>
      <c r="T328">
        <v>583641.98</v>
      </c>
      <c r="U328">
        <v>625595.12</v>
      </c>
      <c r="V328">
        <v>809387.8</v>
      </c>
      <c r="W328">
        <v>491206.45999999996</v>
      </c>
      <c r="X328">
        <v>1465565.03</v>
      </c>
      <c r="Y328">
        <v>1258444.8500000001</v>
      </c>
      <c r="Z328">
        <v>565531.27</v>
      </c>
    </row>
    <row r="329" spans="1:26" x14ac:dyDescent="0.25">
      <c r="A329" t="s">
        <v>78</v>
      </c>
      <c r="B329" t="s">
        <v>15</v>
      </c>
      <c r="C329" t="str">
        <f>+VLOOKUP(Importaciones_mensuales[[#This Row],[Código Arancelario]],Codigos10[],2,0)</f>
        <v>Coliflor</v>
      </c>
      <c r="D329">
        <f>+VLOOKUP(Importaciones_mensuales[[#This Row],[Cultivo]],Cod_categoría[],2,0)</f>
        <v>100112008</v>
      </c>
      <c r="E329" t="str">
        <f>+VLOOKUP(Importaciones_mensuales[[#This Row],[Código Arancelario]],Codigos10[],4,0)</f>
        <v>Congelado</v>
      </c>
      <c r="F329">
        <f>+VLOOKUP(Importaciones_mensuales[[#This Row],[Procesamiento]],Cod_procesamiento[],2,0)</f>
        <v>1</v>
      </c>
      <c r="G329" t="str">
        <f>+VLOOKUP(Importaciones_mensuales[[#This Row],[Código Arancelario]],Codigos10[],3,0)</f>
        <v>Sin especificar</v>
      </c>
      <c r="H329">
        <f>+VLOOKUP(Importaciones_mensuales[[#This Row],[Tipo]],Cod_tipo[],2,0)</f>
        <v>5</v>
      </c>
      <c r="I329" t="str">
        <f>+VLOOKUP(Importaciones_mensuales[[#This Row],[Código Arancelario]],Codigos10[],5,0)</f>
        <v>Hortalizas</v>
      </c>
      <c r="J329">
        <f>+VLOOKUP(Importaciones_mensuales[[#This Row],[Categoría]],Cod_Tipo_cultivo[],2,0)</f>
        <v>7</v>
      </c>
      <c r="K329" t="s">
        <v>20</v>
      </c>
      <c r="L329">
        <f>+VLOOKUP(Importaciones_mensuales[[#This Row],[Contenido]],Contenido_cod[],2,0)</f>
        <v>2</v>
      </c>
      <c r="M329" t="str">
        <f>+VLOOKUP(Importaciones_mensuales[[#This Row],[Código Arancelario]],Codigos10[],7,0)</f>
        <v>Sin especificar</v>
      </c>
      <c r="N329">
        <v>2019</v>
      </c>
      <c r="O329">
        <v>1311.3</v>
      </c>
      <c r="P329">
        <v>4681.92</v>
      </c>
      <c r="Q329">
        <v>16357.480000000001</v>
      </c>
      <c r="R329">
        <v>37543.1</v>
      </c>
      <c r="S329">
        <v>3505.91</v>
      </c>
      <c r="T329">
        <v>23729.89</v>
      </c>
      <c r="U329">
        <v>37540.300000000003</v>
      </c>
      <c r="V329">
        <v>115759.69</v>
      </c>
      <c r="W329">
        <v>11596.78</v>
      </c>
      <c r="X329">
        <v>19737.830000000002</v>
      </c>
      <c r="Y329">
        <v>42560.26</v>
      </c>
      <c r="Z329">
        <v>76409.11</v>
      </c>
    </row>
    <row r="330" spans="1:26" x14ac:dyDescent="0.25">
      <c r="A330" t="s">
        <v>79</v>
      </c>
      <c r="B330" t="s">
        <v>15</v>
      </c>
      <c r="C330" t="str">
        <f>+VLOOKUP(Importaciones_mensuales[[#This Row],[Código Arancelario]],Codigos10[],2,0)</f>
        <v>Brócoli</v>
      </c>
      <c r="D330">
        <f>+VLOOKUP(Importaciones_mensuales[[#This Row],[Cultivo]],Cod_categoría[],2,0)</f>
        <v>100112023</v>
      </c>
      <c r="E330" t="str">
        <f>+VLOOKUP(Importaciones_mensuales[[#This Row],[Código Arancelario]],Codigos10[],4,0)</f>
        <v>Congelado</v>
      </c>
      <c r="F330">
        <f>+VLOOKUP(Importaciones_mensuales[[#This Row],[Procesamiento]],Cod_procesamiento[],2,0)</f>
        <v>1</v>
      </c>
      <c r="G330" t="str">
        <f>+VLOOKUP(Importaciones_mensuales[[#This Row],[Código Arancelario]],Codigos10[],3,0)</f>
        <v>Sin especificar</v>
      </c>
      <c r="H330">
        <f>+VLOOKUP(Importaciones_mensuales[[#This Row],[Tipo]],Cod_tipo[],2,0)</f>
        <v>5</v>
      </c>
      <c r="I330" t="str">
        <f>+VLOOKUP(Importaciones_mensuales[[#This Row],[Código Arancelario]],Codigos10[],5,0)</f>
        <v>Hortalizas</v>
      </c>
      <c r="J330">
        <f>+VLOOKUP(Importaciones_mensuales[[#This Row],[Categoría]],Cod_Tipo_cultivo[],2,0)</f>
        <v>7</v>
      </c>
      <c r="K330" t="s">
        <v>20</v>
      </c>
      <c r="L330">
        <f>+VLOOKUP(Importaciones_mensuales[[#This Row],[Contenido]],Contenido_cod[],2,0)</f>
        <v>2</v>
      </c>
      <c r="M330" t="str">
        <f>+VLOOKUP(Importaciones_mensuales[[#This Row],[Código Arancelario]],Codigos10[],7,0)</f>
        <v>Sin especificar</v>
      </c>
      <c r="N330">
        <v>2019</v>
      </c>
      <c r="O330">
        <v>6016.92</v>
      </c>
      <c r="P330">
        <v>6656.9400000000005</v>
      </c>
      <c r="Q330">
        <v>29463.949999999997</v>
      </c>
      <c r="R330">
        <v>36990.67</v>
      </c>
      <c r="S330">
        <v>39025.199999999997</v>
      </c>
      <c r="T330">
        <v>33229.39</v>
      </c>
      <c r="U330">
        <v>71234.310000000012</v>
      </c>
      <c r="V330">
        <v>52054.26</v>
      </c>
      <c r="W330">
        <v>67315.13</v>
      </c>
      <c r="X330">
        <v>28521.57</v>
      </c>
      <c r="Y330">
        <v>121721.73999999999</v>
      </c>
      <c r="Z330">
        <v>74239.72</v>
      </c>
    </row>
    <row r="331" spans="1:26" x14ac:dyDescent="0.25">
      <c r="A331" t="s">
        <v>320</v>
      </c>
      <c r="B331" t="s">
        <v>363</v>
      </c>
      <c r="C331" t="str">
        <f>+VLOOKUP(Importaciones_mensuales[[#This Row],[Código Arancelario]],Codigos10[],2,0)</f>
        <v>Maqui</v>
      </c>
      <c r="D331">
        <f>+VLOOKUP(Importaciones_mensuales[[#This Row],[Cultivo]],Cod_categoría[],2,0)</f>
        <v>100114028</v>
      </c>
      <c r="E331" t="str">
        <f>+VLOOKUP(Importaciones_mensuales[[#This Row],[Código Arancelario]],Codigos10[],4,0)</f>
        <v>Fresco</v>
      </c>
      <c r="F331">
        <f>+VLOOKUP(Importaciones_mensuales[[#This Row],[Procesamiento]],Cod_procesamiento[],2,0)</f>
        <v>4</v>
      </c>
      <c r="G331" t="str">
        <f>+VLOOKUP(Importaciones_mensuales[[#This Row],[Código Arancelario]],Codigos10[],3,0)</f>
        <v>No orgánico</v>
      </c>
      <c r="H331">
        <f>+VLOOKUP(Importaciones_mensuales[[#This Row],[Tipo]],Cod_tipo[],2,0)</f>
        <v>2</v>
      </c>
      <c r="I331" t="str">
        <f>+VLOOKUP(Importaciones_mensuales[[#This Row],[Código Arancelario]],Codigos10[],5,0)</f>
        <v>Berries</v>
      </c>
      <c r="J331">
        <f>+VLOOKUP(Importaciones_mensuales[[#This Row],[Categoría]],Cod_Tipo_cultivo[],2,0)</f>
        <v>1</v>
      </c>
      <c r="K331" t="s">
        <v>129</v>
      </c>
      <c r="L331">
        <f>+VLOOKUP(Importaciones_mensuales[[#This Row],[Contenido]],Contenido_cod[],2,0)</f>
        <v>1</v>
      </c>
      <c r="M331" t="str">
        <f>+VLOOKUP(Importaciones_mensuales[[#This Row],[Código Arancelario]],Codigos10[],7,0)</f>
        <v>Sin especificar</v>
      </c>
      <c r="N331">
        <v>2018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801.69499999999994</v>
      </c>
      <c r="Y331">
        <v>0</v>
      </c>
      <c r="Z331">
        <v>0</v>
      </c>
    </row>
    <row r="332" spans="1:26" x14ac:dyDescent="0.25">
      <c r="A332" t="s">
        <v>82</v>
      </c>
      <c r="B332" t="s">
        <v>15</v>
      </c>
      <c r="C332" t="str">
        <f>+VLOOKUP(Importaciones_mensuales[[#This Row],[Código Arancelario]],Codigos10[],2,0)</f>
        <v>Aceituna</v>
      </c>
      <c r="D332">
        <f>+VLOOKUP(Importaciones_mensuales[[#This Row],[Cultivo]],Cod_categoría[],2,0)</f>
        <v>100114016</v>
      </c>
      <c r="E332" t="str">
        <f>+VLOOKUP(Importaciones_mensuales[[#This Row],[Código Arancelario]],Codigos10[],4,0)</f>
        <v>Conserva</v>
      </c>
      <c r="F332">
        <f>+VLOOKUP(Importaciones_mensuales[[#This Row],[Procesamiento]],Cod_procesamiento[],2,0)</f>
        <v>2</v>
      </c>
      <c r="G332" t="str">
        <f>+VLOOKUP(Importaciones_mensuales[[#This Row],[Código Arancelario]],Codigos10[],3,0)</f>
        <v>Sin especificar</v>
      </c>
      <c r="H332">
        <f>+VLOOKUP(Importaciones_mensuales[[#This Row],[Tipo]],Cod_tipo[],2,0)</f>
        <v>5</v>
      </c>
      <c r="I332" t="str">
        <f>+VLOOKUP(Importaciones_mensuales[[#This Row],[Código Arancelario]],Codigos10[],5,0)</f>
        <v>Hortalizas</v>
      </c>
      <c r="J332">
        <f>+VLOOKUP(Importaciones_mensuales[[#This Row],[Categoría]],Cod_Tipo_cultivo[],2,0)</f>
        <v>7</v>
      </c>
      <c r="K332" t="s">
        <v>20</v>
      </c>
      <c r="L332">
        <f>+VLOOKUP(Importaciones_mensuales[[#This Row],[Contenido]],Contenido_cod[],2,0)</f>
        <v>2</v>
      </c>
      <c r="M332" t="str">
        <f>+VLOOKUP(Importaciones_mensuales[[#This Row],[Código Arancelario]],Codigos10[],7,0)</f>
        <v>Sin especificar</v>
      </c>
      <c r="N332">
        <v>2019</v>
      </c>
      <c r="O332">
        <v>878581.11</v>
      </c>
      <c r="P332">
        <v>546777.47</v>
      </c>
      <c r="Q332">
        <v>897667.97000000009</v>
      </c>
      <c r="R332">
        <v>735006.91</v>
      </c>
      <c r="S332">
        <v>952114.69</v>
      </c>
      <c r="T332">
        <v>711816.13</v>
      </c>
      <c r="U332">
        <v>1099142.8799999999</v>
      </c>
      <c r="V332">
        <v>1462685.7699999998</v>
      </c>
      <c r="W332">
        <v>782593.5</v>
      </c>
      <c r="X332">
        <v>714490.75</v>
      </c>
      <c r="Y332">
        <v>705524.05</v>
      </c>
      <c r="Z332">
        <v>688747.75</v>
      </c>
    </row>
    <row r="333" spans="1:26" x14ac:dyDescent="0.25">
      <c r="A333" t="s">
        <v>84</v>
      </c>
      <c r="B333" t="s">
        <v>15</v>
      </c>
      <c r="C333" t="str">
        <f>+VLOOKUP(Importaciones_mensuales[[#This Row],[Código Arancelario]],Codigos10[],2,0)</f>
        <v>Aceituna</v>
      </c>
      <c r="D333">
        <f>+VLOOKUP(Importaciones_mensuales[[#This Row],[Cultivo]],Cod_categoría[],2,0)</f>
        <v>100114016</v>
      </c>
      <c r="E333" t="str">
        <f>+VLOOKUP(Importaciones_mensuales[[#This Row],[Código Arancelario]],Codigos10[],4,0)</f>
        <v>Conserva</v>
      </c>
      <c r="F333">
        <f>+VLOOKUP(Importaciones_mensuales[[#This Row],[Procesamiento]],Cod_procesamiento[],2,0)</f>
        <v>2</v>
      </c>
      <c r="G333" t="str">
        <f>+VLOOKUP(Importaciones_mensuales[[#This Row],[Código Arancelario]],Codigos10[],3,0)</f>
        <v>Sin especificar</v>
      </c>
      <c r="H333">
        <f>+VLOOKUP(Importaciones_mensuales[[#This Row],[Tipo]],Cod_tipo[],2,0)</f>
        <v>5</v>
      </c>
      <c r="I333" t="str">
        <f>+VLOOKUP(Importaciones_mensuales[[#This Row],[Código Arancelario]],Codigos10[],5,0)</f>
        <v>Hortalizas</v>
      </c>
      <c r="J333">
        <f>+VLOOKUP(Importaciones_mensuales[[#This Row],[Categoría]],Cod_Tipo_cultivo[],2,0)</f>
        <v>7</v>
      </c>
      <c r="K333" t="s">
        <v>20</v>
      </c>
      <c r="L333">
        <f>+VLOOKUP(Importaciones_mensuales[[#This Row],[Contenido]],Contenido_cod[],2,0)</f>
        <v>2</v>
      </c>
      <c r="M333" t="str">
        <f>+VLOOKUP(Importaciones_mensuales[[#This Row],[Código Arancelario]],Codigos10[],7,0)</f>
        <v>Sin especificar</v>
      </c>
      <c r="N333">
        <v>2019</v>
      </c>
      <c r="O333">
        <v>0</v>
      </c>
      <c r="P333">
        <v>0</v>
      </c>
      <c r="Q333">
        <v>328.89</v>
      </c>
      <c r="R333">
        <v>0</v>
      </c>
      <c r="S333">
        <v>271.8</v>
      </c>
      <c r="T333">
        <v>0</v>
      </c>
      <c r="U333">
        <v>251.22</v>
      </c>
      <c r="V333">
        <v>338.05</v>
      </c>
      <c r="W333">
        <v>0</v>
      </c>
      <c r="X333">
        <v>0</v>
      </c>
      <c r="Y333">
        <v>0</v>
      </c>
      <c r="Z333">
        <v>0</v>
      </c>
    </row>
    <row r="334" spans="1:26" x14ac:dyDescent="0.25">
      <c r="A334" t="s">
        <v>85</v>
      </c>
      <c r="B334" t="s">
        <v>15</v>
      </c>
      <c r="C334" t="str">
        <f>+VLOOKUP(Importaciones_mensuales[[#This Row],[Código Arancelario]],Codigos10[],2,0)</f>
        <v>Pepino</v>
      </c>
      <c r="D334">
        <f>+VLOOKUP(Importaciones_mensuales[[#This Row],[Cultivo]],Cod_categoría[],2,0)</f>
        <v>100112016</v>
      </c>
      <c r="E334" t="str">
        <f>+VLOOKUP(Importaciones_mensuales[[#This Row],[Código Arancelario]],Codigos10[],4,0)</f>
        <v>Conserva</v>
      </c>
      <c r="F334">
        <f>+VLOOKUP(Importaciones_mensuales[[#This Row],[Procesamiento]],Cod_procesamiento[],2,0)</f>
        <v>2</v>
      </c>
      <c r="G334" t="str">
        <f>+VLOOKUP(Importaciones_mensuales[[#This Row],[Código Arancelario]],Codigos10[],3,0)</f>
        <v>Sin especificar</v>
      </c>
      <c r="H334">
        <f>+VLOOKUP(Importaciones_mensuales[[#This Row],[Tipo]],Cod_tipo[],2,0)</f>
        <v>5</v>
      </c>
      <c r="I334" t="str">
        <f>+VLOOKUP(Importaciones_mensuales[[#This Row],[Código Arancelario]],Codigos10[],5,0)</f>
        <v>Hortalizas</v>
      </c>
      <c r="J334">
        <f>+VLOOKUP(Importaciones_mensuales[[#This Row],[Categoría]],Cod_Tipo_cultivo[],2,0)</f>
        <v>7</v>
      </c>
      <c r="K334" t="s">
        <v>20</v>
      </c>
      <c r="L334">
        <f>+VLOOKUP(Importaciones_mensuales[[#This Row],[Contenido]],Contenido_cod[],2,0)</f>
        <v>2</v>
      </c>
      <c r="M334" t="str">
        <f>+VLOOKUP(Importaciones_mensuales[[#This Row],[Código Arancelario]],Codigos10[],7,0)</f>
        <v>Pepinos y pepinillos</v>
      </c>
      <c r="N334">
        <v>2019</v>
      </c>
      <c r="O334">
        <v>0</v>
      </c>
      <c r="P334">
        <v>35459</v>
      </c>
      <c r="Q334">
        <v>12752</v>
      </c>
      <c r="R334">
        <v>29482.63</v>
      </c>
      <c r="S334">
        <v>9080</v>
      </c>
      <c r="T334">
        <v>0</v>
      </c>
      <c r="U334">
        <v>2789.45</v>
      </c>
      <c r="V334">
        <v>14976</v>
      </c>
      <c r="W334">
        <v>54138.39</v>
      </c>
      <c r="X334">
        <v>0</v>
      </c>
      <c r="Y334">
        <v>68586.899999999994</v>
      </c>
      <c r="Z334">
        <v>58428.6</v>
      </c>
    </row>
    <row r="335" spans="1:26" x14ac:dyDescent="0.25">
      <c r="A335" t="s">
        <v>86</v>
      </c>
      <c r="B335" t="s">
        <v>15</v>
      </c>
      <c r="C335" t="str">
        <f>+VLOOKUP(Importaciones_mensuales[[#This Row],[Código Arancelario]],Codigos10[],2,0)</f>
        <v>Pepino</v>
      </c>
      <c r="D335">
        <f>+VLOOKUP(Importaciones_mensuales[[#This Row],[Cultivo]],Cod_categoría[],2,0)</f>
        <v>100112016</v>
      </c>
      <c r="E335" t="str">
        <f>+VLOOKUP(Importaciones_mensuales[[#This Row],[Código Arancelario]],Codigos10[],4,0)</f>
        <v>Conserva</v>
      </c>
      <c r="F335">
        <f>+VLOOKUP(Importaciones_mensuales[[#This Row],[Procesamiento]],Cod_procesamiento[],2,0)</f>
        <v>2</v>
      </c>
      <c r="G335" t="str">
        <f>+VLOOKUP(Importaciones_mensuales[[#This Row],[Código Arancelario]],Codigos10[],3,0)</f>
        <v>Sin especificar</v>
      </c>
      <c r="H335">
        <f>+VLOOKUP(Importaciones_mensuales[[#This Row],[Tipo]],Cod_tipo[],2,0)</f>
        <v>5</v>
      </c>
      <c r="I335" t="str">
        <f>+VLOOKUP(Importaciones_mensuales[[#This Row],[Código Arancelario]],Codigos10[],5,0)</f>
        <v>Hortalizas</v>
      </c>
      <c r="J335">
        <f>+VLOOKUP(Importaciones_mensuales[[#This Row],[Categoría]],Cod_Tipo_cultivo[],2,0)</f>
        <v>7</v>
      </c>
      <c r="K335" t="s">
        <v>20</v>
      </c>
      <c r="L335">
        <f>+VLOOKUP(Importaciones_mensuales[[#This Row],[Contenido]],Contenido_cod[],2,0)</f>
        <v>2</v>
      </c>
      <c r="M335" t="str">
        <f>+VLOOKUP(Importaciones_mensuales[[#This Row],[Código Arancelario]],Codigos10[],7,0)</f>
        <v>Pepinos y pepinillos</v>
      </c>
      <c r="N335">
        <v>2019</v>
      </c>
      <c r="O335">
        <v>89583.23</v>
      </c>
      <c r="P335">
        <v>83239</v>
      </c>
      <c r="Q335">
        <v>24480</v>
      </c>
      <c r="R335">
        <v>65659.27</v>
      </c>
      <c r="S335">
        <v>192002.47999999998</v>
      </c>
      <c r="T335">
        <v>76126.7</v>
      </c>
      <c r="U335">
        <v>96024.13</v>
      </c>
      <c r="V335">
        <v>76025</v>
      </c>
      <c r="W335">
        <v>41633.68</v>
      </c>
      <c r="X335">
        <v>54965.52</v>
      </c>
      <c r="Y335">
        <v>35280</v>
      </c>
      <c r="Z335">
        <v>103552.81</v>
      </c>
    </row>
    <row r="336" spans="1:26" x14ac:dyDescent="0.25">
      <c r="A336" t="s">
        <v>87</v>
      </c>
      <c r="B336" t="s">
        <v>15</v>
      </c>
      <c r="C336" t="str">
        <f>+VLOOKUP(Importaciones_mensuales[[#This Row],[Código Arancelario]],Codigos10[],2,0)</f>
        <v>Cebolla</v>
      </c>
      <c r="D336">
        <f>+VLOOKUP(Importaciones_mensuales[[#This Row],[Cultivo]],Cod_categoría[],2,0)</f>
        <v>100112004</v>
      </c>
      <c r="E336" t="str">
        <f>+VLOOKUP(Importaciones_mensuales[[#This Row],[Código Arancelario]],Codigos10[],4,0)</f>
        <v>Deshidratado</v>
      </c>
      <c r="F336">
        <f>+VLOOKUP(Importaciones_mensuales[[#This Row],[Procesamiento]],Cod_procesamiento[],2,0)</f>
        <v>3</v>
      </c>
      <c r="G336" t="str">
        <f>+VLOOKUP(Importaciones_mensuales[[#This Row],[Código Arancelario]],Codigos10[],3,0)</f>
        <v>Sin especificar</v>
      </c>
      <c r="H336">
        <f>+VLOOKUP(Importaciones_mensuales[[#This Row],[Tipo]],Cod_tipo[],2,0)</f>
        <v>5</v>
      </c>
      <c r="I336" t="str">
        <f>+VLOOKUP(Importaciones_mensuales[[#This Row],[Código Arancelario]],Codigos10[],5,0)</f>
        <v>Hortalizas</v>
      </c>
      <c r="J336">
        <f>+VLOOKUP(Importaciones_mensuales[[#This Row],[Categoría]],Cod_Tipo_cultivo[],2,0)</f>
        <v>7</v>
      </c>
      <c r="K336" t="s">
        <v>20</v>
      </c>
      <c r="L336">
        <f>+VLOOKUP(Importaciones_mensuales[[#This Row],[Contenido]],Contenido_cod[],2,0)</f>
        <v>2</v>
      </c>
      <c r="M336" t="str">
        <f>+VLOOKUP(Importaciones_mensuales[[#This Row],[Código Arancelario]],Codigos10[],7,0)</f>
        <v>Sin especificar</v>
      </c>
      <c r="N336">
        <v>2019</v>
      </c>
      <c r="O336">
        <v>184393.43000000002</v>
      </c>
      <c r="P336">
        <v>101217.59</v>
      </c>
      <c r="Q336">
        <v>78076.840000000011</v>
      </c>
      <c r="R336">
        <v>213604.47</v>
      </c>
      <c r="S336">
        <v>347492.17</v>
      </c>
      <c r="T336">
        <v>90002.86</v>
      </c>
      <c r="U336">
        <v>131784.24</v>
      </c>
      <c r="V336">
        <v>174915.69</v>
      </c>
      <c r="W336">
        <v>87358.48</v>
      </c>
      <c r="X336">
        <v>110433.95000000001</v>
      </c>
      <c r="Y336">
        <v>80801.88</v>
      </c>
      <c r="Z336">
        <v>89659.540000000008</v>
      </c>
    </row>
    <row r="337" spans="1:26" x14ac:dyDescent="0.25">
      <c r="A337" t="s">
        <v>89</v>
      </c>
      <c r="B337" t="s">
        <v>15</v>
      </c>
      <c r="C337" t="str">
        <f>+VLOOKUP(Importaciones_mensuales[[#This Row],[Código Arancelario]],Codigos10[],2,0)</f>
        <v>Puerro</v>
      </c>
      <c r="D337">
        <f>+VLOOKUP(Importaciones_mensuales[[#This Row],[Cultivo]],Cod_categoría[],2,0)</f>
        <v>100114035</v>
      </c>
      <c r="E337" t="str">
        <f>+VLOOKUP(Importaciones_mensuales[[#This Row],[Código Arancelario]],Codigos10[],4,0)</f>
        <v>Deshidratado</v>
      </c>
      <c r="F337">
        <f>+VLOOKUP(Importaciones_mensuales[[#This Row],[Procesamiento]],Cod_procesamiento[],2,0)</f>
        <v>3</v>
      </c>
      <c r="G337" t="str">
        <f>+VLOOKUP(Importaciones_mensuales[[#This Row],[Código Arancelario]],Codigos10[],3,0)</f>
        <v>Sin especificar</v>
      </c>
      <c r="H337">
        <f>+VLOOKUP(Importaciones_mensuales[[#This Row],[Tipo]],Cod_tipo[],2,0)</f>
        <v>5</v>
      </c>
      <c r="I337" t="str">
        <f>+VLOOKUP(Importaciones_mensuales[[#This Row],[Código Arancelario]],Codigos10[],5,0)</f>
        <v>Hortalizas</v>
      </c>
      <c r="J337">
        <f>+VLOOKUP(Importaciones_mensuales[[#This Row],[Categoría]],Cod_Tipo_cultivo[],2,0)</f>
        <v>7</v>
      </c>
      <c r="K337" t="s">
        <v>20</v>
      </c>
      <c r="L337">
        <f>+VLOOKUP(Importaciones_mensuales[[#This Row],[Contenido]],Contenido_cod[],2,0)</f>
        <v>2</v>
      </c>
      <c r="M337" t="str">
        <f>+VLOOKUP(Importaciones_mensuales[[#This Row],[Código Arancelario]],Codigos10[],7,0)</f>
        <v>Sin especificar</v>
      </c>
      <c r="N337">
        <v>2019</v>
      </c>
      <c r="O337">
        <v>35626.26</v>
      </c>
      <c r="P337">
        <v>0</v>
      </c>
      <c r="Q337">
        <v>0</v>
      </c>
      <c r="R337">
        <v>0</v>
      </c>
      <c r="S337">
        <v>10702.42</v>
      </c>
      <c r="T337">
        <v>0</v>
      </c>
      <c r="U337">
        <v>187.32999999999998</v>
      </c>
      <c r="V337">
        <v>23.02</v>
      </c>
      <c r="W337">
        <v>35439.33</v>
      </c>
      <c r="X337">
        <v>34919.65</v>
      </c>
      <c r="Y337">
        <v>0</v>
      </c>
      <c r="Z337">
        <v>29420.65</v>
      </c>
    </row>
    <row r="338" spans="1:26" x14ac:dyDescent="0.25">
      <c r="A338" t="s">
        <v>246</v>
      </c>
      <c r="B338" t="s">
        <v>363</v>
      </c>
      <c r="C338" t="str">
        <f>+VLOOKUP(Importaciones_mensuales[[#This Row],[Código Arancelario]],Codigos10[],2,0)</f>
        <v>Frutilla</v>
      </c>
      <c r="D338">
        <f>+VLOOKUP(Importaciones_mensuales[[#This Row],[Cultivo]],Cod_categoría[],2,0)</f>
        <v>100112025</v>
      </c>
      <c r="E338" t="str">
        <f>+VLOOKUP(Importaciones_mensuales[[#This Row],[Código Arancelario]],Codigos10[],4,0)</f>
        <v>Congelado</v>
      </c>
      <c r="F338">
        <f>+VLOOKUP(Importaciones_mensuales[[#This Row],[Procesamiento]],Cod_procesamiento[],2,0)</f>
        <v>1</v>
      </c>
      <c r="G338" t="str">
        <f>+VLOOKUP(Importaciones_mensuales[[#This Row],[Código Arancelario]],Codigos10[],3,0)</f>
        <v>Orgánico</v>
      </c>
      <c r="H338">
        <f>+VLOOKUP(Importaciones_mensuales[[#This Row],[Tipo]],Cod_tipo[],2,0)</f>
        <v>1</v>
      </c>
      <c r="I338" t="str">
        <f>+VLOOKUP(Importaciones_mensuales[[#This Row],[Código Arancelario]],Codigos10[],5,0)</f>
        <v>Berries</v>
      </c>
      <c r="J338">
        <f>+VLOOKUP(Importaciones_mensuales[[#This Row],[Categoría]],Cod_Tipo_cultivo[],2,0)</f>
        <v>1</v>
      </c>
      <c r="K338" t="s">
        <v>129</v>
      </c>
      <c r="L338">
        <f>+VLOOKUP(Importaciones_mensuales[[#This Row],[Contenido]],Contenido_cod[],2,0)</f>
        <v>1</v>
      </c>
      <c r="M338" t="str">
        <f>+VLOOKUP(Importaciones_mensuales[[#This Row],[Código Arancelario]],Codigos10[],7,0)</f>
        <v>Sin especificar</v>
      </c>
      <c r="N338">
        <v>2018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2.6724386363636365</v>
      </c>
      <c r="W338">
        <v>60.029261871998351</v>
      </c>
      <c r="X338">
        <v>2.7721421246047342</v>
      </c>
      <c r="Y338">
        <v>2.1700408450704227</v>
      </c>
      <c r="Z338">
        <v>0</v>
      </c>
    </row>
    <row r="339" spans="1:26" x14ac:dyDescent="0.25">
      <c r="A339" t="s">
        <v>93</v>
      </c>
      <c r="B339" t="s">
        <v>15</v>
      </c>
      <c r="C339" t="str">
        <f>+VLOOKUP(Importaciones_mensuales[[#This Row],[Código Arancelario]],Codigos10[],2,0)</f>
        <v>Apio</v>
      </c>
      <c r="D339">
        <f>+VLOOKUP(Importaciones_mensuales[[#This Row],[Cultivo]],Cod_categoría[],2,0)</f>
        <v>100112017</v>
      </c>
      <c r="E339" t="str">
        <f>+VLOOKUP(Importaciones_mensuales[[#This Row],[Código Arancelario]],Codigos10[],4,0)</f>
        <v>Deshidratado</v>
      </c>
      <c r="F339">
        <f>+VLOOKUP(Importaciones_mensuales[[#This Row],[Procesamiento]],Cod_procesamiento[],2,0)</f>
        <v>3</v>
      </c>
      <c r="G339" t="str">
        <f>+VLOOKUP(Importaciones_mensuales[[#This Row],[Código Arancelario]],Codigos10[],3,0)</f>
        <v>Sin especificar</v>
      </c>
      <c r="H339">
        <f>+VLOOKUP(Importaciones_mensuales[[#This Row],[Tipo]],Cod_tipo[],2,0)</f>
        <v>5</v>
      </c>
      <c r="I339" t="str">
        <f>+VLOOKUP(Importaciones_mensuales[[#This Row],[Código Arancelario]],Codigos10[],5,0)</f>
        <v>Hortalizas</v>
      </c>
      <c r="J339">
        <f>+VLOOKUP(Importaciones_mensuales[[#This Row],[Categoría]],Cod_Tipo_cultivo[],2,0)</f>
        <v>7</v>
      </c>
      <c r="K339" t="s">
        <v>20</v>
      </c>
      <c r="L339">
        <f>+VLOOKUP(Importaciones_mensuales[[#This Row],[Contenido]],Contenido_cod[],2,0)</f>
        <v>2</v>
      </c>
      <c r="M339" t="str">
        <f>+VLOOKUP(Importaciones_mensuales[[#This Row],[Código Arancelario]],Codigos10[],7,0)</f>
        <v>Sin especificar</v>
      </c>
      <c r="N339">
        <v>2019</v>
      </c>
      <c r="O339">
        <v>0</v>
      </c>
      <c r="P339">
        <v>55.17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4450</v>
      </c>
      <c r="X339">
        <v>0</v>
      </c>
      <c r="Y339">
        <v>0</v>
      </c>
      <c r="Z339">
        <v>0</v>
      </c>
    </row>
    <row r="340" spans="1:26" x14ac:dyDescent="0.25">
      <c r="A340" t="s">
        <v>95</v>
      </c>
      <c r="B340" t="s">
        <v>15</v>
      </c>
      <c r="C340" t="str">
        <f>+VLOOKUP(Importaciones_mensuales[[#This Row],[Código Arancelario]],Codigos10[],2,0)</f>
        <v>Ajo</v>
      </c>
      <c r="D340">
        <f>+VLOOKUP(Importaciones_mensuales[[#This Row],[Cultivo]],Cod_categoría[],2,0)</f>
        <v>100112003</v>
      </c>
      <c r="E340" t="str">
        <f>+VLOOKUP(Importaciones_mensuales[[#This Row],[Código Arancelario]],Codigos10[],4,0)</f>
        <v>Deshidratado</v>
      </c>
      <c r="F340">
        <f>+VLOOKUP(Importaciones_mensuales[[#This Row],[Procesamiento]],Cod_procesamiento[],2,0)</f>
        <v>3</v>
      </c>
      <c r="G340" t="str">
        <f>+VLOOKUP(Importaciones_mensuales[[#This Row],[Código Arancelario]],Codigos10[],3,0)</f>
        <v>Sin especificar</v>
      </c>
      <c r="H340">
        <f>+VLOOKUP(Importaciones_mensuales[[#This Row],[Tipo]],Cod_tipo[],2,0)</f>
        <v>5</v>
      </c>
      <c r="I340" t="str">
        <f>+VLOOKUP(Importaciones_mensuales[[#This Row],[Código Arancelario]],Codigos10[],5,0)</f>
        <v>Hortalizas</v>
      </c>
      <c r="J340">
        <f>+VLOOKUP(Importaciones_mensuales[[#This Row],[Categoría]],Cod_Tipo_cultivo[],2,0)</f>
        <v>7</v>
      </c>
      <c r="K340" t="s">
        <v>20</v>
      </c>
      <c r="L340">
        <f>+VLOOKUP(Importaciones_mensuales[[#This Row],[Contenido]],Contenido_cod[],2,0)</f>
        <v>2</v>
      </c>
      <c r="M340" t="str">
        <f>+VLOOKUP(Importaciones_mensuales[[#This Row],[Código Arancelario]],Codigos10[],7,0)</f>
        <v>Sin especificar</v>
      </c>
      <c r="N340">
        <v>2019</v>
      </c>
      <c r="O340">
        <v>142264.06</v>
      </c>
      <c r="P340">
        <v>148410.22000000003</v>
      </c>
      <c r="Q340">
        <v>147332.94</v>
      </c>
      <c r="R340">
        <v>60963.45</v>
      </c>
      <c r="S340">
        <v>188179.21999999997</v>
      </c>
      <c r="T340">
        <v>65879.899999999994</v>
      </c>
      <c r="U340">
        <v>120127.21</v>
      </c>
      <c r="V340">
        <v>220185.15</v>
      </c>
      <c r="W340">
        <v>155391.41</v>
      </c>
      <c r="X340">
        <v>90608.11</v>
      </c>
      <c r="Y340">
        <v>123020.97</v>
      </c>
      <c r="Z340">
        <v>69108.479999999996</v>
      </c>
    </row>
    <row r="341" spans="1:26" x14ac:dyDescent="0.25">
      <c r="A341" t="s">
        <v>248</v>
      </c>
      <c r="B341" t="s">
        <v>363</v>
      </c>
      <c r="C341" t="str">
        <f>+VLOOKUP(Importaciones_mensuales[[#This Row],[Código Arancelario]],Codigos10[],2,0)</f>
        <v>Mora</v>
      </c>
      <c r="D341">
        <f>+VLOOKUP(Importaciones_mensuales[[#This Row],[Cultivo]],Cod_categoría[],2,0)</f>
        <v>100101008</v>
      </c>
      <c r="E341" t="str">
        <f>+VLOOKUP(Importaciones_mensuales[[#This Row],[Código Arancelario]],Codigos10[],4,0)</f>
        <v>Congelado</v>
      </c>
      <c r="F341">
        <f>+VLOOKUP(Importaciones_mensuales[[#This Row],[Procesamiento]],Cod_procesamiento[],2,0)</f>
        <v>1</v>
      </c>
      <c r="G341" t="str">
        <f>+VLOOKUP(Importaciones_mensuales[[#This Row],[Código Arancelario]],Codigos10[],3,0)</f>
        <v>No orgánico</v>
      </c>
      <c r="H341">
        <f>+VLOOKUP(Importaciones_mensuales[[#This Row],[Tipo]],Cod_tipo[],2,0)</f>
        <v>2</v>
      </c>
      <c r="I341" t="str">
        <f>+VLOOKUP(Importaciones_mensuales[[#This Row],[Código Arancelario]],Codigos10[],5,0)</f>
        <v>Berries</v>
      </c>
      <c r="J341">
        <f>+VLOOKUP(Importaciones_mensuales[[#This Row],[Categoría]],Cod_Tipo_cultivo[],2,0)</f>
        <v>1</v>
      </c>
      <c r="K341" t="s">
        <v>129</v>
      </c>
      <c r="L341">
        <f>+VLOOKUP(Importaciones_mensuales[[#This Row],[Contenido]],Contenido_cod[],2,0)</f>
        <v>1</v>
      </c>
      <c r="M341" t="str">
        <f>+VLOOKUP(Importaciones_mensuales[[#This Row],[Código Arancelario]],Codigos10[],7,0)</f>
        <v>Sin especificar</v>
      </c>
      <c r="N341">
        <v>2018</v>
      </c>
      <c r="O341">
        <v>0</v>
      </c>
      <c r="P341">
        <v>0</v>
      </c>
      <c r="Q341">
        <v>1.1519999999999999</v>
      </c>
      <c r="R341">
        <v>0</v>
      </c>
      <c r="S341">
        <v>0</v>
      </c>
      <c r="T341">
        <v>0</v>
      </c>
      <c r="U341">
        <v>0</v>
      </c>
      <c r="V341">
        <v>2.8425361570247936</v>
      </c>
      <c r="W341">
        <v>0</v>
      </c>
      <c r="X341">
        <v>0</v>
      </c>
      <c r="Y341">
        <v>0</v>
      </c>
      <c r="Z341">
        <v>0</v>
      </c>
    </row>
    <row r="342" spans="1:26" x14ac:dyDescent="0.25">
      <c r="A342" t="s">
        <v>97</v>
      </c>
      <c r="B342" t="s">
        <v>15</v>
      </c>
      <c r="C342" t="str">
        <f>+VLOOKUP(Importaciones_mensuales[[#This Row],[Código Arancelario]],Codigos10[],2,0)</f>
        <v>Maíz</v>
      </c>
      <c r="D342">
        <f>+VLOOKUP(Importaciones_mensuales[[#This Row],[Cultivo]],Cod_categoría[],2,0)</f>
        <v>100114015</v>
      </c>
      <c r="E342" t="str">
        <f>+VLOOKUP(Importaciones_mensuales[[#This Row],[Código Arancelario]],Codigos10[],4,0)</f>
        <v>Deshidratado</v>
      </c>
      <c r="F342">
        <f>+VLOOKUP(Importaciones_mensuales[[#This Row],[Procesamiento]],Cod_procesamiento[],2,0)</f>
        <v>3</v>
      </c>
      <c r="G342" t="str">
        <f>+VLOOKUP(Importaciones_mensuales[[#This Row],[Código Arancelario]],Codigos10[],3,0)</f>
        <v>Siembra</v>
      </c>
      <c r="H342">
        <f>+VLOOKUP(Importaciones_mensuales[[#This Row],[Tipo]],Cod_tipo[],2,0)</f>
        <v>6</v>
      </c>
      <c r="I342" t="str">
        <f>+VLOOKUP(Importaciones_mensuales[[#This Row],[Código Arancelario]],Codigos10[],5,0)</f>
        <v>Hortalizas</v>
      </c>
      <c r="J342">
        <f>+VLOOKUP(Importaciones_mensuales[[#This Row],[Categoría]],Cod_Tipo_cultivo[],2,0)</f>
        <v>7</v>
      </c>
      <c r="K342" t="s">
        <v>20</v>
      </c>
      <c r="L342">
        <f>+VLOOKUP(Importaciones_mensuales[[#This Row],[Contenido]],Contenido_cod[],2,0)</f>
        <v>2</v>
      </c>
      <c r="M342" t="str">
        <f>+VLOOKUP(Importaciones_mensuales[[#This Row],[Código Arancelario]],Codigos10[],7,0)</f>
        <v>Maíz dulce</v>
      </c>
      <c r="N342">
        <v>2019</v>
      </c>
      <c r="O342">
        <v>184.08</v>
      </c>
      <c r="P342">
        <v>20288.68</v>
      </c>
      <c r="Q342">
        <v>0</v>
      </c>
      <c r="R342">
        <v>80690.350000000006</v>
      </c>
      <c r="S342">
        <v>173871.77</v>
      </c>
      <c r="T342">
        <v>193157.82</v>
      </c>
      <c r="U342">
        <v>49961.5</v>
      </c>
      <c r="V342">
        <v>218137.06999999998</v>
      </c>
      <c r="W342">
        <v>664854.17999999993</v>
      </c>
      <c r="X342">
        <v>117042.62</v>
      </c>
      <c r="Y342">
        <v>244539.12</v>
      </c>
      <c r="Z342">
        <v>6600.99</v>
      </c>
    </row>
    <row r="343" spans="1:26" x14ac:dyDescent="0.25">
      <c r="A343" t="s">
        <v>98</v>
      </c>
      <c r="B343" t="s">
        <v>15</v>
      </c>
      <c r="C343" t="str">
        <f>+VLOOKUP(Importaciones_mensuales[[#This Row],[Código Arancelario]],Codigos10[],2,0)</f>
        <v>Maíz</v>
      </c>
      <c r="D343">
        <f>+VLOOKUP(Importaciones_mensuales[[#This Row],[Cultivo]],Cod_categoría[],2,0)</f>
        <v>100114015</v>
      </c>
      <c r="E343" t="str">
        <f>+VLOOKUP(Importaciones_mensuales[[#This Row],[Código Arancelario]],Codigos10[],4,0)</f>
        <v>Deshidratado</v>
      </c>
      <c r="F343">
        <f>+VLOOKUP(Importaciones_mensuales[[#This Row],[Procesamiento]],Cod_procesamiento[],2,0)</f>
        <v>3</v>
      </c>
      <c r="G343" t="str">
        <f>+VLOOKUP(Importaciones_mensuales[[#This Row],[Código Arancelario]],Codigos10[],3,0)</f>
        <v>Consumo</v>
      </c>
      <c r="H343">
        <f>+VLOOKUP(Importaciones_mensuales[[#This Row],[Tipo]],Cod_tipo[],2,0)</f>
        <v>7</v>
      </c>
      <c r="I343" t="str">
        <f>+VLOOKUP(Importaciones_mensuales[[#This Row],[Código Arancelario]],Codigos10[],5,0)</f>
        <v>Hortalizas</v>
      </c>
      <c r="J343">
        <f>+VLOOKUP(Importaciones_mensuales[[#This Row],[Categoría]],Cod_Tipo_cultivo[],2,0)</f>
        <v>7</v>
      </c>
      <c r="K343" t="s">
        <v>20</v>
      </c>
      <c r="L343">
        <f>+VLOOKUP(Importaciones_mensuales[[#This Row],[Contenido]],Contenido_cod[],2,0)</f>
        <v>2</v>
      </c>
      <c r="M343" t="str">
        <f>+VLOOKUP(Importaciones_mensuales[[#This Row],[Código Arancelario]],Codigos10[],7,0)</f>
        <v>Maíz dulce</v>
      </c>
      <c r="N343">
        <v>2019</v>
      </c>
      <c r="O343">
        <v>0</v>
      </c>
      <c r="P343">
        <v>0</v>
      </c>
      <c r="Q343">
        <v>0</v>
      </c>
      <c r="R343">
        <v>0</v>
      </c>
      <c r="S343">
        <v>37560.9</v>
      </c>
      <c r="T343">
        <v>4265.5200000000004</v>
      </c>
      <c r="U343">
        <v>209.35</v>
      </c>
      <c r="V343">
        <v>1464.3200000000002</v>
      </c>
      <c r="W343">
        <v>5106.16</v>
      </c>
      <c r="X343">
        <v>5161.08</v>
      </c>
      <c r="Y343">
        <v>3771.6</v>
      </c>
      <c r="Z343">
        <v>6200.74</v>
      </c>
    </row>
    <row r="344" spans="1:26" x14ac:dyDescent="0.25">
      <c r="A344" t="s">
        <v>100</v>
      </c>
      <c r="B344" t="s">
        <v>15</v>
      </c>
      <c r="C344" t="str">
        <f>+VLOOKUP(Importaciones_mensuales[[#This Row],[Código Arancelario]],Codigos10[],2,0)</f>
        <v>Maíz</v>
      </c>
      <c r="D344">
        <f>+VLOOKUP(Importaciones_mensuales[[#This Row],[Cultivo]],Cod_categoría[],2,0)</f>
        <v>100114015</v>
      </c>
      <c r="E344" t="str">
        <f>+VLOOKUP(Importaciones_mensuales[[#This Row],[Código Arancelario]],Codigos10[],4,0)</f>
        <v>Deshidratado</v>
      </c>
      <c r="F344">
        <f>+VLOOKUP(Importaciones_mensuales[[#This Row],[Procesamiento]],Cod_procesamiento[],2,0)</f>
        <v>3</v>
      </c>
      <c r="G344" t="str">
        <f>+VLOOKUP(Importaciones_mensuales[[#This Row],[Código Arancelario]],Codigos10[],3,0)</f>
        <v>Sin especificar</v>
      </c>
      <c r="H344">
        <f>+VLOOKUP(Importaciones_mensuales[[#This Row],[Tipo]],Cod_tipo[],2,0)</f>
        <v>5</v>
      </c>
      <c r="I344" t="str">
        <f>+VLOOKUP(Importaciones_mensuales[[#This Row],[Código Arancelario]],Codigos10[],5,0)</f>
        <v>Hortalizas</v>
      </c>
      <c r="J344">
        <f>+VLOOKUP(Importaciones_mensuales[[#This Row],[Categoría]],Cod_Tipo_cultivo[],2,0)</f>
        <v>7</v>
      </c>
      <c r="K344" t="s">
        <v>20</v>
      </c>
      <c r="L344">
        <f>+VLOOKUP(Importaciones_mensuales[[#This Row],[Contenido]],Contenido_cod[],2,0)</f>
        <v>2</v>
      </c>
      <c r="M344" t="str">
        <f>+VLOOKUP(Importaciones_mensuales[[#This Row],[Código Arancelario]],Codigos10[],7,0)</f>
        <v>Maíz dulce</v>
      </c>
      <c r="N344">
        <v>2019</v>
      </c>
      <c r="O344">
        <v>203</v>
      </c>
      <c r="P344">
        <v>0</v>
      </c>
      <c r="Q344">
        <v>253.49</v>
      </c>
      <c r="R344">
        <v>3387.46</v>
      </c>
      <c r="S344">
        <v>12754.58</v>
      </c>
      <c r="T344">
        <v>4492.09</v>
      </c>
      <c r="U344">
        <v>4832.4799999999996</v>
      </c>
      <c r="V344">
        <v>3997.57</v>
      </c>
      <c r="W344">
        <v>1339.85</v>
      </c>
      <c r="X344">
        <v>1074.8800000000001</v>
      </c>
      <c r="Y344">
        <v>1282.23</v>
      </c>
      <c r="Z344">
        <v>1420.01</v>
      </c>
    </row>
    <row r="345" spans="1:26" x14ac:dyDescent="0.25">
      <c r="A345" t="s">
        <v>249</v>
      </c>
      <c r="B345" t="s">
        <v>363</v>
      </c>
      <c r="C345" t="str">
        <f>+VLOOKUP(Importaciones_mensuales[[#This Row],[Código Arancelario]],Codigos10[],2,0)</f>
        <v>Frambuesa</v>
      </c>
      <c r="D345">
        <f>+VLOOKUP(Importaciones_mensuales[[#This Row],[Cultivo]],Cod_categoría[],2,0)</f>
        <v>100101004</v>
      </c>
      <c r="E345" t="str">
        <f>+VLOOKUP(Importaciones_mensuales[[#This Row],[Código Arancelario]],Codigos10[],4,0)</f>
        <v>Congelado</v>
      </c>
      <c r="F345">
        <f>+VLOOKUP(Importaciones_mensuales[[#This Row],[Procesamiento]],Cod_procesamiento[],2,0)</f>
        <v>1</v>
      </c>
      <c r="G345" t="str">
        <f>+VLOOKUP(Importaciones_mensuales[[#This Row],[Código Arancelario]],Codigos10[],3,0)</f>
        <v>Orgánico</v>
      </c>
      <c r="H345">
        <f>+VLOOKUP(Importaciones_mensuales[[#This Row],[Tipo]],Cod_tipo[],2,0)</f>
        <v>1</v>
      </c>
      <c r="I345" t="str">
        <f>+VLOOKUP(Importaciones_mensuales[[#This Row],[Código Arancelario]],Codigos10[],5,0)</f>
        <v>Berries</v>
      </c>
      <c r="J345">
        <f>+VLOOKUP(Importaciones_mensuales[[#This Row],[Categoría]],Cod_Tipo_cultivo[],2,0)</f>
        <v>1</v>
      </c>
      <c r="K345" t="s">
        <v>129</v>
      </c>
      <c r="L345">
        <f>+VLOOKUP(Importaciones_mensuales[[#This Row],[Contenido]],Contenido_cod[],2,0)</f>
        <v>1</v>
      </c>
      <c r="M345" t="str">
        <f>+VLOOKUP(Importaciones_mensuales[[#This Row],[Código Arancelario]],Codigos10[],7,0)</f>
        <v>Sin especificar</v>
      </c>
      <c r="N345">
        <v>2018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3.9232176470588236</v>
      </c>
      <c r="X345">
        <v>3.8932354761904766</v>
      </c>
      <c r="Y345">
        <v>0</v>
      </c>
      <c r="Z345">
        <v>0</v>
      </c>
    </row>
    <row r="346" spans="1:26" x14ac:dyDescent="0.25">
      <c r="A346" t="s">
        <v>254</v>
      </c>
      <c r="B346" t="s">
        <v>363</v>
      </c>
      <c r="C346" t="str">
        <f>+VLOOKUP(Importaciones_mensuales[[#This Row],[Código Arancelario]],Codigos10[],2,0)</f>
        <v>Arándano</v>
      </c>
      <c r="D346">
        <f>+VLOOKUP(Importaciones_mensuales[[#This Row],[Cultivo]],Cod_categoría[],2,0)</f>
        <v>100101001</v>
      </c>
      <c r="E346" t="str">
        <f>+VLOOKUP(Importaciones_mensuales[[#This Row],[Código Arancelario]],Codigos10[],4,0)</f>
        <v>Congelado</v>
      </c>
      <c r="F346">
        <f>+VLOOKUP(Importaciones_mensuales[[#This Row],[Procesamiento]],Cod_procesamiento[],2,0)</f>
        <v>1</v>
      </c>
      <c r="G346" t="str">
        <f>+VLOOKUP(Importaciones_mensuales[[#This Row],[Código Arancelario]],Codigos10[],3,0)</f>
        <v>Orgánico</v>
      </c>
      <c r="H346">
        <f>+VLOOKUP(Importaciones_mensuales[[#This Row],[Tipo]],Cod_tipo[],2,0)</f>
        <v>1</v>
      </c>
      <c r="I346" t="str">
        <f>+VLOOKUP(Importaciones_mensuales[[#This Row],[Código Arancelario]],Codigos10[],5,0)</f>
        <v>Berries</v>
      </c>
      <c r="J346">
        <f>+VLOOKUP(Importaciones_mensuales[[#This Row],[Categoría]],Cod_Tipo_cultivo[],2,0)</f>
        <v>1</v>
      </c>
      <c r="K346" t="s">
        <v>129</v>
      </c>
      <c r="L346">
        <f>+VLOOKUP(Importaciones_mensuales[[#This Row],[Contenido]],Contenido_cod[],2,0)</f>
        <v>1</v>
      </c>
      <c r="M346" t="str">
        <f>+VLOOKUP(Importaciones_mensuales[[#This Row],[Código Arancelario]],Codigos10[],7,0)</f>
        <v>Sin especificar</v>
      </c>
      <c r="N346">
        <v>2018</v>
      </c>
      <c r="O346">
        <v>0</v>
      </c>
      <c r="P346">
        <v>0</v>
      </c>
      <c r="Q346">
        <v>0</v>
      </c>
      <c r="R346">
        <v>1.5475793030623022</v>
      </c>
      <c r="S346">
        <v>0</v>
      </c>
      <c r="T346">
        <v>0</v>
      </c>
      <c r="U346">
        <v>0</v>
      </c>
      <c r="V346">
        <v>1.9117642748998336</v>
      </c>
      <c r="W346">
        <v>0</v>
      </c>
      <c r="X346">
        <v>0</v>
      </c>
      <c r="Y346">
        <v>0</v>
      </c>
      <c r="Z346">
        <v>0</v>
      </c>
    </row>
    <row r="347" spans="1:26" x14ac:dyDescent="0.25">
      <c r="A347" t="s">
        <v>104</v>
      </c>
      <c r="B347" t="s">
        <v>15</v>
      </c>
      <c r="C347" t="str">
        <f>+VLOOKUP(Importaciones_mensuales[[#This Row],[Código Arancelario]],Codigos10[],2,0)</f>
        <v>Arveja</v>
      </c>
      <c r="D347">
        <f>+VLOOKUP(Importaciones_mensuales[[#This Row],[Cultivo]],Cod_categoría[],2,0)</f>
        <v>100112022</v>
      </c>
      <c r="E347" t="str">
        <f>+VLOOKUP(Importaciones_mensuales[[#This Row],[Código Arancelario]],Codigos10[],4,0)</f>
        <v>Deshidratado</v>
      </c>
      <c r="F347">
        <f>+VLOOKUP(Importaciones_mensuales[[#This Row],[Procesamiento]],Cod_procesamiento[],2,0)</f>
        <v>3</v>
      </c>
      <c r="G347" t="str">
        <f>+VLOOKUP(Importaciones_mensuales[[#This Row],[Código Arancelario]],Codigos10[],3,0)</f>
        <v>Siembra</v>
      </c>
      <c r="H347">
        <f>+VLOOKUP(Importaciones_mensuales[[#This Row],[Tipo]],Cod_tipo[],2,0)</f>
        <v>6</v>
      </c>
      <c r="I347" t="str">
        <f>+VLOOKUP(Importaciones_mensuales[[#This Row],[Código Arancelario]],Codigos10[],5,0)</f>
        <v>Granos</v>
      </c>
      <c r="J347">
        <f>+VLOOKUP(Importaciones_mensuales[[#This Row],[Categoría]],Cod_Tipo_cultivo[],2,0)</f>
        <v>8</v>
      </c>
      <c r="K347" t="s">
        <v>20</v>
      </c>
      <c r="L347">
        <f>+VLOOKUP(Importaciones_mensuales[[#This Row],[Contenido]],Contenido_cod[],2,0)</f>
        <v>2</v>
      </c>
      <c r="M347" t="str">
        <f>+VLOOKUP(Importaciones_mensuales[[#This Row],[Código Arancelario]],Codigos10[],7,0)</f>
        <v>Sin especificar</v>
      </c>
      <c r="N347">
        <v>2019</v>
      </c>
      <c r="O347">
        <v>0</v>
      </c>
      <c r="P347">
        <v>0</v>
      </c>
      <c r="Q347">
        <v>21833.7</v>
      </c>
      <c r="R347">
        <v>17690.259999999998</v>
      </c>
      <c r="S347">
        <v>213859.94</v>
      </c>
      <c r="T347">
        <v>168294.34000000003</v>
      </c>
      <c r="U347">
        <v>182244.29</v>
      </c>
      <c r="V347">
        <v>8386.82</v>
      </c>
      <c r="W347">
        <v>41939.51</v>
      </c>
      <c r="X347">
        <v>0</v>
      </c>
      <c r="Y347">
        <v>8925.01</v>
      </c>
      <c r="Z347">
        <v>92618.85</v>
      </c>
    </row>
    <row r="348" spans="1:26" x14ac:dyDescent="0.25">
      <c r="A348" t="s">
        <v>106</v>
      </c>
      <c r="B348" t="s">
        <v>15</v>
      </c>
      <c r="C348" t="str">
        <f>+VLOOKUP(Importaciones_mensuales[[#This Row],[Código Arancelario]],Codigos10[],2,0)</f>
        <v>Arveja</v>
      </c>
      <c r="D348">
        <f>+VLOOKUP(Importaciones_mensuales[[#This Row],[Cultivo]],Cod_categoría[],2,0)</f>
        <v>100112022</v>
      </c>
      <c r="E348" t="str">
        <f>+VLOOKUP(Importaciones_mensuales[[#This Row],[Código Arancelario]],Codigos10[],4,0)</f>
        <v>Deshidratado</v>
      </c>
      <c r="F348">
        <f>+VLOOKUP(Importaciones_mensuales[[#This Row],[Procesamiento]],Cod_procesamiento[],2,0)</f>
        <v>3</v>
      </c>
      <c r="G348" t="str">
        <f>+VLOOKUP(Importaciones_mensuales[[#This Row],[Código Arancelario]],Codigos10[],3,0)</f>
        <v>Consumo</v>
      </c>
      <c r="H348">
        <f>+VLOOKUP(Importaciones_mensuales[[#This Row],[Tipo]],Cod_tipo[],2,0)</f>
        <v>7</v>
      </c>
      <c r="I348" t="str">
        <f>+VLOOKUP(Importaciones_mensuales[[#This Row],[Código Arancelario]],Codigos10[],5,0)</f>
        <v>Granos</v>
      </c>
      <c r="J348">
        <f>+VLOOKUP(Importaciones_mensuales[[#This Row],[Categoría]],Cod_Tipo_cultivo[],2,0)</f>
        <v>8</v>
      </c>
      <c r="K348" t="s">
        <v>20</v>
      </c>
      <c r="L348">
        <f>+VLOOKUP(Importaciones_mensuales[[#This Row],[Contenido]],Contenido_cod[],2,0)</f>
        <v>2</v>
      </c>
      <c r="M348" t="str">
        <f>+VLOOKUP(Importaciones_mensuales[[#This Row],[Código Arancelario]],Codigos10[],7,0)</f>
        <v>Sin especificar</v>
      </c>
      <c r="N348">
        <v>2019</v>
      </c>
      <c r="O348">
        <v>183177.59999999998</v>
      </c>
      <c r="P348">
        <v>243382.97</v>
      </c>
      <c r="Q348">
        <v>379654.72</v>
      </c>
      <c r="R348">
        <v>237543.94</v>
      </c>
      <c r="S348">
        <v>294370.61</v>
      </c>
      <c r="T348">
        <v>293378.70999999996</v>
      </c>
      <c r="U348">
        <v>141989.83000000002</v>
      </c>
      <c r="V348">
        <v>175629.06</v>
      </c>
      <c r="W348">
        <v>69220.67</v>
      </c>
      <c r="X348">
        <v>270518.76999999996</v>
      </c>
      <c r="Y348">
        <v>127988.07</v>
      </c>
      <c r="Z348">
        <v>142356.9</v>
      </c>
    </row>
    <row r="349" spans="1:26" x14ac:dyDescent="0.25">
      <c r="A349" t="s">
        <v>107</v>
      </c>
      <c r="B349" t="s">
        <v>15</v>
      </c>
      <c r="C349" t="str">
        <f>+VLOOKUP(Importaciones_mensuales[[#This Row],[Código Arancelario]],Codigos10[],2,0)</f>
        <v>Garbanzo</v>
      </c>
      <c r="D349">
        <f>+VLOOKUP(Importaciones_mensuales[[#This Row],[Cultivo]],Cod_categoría[],2,0)</f>
        <v>100110005</v>
      </c>
      <c r="E349" t="str">
        <f>+VLOOKUP(Importaciones_mensuales[[#This Row],[Código Arancelario]],Codigos10[],4,0)</f>
        <v>Deshidratado</v>
      </c>
      <c r="F349">
        <f>+VLOOKUP(Importaciones_mensuales[[#This Row],[Procesamiento]],Cod_procesamiento[],2,0)</f>
        <v>3</v>
      </c>
      <c r="G349" t="str">
        <f>+VLOOKUP(Importaciones_mensuales[[#This Row],[Código Arancelario]],Codigos10[],3,0)</f>
        <v>Sin especificar</v>
      </c>
      <c r="H349">
        <f>+VLOOKUP(Importaciones_mensuales[[#This Row],[Tipo]],Cod_tipo[],2,0)</f>
        <v>5</v>
      </c>
      <c r="I349" t="str">
        <f>+VLOOKUP(Importaciones_mensuales[[#This Row],[Código Arancelario]],Codigos10[],5,0)</f>
        <v>Granos</v>
      </c>
      <c r="J349">
        <f>+VLOOKUP(Importaciones_mensuales[[#This Row],[Categoría]],Cod_Tipo_cultivo[],2,0)</f>
        <v>8</v>
      </c>
      <c r="K349" t="s">
        <v>20</v>
      </c>
      <c r="L349">
        <f>+VLOOKUP(Importaciones_mensuales[[#This Row],[Contenido]],Contenido_cod[],2,0)</f>
        <v>2</v>
      </c>
      <c r="M349" t="str">
        <f>+VLOOKUP(Importaciones_mensuales[[#This Row],[Código Arancelario]],Codigos10[],7,0)</f>
        <v>Sin especificar</v>
      </c>
      <c r="N349">
        <v>2019</v>
      </c>
      <c r="O349">
        <v>174047.62</v>
      </c>
      <c r="P349">
        <v>415467.71</v>
      </c>
      <c r="Q349">
        <v>365396.89</v>
      </c>
      <c r="R349">
        <v>364295.36</v>
      </c>
      <c r="S349">
        <v>285096.24</v>
      </c>
      <c r="T349">
        <v>359443.36</v>
      </c>
      <c r="U349">
        <v>562213.25</v>
      </c>
      <c r="V349">
        <v>405940</v>
      </c>
      <c r="W349">
        <v>375100.3</v>
      </c>
      <c r="X349">
        <v>239572.27999999997</v>
      </c>
      <c r="Y349">
        <v>255980.5</v>
      </c>
      <c r="Z349">
        <v>246742.75</v>
      </c>
    </row>
    <row r="350" spans="1:26" x14ac:dyDescent="0.25">
      <c r="A350" t="s">
        <v>109</v>
      </c>
      <c r="B350" t="s">
        <v>15</v>
      </c>
      <c r="C350" t="str">
        <f>+VLOOKUP(Importaciones_mensuales[[#This Row],[Código Arancelario]],Codigos10[],2,0)</f>
        <v>Poroto</v>
      </c>
      <c r="D350">
        <f>+VLOOKUP(Importaciones_mensuales[[#This Row],[Cultivo]],Cod_categoría[],2,0)</f>
        <v>100110002</v>
      </c>
      <c r="E350" t="str">
        <f>+VLOOKUP(Importaciones_mensuales[[#This Row],[Código Arancelario]],Codigos10[],4,0)</f>
        <v>Deshidratado</v>
      </c>
      <c r="F350">
        <f>+VLOOKUP(Importaciones_mensuales[[#This Row],[Procesamiento]],Cod_procesamiento[],2,0)</f>
        <v>3</v>
      </c>
      <c r="G350" t="str">
        <f>+VLOOKUP(Importaciones_mensuales[[#This Row],[Código Arancelario]],Codigos10[],3,0)</f>
        <v>Siembra</v>
      </c>
      <c r="H350">
        <f>+VLOOKUP(Importaciones_mensuales[[#This Row],[Tipo]],Cod_tipo[],2,0)</f>
        <v>6</v>
      </c>
      <c r="I350" t="str">
        <f>+VLOOKUP(Importaciones_mensuales[[#This Row],[Código Arancelario]],Codigos10[],5,0)</f>
        <v>Granos</v>
      </c>
      <c r="J350">
        <f>+VLOOKUP(Importaciones_mensuales[[#This Row],[Categoría]],Cod_Tipo_cultivo[],2,0)</f>
        <v>8</v>
      </c>
      <c r="K350" t="s">
        <v>20</v>
      </c>
      <c r="L350">
        <f>+VLOOKUP(Importaciones_mensuales[[#This Row],[Contenido]],Contenido_cod[],2,0)</f>
        <v>2</v>
      </c>
      <c r="M350" t="str">
        <f>+VLOOKUP(Importaciones_mensuales[[#This Row],[Código Arancelario]],Codigos10[],7,0)</f>
        <v>Porotos comunes</v>
      </c>
      <c r="N350">
        <v>2019</v>
      </c>
      <c r="O350">
        <v>437.45</v>
      </c>
      <c r="P350">
        <v>0</v>
      </c>
      <c r="Q350">
        <v>0</v>
      </c>
      <c r="R350">
        <v>0</v>
      </c>
      <c r="S350">
        <v>92002.71</v>
      </c>
      <c r="T350">
        <v>77389.13</v>
      </c>
      <c r="U350">
        <v>47923.229999999996</v>
      </c>
      <c r="V350">
        <v>84830.14</v>
      </c>
      <c r="W350">
        <v>26695.980000000003</v>
      </c>
      <c r="X350">
        <v>74177.759999999995</v>
      </c>
      <c r="Y350">
        <v>246047.72000000003</v>
      </c>
      <c r="Z350">
        <v>2718.26</v>
      </c>
    </row>
    <row r="351" spans="1:26" x14ac:dyDescent="0.25">
      <c r="A351" t="s">
        <v>111</v>
      </c>
      <c r="B351" t="s">
        <v>15</v>
      </c>
      <c r="C351" t="str">
        <f>+VLOOKUP(Importaciones_mensuales[[#This Row],[Código Arancelario]],Codigos10[],2,0)</f>
        <v>Poroto</v>
      </c>
      <c r="D351">
        <f>+VLOOKUP(Importaciones_mensuales[[#This Row],[Cultivo]],Cod_categoría[],2,0)</f>
        <v>100110002</v>
      </c>
      <c r="E351" t="str">
        <f>+VLOOKUP(Importaciones_mensuales[[#This Row],[Código Arancelario]],Codigos10[],4,0)</f>
        <v>Deshidratado</v>
      </c>
      <c r="F351">
        <f>+VLOOKUP(Importaciones_mensuales[[#This Row],[Procesamiento]],Cod_procesamiento[],2,0)</f>
        <v>3</v>
      </c>
      <c r="G351" t="str">
        <f>+VLOOKUP(Importaciones_mensuales[[#This Row],[Código Arancelario]],Codigos10[],3,0)</f>
        <v>Consumo</v>
      </c>
      <c r="H351">
        <f>+VLOOKUP(Importaciones_mensuales[[#This Row],[Tipo]],Cod_tipo[],2,0)</f>
        <v>7</v>
      </c>
      <c r="I351" t="str">
        <f>+VLOOKUP(Importaciones_mensuales[[#This Row],[Código Arancelario]],Codigos10[],5,0)</f>
        <v>Granos</v>
      </c>
      <c r="J351">
        <f>+VLOOKUP(Importaciones_mensuales[[#This Row],[Categoría]],Cod_Tipo_cultivo[],2,0)</f>
        <v>8</v>
      </c>
      <c r="K351" t="s">
        <v>20</v>
      </c>
      <c r="L351">
        <f>+VLOOKUP(Importaciones_mensuales[[#This Row],[Contenido]],Contenido_cod[],2,0)</f>
        <v>2</v>
      </c>
      <c r="M351" t="str">
        <f>+VLOOKUP(Importaciones_mensuales[[#This Row],[Código Arancelario]],Codigos10[],7,0)</f>
        <v>Porotos comunes</v>
      </c>
      <c r="N351">
        <v>2019</v>
      </c>
      <c r="O351">
        <v>835936.67999999993</v>
      </c>
      <c r="P351">
        <v>1218093.8700000001</v>
      </c>
      <c r="Q351">
        <v>1034670.5599999999</v>
      </c>
      <c r="R351">
        <v>1171289.5099999998</v>
      </c>
      <c r="S351">
        <v>808744.38</v>
      </c>
      <c r="T351">
        <v>663686.72</v>
      </c>
      <c r="U351">
        <v>597131.81999999995</v>
      </c>
      <c r="V351">
        <v>1318062.78</v>
      </c>
      <c r="W351">
        <v>768926.26</v>
      </c>
      <c r="X351">
        <v>504307.83</v>
      </c>
      <c r="Y351">
        <v>524078.84</v>
      </c>
      <c r="Z351">
        <v>993986.58</v>
      </c>
    </row>
    <row r="352" spans="1:26" x14ac:dyDescent="0.25">
      <c r="A352" t="s">
        <v>114</v>
      </c>
      <c r="B352" t="s">
        <v>15</v>
      </c>
      <c r="C352" t="str">
        <f>+VLOOKUP(Importaciones_mensuales[[#This Row],[Código Arancelario]],Codigos10[],2,0)</f>
        <v>Lenteja</v>
      </c>
      <c r="D352">
        <f>+VLOOKUP(Importaciones_mensuales[[#This Row],[Cultivo]],Cod_categoría[],2,0)</f>
        <v>100110003</v>
      </c>
      <c r="E352" t="str">
        <f>+VLOOKUP(Importaciones_mensuales[[#This Row],[Código Arancelario]],Codigos10[],4,0)</f>
        <v>Deshidratado</v>
      </c>
      <c r="F352">
        <f>+VLOOKUP(Importaciones_mensuales[[#This Row],[Procesamiento]],Cod_procesamiento[],2,0)</f>
        <v>3</v>
      </c>
      <c r="G352" t="str">
        <f>+VLOOKUP(Importaciones_mensuales[[#This Row],[Código Arancelario]],Codigos10[],3,0)</f>
        <v>Sin especificar</v>
      </c>
      <c r="H352">
        <f>+VLOOKUP(Importaciones_mensuales[[#This Row],[Tipo]],Cod_tipo[],2,0)</f>
        <v>5</v>
      </c>
      <c r="I352" t="str">
        <f>+VLOOKUP(Importaciones_mensuales[[#This Row],[Código Arancelario]],Codigos10[],5,0)</f>
        <v>Granos</v>
      </c>
      <c r="J352">
        <f>+VLOOKUP(Importaciones_mensuales[[#This Row],[Categoría]],Cod_Tipo_cultivo[],2,0)</f>
        <v>8</v>
      </c>
      <c r="K352" t="s">
        <v>20</v>
      </c>
      <c r="L352">
        <f>+VLOOKUP(Importaciones_mensuales[[#This Row],[Contenido]],Contenido_cod[],2,0)</f>
        <v>2</v>
      </c>
      <c r="M352" t="str">
        <f>+VLOOKUP(Importaciones_mensuales[[#This Row],[Código Arancelario]],Codigos10[],7,0)</f>
        <v>Sin especificar</v>
      </c>
      <c r="N352">
        <v>2019</v>
      </c>
      <c r="O352">
        <v>446612.38999999996</v>
      </c>
      <c r="P352">
        <v>625597.87</v>
      </c>
      <c r="Q352">
        <v>1382359.4500000002</v>
      </c>
      <c r="R352">
        <v>1049544.45</v>
      </c>
      <c r="S352">
        <v>1024936.88</v>
      </c>
      <c r="T352">
        <v>618052.38</v>
      </c>
      <c r="U352">
        <v>733077.33000000007</v>
      </c>
      <c r="V352">
        <v>778141.1399999999</v>
      </c>
      <c r="W352">
        <v>403344.45</v>
      </c>
      <c r="X352">
        <v>546839.6</v>
      </c>
      <c r="Y352">
        <v>403672.07</v>
      </c>
      <c r="Z352">
        <v>507161.07999999996</v>
      </c>
    </row>
    <row r="353" spans="1:26" x14ac:dyDescent="0.25">
      <c r="A353" t="s">
        <v>116</v>
      </c>
      <c r="B353" t="s">
        <v>15</v>
      </c>
      <c r="C353" t="str">
        <f>+VLOOKUP(Importaciones_mensuales[[#This Row],[Código Arancelario]],Codigos10[],2,0)</f>
        <v>Haba</v>
      </c>
      <c r="D353">
        <f>+VLOOKUP(Importaciones_mensuales[[#This Row],[Cultivo]],Cod_categoría[],2,0)</f>
        <v>100112026</v>
      </c>
      <c r="E353" t="str">
        <f>+VLOOKUP(Importaciones_mensuales[[#This Row],[Código Arancelario]],Codigos10[],4,0)</f>
        <v>Deshidratado</v>
      </c>
      <c r="F353">
        <f>+VLOOKUP(Importaciones_mensuales[[#This Row],[Procesamiento]],Cod_procesamiento[],2,0)</f>
        <v>3</v>
      </c>
      <c r="G353" t="str">
        <f>+VLOOKUP(Importaciones_mensuales[[#This Row],[Código Arancelario]],Codigos10[],3,0)</f>
        <v>Siembra</v>
      </c>
      <c r="H353">
        <f>+VLOOKUP(Importaciones_mensuales[[#This Row],[Tipo]],Cod_tipo[],2,0)</f>
        <v>6</v>
      </c>
      <c r="I353" t="str">
        <f>+VLOOKUP(Importaciones_mensuales[[#This Row],[Código Arancelario]],Codigos10[],5,0)</f>
        <v>Granos</v>
      </c>
      <c r="J353">
        <f>+VLOOKUP(Importaciones_mensuales[[#This Row],[Categoría]],Cod_Tipo_cultivo[],2,0)</f>
        <v>8</v>
      </c>
      <c r="K353" t="s">
        <v>20</v>
      </c>
      <c r="L353">
        <f>+VLOOKUP(Importaciones_mensuales[[#This Row],[Contenido]],Contenido_cod[],2,0)</f>
        <v>2</v>
      </c>
      <c r="M353" t="str">
        <f>+VLOOKUP(Importaciones_mensuales[[#This Row],[Código Arancelario]],Codigos10[],7,0)</f>
        <v>Sin especificar</v>
      </c>
      <c r="N353">
        <v>2019</v>
      </c>
      <c r="O353">
        <v>0</v>
      </c>
      <c r="P353">
        <v>0</v>
      </c>
      <c r="Q353">
        <v>0</v>
      </c>
      <c r="R353">
        <v>19549.73</v>
      </c>
      <c r="S353">
        <v>0</v>
      </c>
      <c r="T353">
        <v>13451.74</v>
      </c>
      <c r="U353">
        <v>5665.08</v>
      </c>
      <c r="V353">
        <v>165.42</v>
      </c>
      <c r="W353">
        <v>356.39</v>
      </c>
      <c r="X353">
        <v>79.36</v>
      </c>
      <c r="Y353">
        <v>0</v>
      </c>
      <c r="Z353">
        <v>0</v>
      </c>
    </row>
    <row r="354" spans="1:26" x14ac:dyDescent="0.25">
      <c r="A354" t="s">
        <v>117</v>
      </c>
      <c r="B354" t="s">
        <v>15</v>
      </c>
      <c r="C354" t="str">
        <f>+VLOOKUP(Importaciones_mensuales[[#This Row],[Código Arancelario]],Codigos10[],2,0)</f>
        <v>Haba</v>
      </c>
      <c r="D354">
        <f>+VLOOKUP(Importaciones_mensuales[[#This Row],[Cultivo]],Cod_categoría[],2,0)</f>
        <v>100112026</v>
      </c>
      <c r="E354" t="str">
        <f>+VLOOKUP(Importaciones_mensuales[[#This Row],[Código Arancelario]],Codigos10[],4,0)</f>
        <v>Deshidratado</v>
      </c>
      <c r="F354">
        <f>+VLOOKUP(Importaciones_mensuales[[#This Row],[Procesamiento]],Cod_procesamiento[],2,0)</f>
        <v>3</v>
      </c>
      <c r="G354" t="str">
        <f>+VLOOKUP(Importaciones_mensuales[[#This Row],[Código Arancelario]],Codigos10[],3,0)</f>
        <v>Consumo</v>
      </c>
      <c r="H354">
        <f>+VLOOKUP(Importaciones_mensuales[[#This Row],[Tipo]],Cod_tipo[],2,0)</f>
        <v>7</v>
      </c>
      <c r="I354" t="str">
        <f>+VLOOKUP(Importaciones_mensuales[[#This Row],[Código Arancelario]],Codigos10[],5,0)</f>
        <v>Granos</v>
      </c>
      <c r="J354">
        <f>+VLOOKUP(Importaciones_mensuales[[#This Row],[Categoría]],Cod_Tipo_cultivo[],2,0)</f>
        <v>8</v>
      </c>
      <c r="K354" t="s">
        <v>20</v>
      </c>
      <c r="L354">
        <f>+VLOOKUP(Importaciones_mensuales[[#This Row],[Contenido]],Contenido_cod[],2,0)</f>
        <v>2</v>
      </c>
      <c r="M354" t="str">
        <f>+VLOOKUP(Importaciones_mensuales[[#This Row],[Código Arancelario]],Codigos10[],7,0)</f>
        <v>Sin especificar</v>
      </c>
      <c r="N354">
        <v>2019</v>
      </c>
      <c r="O354">
        <v>0</v>
      </c>
      <c r="P354">
        <v>1401.99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344.77</v>
      </c>
      <c r="W354">
        <v>63.95</v>
      </c>
      <c r="X354">
        <v>0</v>
      </c>
      <c r="Y354">
        <v>3568.85</v>
      </c>
      <c r="Z354">
        <v>0</v>
      </c>
    </row>
    <row r="355" spans="1:26" x14ac:dyDescent="0.25">
      <c r="A355" t="s">
        <v>285</v>
      </c>
      <c r="B355" t="s">
        <v>15</v>
      </c>
      <c r="C355" t="str">
        <f>+VLOOKUP(Importaciones_mensuales[[#This Row],[Código Arancelario]],Codigos10[],2,0)</f>
        <v>Arveja</v>
      </c>
      <c r="D355">
        <f>+VLOOKUP(Importaciones_mensuales[[#This Row],[Cultivo]],Cod_categoría[],2,0)</f>
        <v>100112022</v>
      </c>
      <c r="E355" t="str">
        <f>+VLOOKUP(Importaciones_mensuales[[#This Row],[Código Arancelario]],Codigos10[],4,0)</f>
        <v>Deshidratado</v>
      </c>
      <c r="F355">
        <f>+VLOOKUP(Importaciones_mensuales[[#This Row],[Procesamiento]],Cod_procesamiento[],2,0)</f>
        <v>3</v>
      </c>
      <c r="G355" t="str">
        <f>+VLOOKUP(Importaciones_mensuales[[#This Row],[Código Arancelario]],Codigos10[],3,0)</f>
        <v>Consumo</v>
      </c>
      <c r="H355">
        <f>+VLOOKUP(Importaciones_mensuales[[#This Row],[Tipo]],Cod_tipo[],2,0)</f>
        <v>7</v>
      </c>
      <c r="I355" t="str">
        <f>+VLOOKUP(Importaciones_mensuales[[#This Row],[Código Arancelario]],Codigos10[],5,0)</f>
        <v>Granos</v>
      </c>
      <c r="J355">
        <f>+VLOOKUP(Importaciones_mensuales[[#This Row],[Categoría]],Cod_Tipo_cultivo[],2,0)</f>
        <v>8</v>
      </c>
      <c r="K355" t="s">
        <v>20</v>
      </c>
      <c r="L355">
        <f>+VLOOKUP(Importaciones_mensuales[[#This Row],[Contenido]],Contenido_cod[],2,0)</f>
        <v>2</v>
      </c>
      <c r="M355" t="str">
        <f>+VLOOKUP(Importaciones_mensuales[[#This Row],[Código Arancelario]],Codigos10[],7,0)</f>
        <v>Sin especificar</v>
      </c>
      <c r="N355">
        <v>2019</v>
      </c>
      <c r="O355">
        <v>0</v>
      </c>
      <c r="P355">
        <v>0</v>
      </c>
      <c r="Q355">
        <v>0</v>
      </c>
      <c r="R355">
        <v>50267.39</v>
      </c>
      <c r="S355">
        <v>0</v>
      </c>
      <c r="T355">
        <v>0</v>
      </c>
      <c r="U355">
        <v>0</v>
      </c>
      <c r="V355">
        <v>0</v>
      </c>
      <c r="W355">
        <v>44699.91</v>
      </c>
      <c r="X355">
        <v>0</v>
      </c>
      <c r="Y355">
        <v>2601.9499999999998</v>
      </c>
      <c r="Z355">
        <v>3106.29</v>
      </c>
    </row>
    <row r="356" spans="1:26" x14ac:dyDescent="0.25">
      <c r="A356" t="s">
        <v>118</v>
      </c>
      <c r="B356" t="s">
        <v>15</v>
      </c>
      <c r="C356" t="str">
        <f>+VLOOKUP(Importaciones_mensuales[[#This Row],[Código Arancelario]],Codigos10[],2,0)</f>
        <v>Mandioca</v>
      </c>
      <c r="D356">
        <f>+VLOOKUP(Importaciones_mensuales[[#This Row],[Cultivo]],Cod_categoría[],2,0)</f>
        <v>100114040</v>
      </c>
      <c r="E356" t="str">
        <f>+VLOOKUP(Importaciones_mensuales[[#This Row],[Código Arancelario]],Codigos10[],4,0)</f>
        <v>Deshidratado</v>
      </c>
      <c r="F356">
        <f>+VLOOKUP(Importaciones_mensuales[[#This Row],[Procesamiento]],Cod_procesamiento[],2,0)</f>
        <v>3</v>
      </c>
      <c r="G356" t="str">
        <f>+VLOOKUP(Importaciones_mensuales[[#This Row],[Código Arancelario]],Codigos10[],3,0)</f>
        <v>Consumo</v>
      </c>
      <c r="H356">
        <f>+VLOOKUP(Importaciones_mensuales[[#This Row],[Tipo]],Cod_tipo[],2,0)</f>
        <v>7</v>
      </c>
      <c r="I356" t="str">
        <f>+VLOOKUP(Importaciones_mensuales[[#This Row],[Código Arancelario]],Codigos10[],5,0)</f>
        <v>Tubérculos</v>
      </c>
      <c r="J356">
        <f>+VLOOKUP(Importaciones_mensuales[[#This Row],[Categoría]],Cod_Tipo_cultivo[],2,0)</f>
        <v>9</v>
      </c>
      <c r="K356" t="s">
        <v>20</v>
      </c>
      <c r="L356">
        <f>+VLOOKUP(Importaciones_mensuales[[#This Row],[Contenido]],Contenido_cod[],2,0)</f>
        <v>2</v>
      </c>
      <c r="M356" t="str">
        <f>+VLOOKUP(Importaciones_mensuales[[#This Row],[Código Arancelario]],Codigos10[],7,0)</f>
        <v>Sin especificar</v>
      </c>
      <c r="N356">
        <v>2019</v>
      </c>
      <c r="O356">
        <v>26349.64</v>
      </c>
      <c r="P356">
        <v>21981.81</v>
      </c>
      <c r="Q356">
        <v>34813.1</v>
      </c>
      <c r="R356">
        <v>71647.759999999995</v>
      </c>
      <c r="S356">
        <v>47623.59</v>
      </c>
      <c r="T356">
        <v>74593.53</v>
      </c>
      <c r="U356">
        <v>64217.01</v>
      </c>
      <c r="V356">
        <v>131887.52000000002</v>
      </c>
      <c r="W356">
        <v>59969.119999999995</v>
      </c>
      <c r="X356">
        <v>63872.33</v>
      </c>
      <c r="Y356">
        <v>53832.639999999999</v>
      </c>
      <c r="Z356">
        <v>30738.019999999997</v>
      </c>
    </row>
    <row r="357" spans="1:26" x14ac:dyDescent="0.25">
      <c r="A357" t="s">
        <v>120</v>
      </c>
      <c r="B357" t="s">
        <v>15</v>
      </c>
      <c r="C357" t="str">
        <f>+VLOOKUP(Importaciones_mensuales[[#This Row],[Código Arancelario]],Codigos10[],2,0)</f>
        <v>Camote</v>
      </c>
      <c r="D357">
        <f>+VLOOKUP(Importaciones_mensuales[[#This Row],[Cultivo]],Cod_categoría[],2,0)</f>
        <v>100114002</v>
      </c>
      <c r="E357" t="str">
        <f>+VLOOKUP(Importaciones_mensuales[[#This Row],[Código Arancelario]],Codigos10[],4,0)</f>
        <v>Deshidratado</v>
      </c>
      <c r="F357">
        <f>+VLOOKUP(Importaciones_mensuales[[#This Row],[Procesamiento]],Cod_procesamiento[],2,0)</f>
        <v>3</v>
      </c>
      <c r="G357" t="str">
        <f>+VLOOKUP(Importaciones_mensuales[[#This Row],[Código Arancelario]],Codigos10[],3,0)</f>
        <v>Consumo</v>
      </c>
      <c r="H357">
        <f>+VLOOKUP(Importaciones_mensuales[[#This Row],[Tipo]],Cod_tipo[],2,0)</f>
        <v>7</v>
      </c>
      <c r="I357" t="str">
        <f>+VLOOKUP(Importaciones_mensuales[[#This Row],[Código Arancelario]],Codigos10[],5,0)</f>
        <v>Tubérculos</v>
      </c>
      <c r="J357">
        <f>+VLOOKUP(Importaciones_mensuales[[#This Row],[Categoría]],Cod_Tipo_cultivo[],2,0)</f>
        <v>9</v>
      </c>
      <c r="K357" t="s">
        <v>20</v>
      </c>
      <c r="L357">
        <f>+VLOOKUP(Importaciones_mensuales[[#This Row],[Contenido]],Contenido_cod[],2,0)</f>
        <v>2</v>
      </c>
      <c r="M357" t="str">
        <f>+VLOOKUP(Importaciones_mensuales[[#This Row],[Código Arancelario]],Codigos10[],7,0)</f>
        <v>Sin especificar</v>
      </c>
      <c r="N357">
        <v>2019</v>
      </c>
      <c r="O357">
        <v>75692.7</v>
      </c>
      <c r="P357">
        <v>53910.869999999995</v>
      </c>
      <c r="Q357">
        <v>52698.239999999998</v>
      </c>
      <c r="R357">
        <v>52123.22</v>
      </c>
      <c r="S357">
        <v>43715.33</v>
      </c>
      <c r="T357">
        <v>35924.449999999997</v>
      </c>
      <c r="U357">
        <v>102750.35</v>
      </c>
      <c r="V357">
        <v>94107.47</v>
      </c>
      <c r="W357">
        <v>55762.25</v>
      </c>
      <c r="X357">
        <v>83676.590000000011</v>
      </c>
      <c r="Y357">
        <v>56818.45</v>
      </c>
      <c r="Z357">
        <v>65895.81</v>
      </c>
    </row>
    <row r="358" spans="1:26" x14ac:dyDescent="0.25">
      <c r="A358" t="s">
        <v>124</v>
      </c>
      <c r="B358" t="s">
        <v>15</v>
      </c>
      <c r="C358" t="str">
        <f>+VLOOKUP(Importaciones_mensuales[[#This Row],[Código Arancelario]],Codigos10[],2,0)</f>
        <v>Otros tubérculos</v>
      </c>
      <c r="D358">
        <f>+VLOOKUP(Importaciones_mensuales[[#This Row],[Cultivo]],Cod_categoría[],2,0)</f>
        <v>100114034</v>
      </c>
      <c r="E358" t="str">
        <f>+VLOOKUP(Importaciones_mensuales[[#This Row],[Código Arancelario]],Codigos10[],4,0)</f>
        <v>Deshidratado</v>
      </c>
      <c r="F358">
        <f>+VLOOKUP(Importaciones_mensuales[[#This Row],[Procesamiento]],Cod_procesamiento[],2,0)</f>
        <v>3</v>
      </c>
      <c r="G358" t="str">
        <f>+VLOOKUP(Importaciones_mensuales[[#This Row],[Código Arancelario]],Codigos10[],3,0)</f>
        <v>Consumo</v>
      </c>
      <c r="H358">
        <f>+VLOOKUP(Importaciones_mensuales[[#This Row],[Tipo]],Cod_tipo[],2,0)</f>
        <v>7</v>
      </c>
      <c r="I358" t="str">
        <f>+VLOOKUP(Importaciones_mensuales[[#This Row],[Código Arancelario]],Codigos10[],5,0)</f>
        <v>Tubérculos</v>
      </c>
      <c r="J358">
        <f>+VLOOKUP(Importaciones_mensuales[[#This Row],[Categoría]],Cod_Tipo_cultivo[],2,0)</f>
        <v>9</v>
      </c>
      <c r="K358" t="s">
        <v>20</v>
      </c>
      <c r="L358">
        <f>+VLOOKUP(Importaciones_mensuales[[#This Row],[Contenido]],Contenido_cod[],2,0)</f>
        <v>2</v>
      </c>
      <c r="M358" t="str">
        <f>+VLOOKUP(Importaciones_mensuales[[#This Row],[Código Arancelario]],Codigos10[],7,0)</f>
        <v>Sin especificar</v>
      </c>
      <c r="N358">
        <v>2019</v>
      </c>
      <c r="O358">
        <v>1647.18</v>
      </c>
      <c r="P358">
        <v>1074</v>
      </c>
      <c r="Q358">
        <v>4039.41</v>
      </c>
      <c r="R358">
        <v>13865.88</v>
      </c>
      <c r="S358">
        <v>3411.79</v>
      </c>
      <c r="T358">
        <v>716.96</v>
      </c>
      <c r="U358">
        <v>2960.7299999999996</v>
      </c>
      <c r="V358">
        <v>1522.4</v>
      </c>
      <c r="W358">
        <v>1344.6599999999999</v>
      </c>
      <c r="X358">
        <v>204.83</v>
      </c>
      <c r="Y358">
        <v>597.4</v>
      </c>
      <c r="Z358">
        <v>1306.23</v>
      </c>
    </row>
    <row r="359" spans="1:26" x14ac:dyDescent="0.25">
      <c r="A359" t="s">
        <v>126</v>
      </c>
      <c r="B359" t="s">
        <v>15</v>
      </c>
      <c r="C359" t="str">
        <f>+VLOOKUP(Importaciones_mensuales[[#This Row],[Código Arancelario]],Codigos10[],2,0)</f>
        <v>Coco</v>
      </c>
      <c r="D359">
        <f>+VLOOKUP(Importaciones_mensuales[[#This Row],[Cultivo]],Cod_categoría[],2,0)</f>
        <v>100108007</v>
      </c>
      <c r="E359" t="str">
        <f>+VLOOKUP(Importaciones_mensuales[[#This Row],[Código Arancelario]],Codigos10[],4,0)</f>
        <v>Deshidratado</v>
      </c>
      <c r="F359">
        <f>+VLOOKUP(Importaciones_mensuales[[#This Row],[Procesamiento]],Cod_procesamiento[],2,0)</f>
        <v>3</v>
      </c>
      <c r="G359" t="str">
        <f>+VLOOKUP(Importaciones_mensuales[[#This Row],[Código Arancelario]],Codigos10[],3,0)</f>
        <v>Sin especificar</v>
      </c>
      <c r="H359">
        <f>+VLOOKUP(Importaciones_mensuales[[#This Row],[Tipo]],Cod_tipo[],2,0)</f>
        <v>5</v>
      </c>
      <c r="I359" t="str">
        <f>+VLOOKUP(Importaciones_mensuales[[#This Row],[Código Arancelario]],Codigos10[],5,0)</f>
        <v>Tropicales y Subtropicales</v>
      </c>
      <c r="J359">
        <f>+VLOOKUP(Importaciones_mensuales[[#This Row],[Categoría]],Cod_Tipo_cultivo[],2,0)</f>
        <v>4</v>
      </c>
      <c r="K359" t="s">
        <v>129</v>
      </c>
      <c r="L359">
        <f>+VLOOKUP(Importaciones_mensuales[[#This Row],[Contenido]],Contenido_cod[],2,0)</f>
        <v>1</v>
      </c>
      <c r="M359" t="str">
        <f>+VLOOKUP(Importaciones_mensuales[[#This Row],[Código Arancelario]],Codigos10[],7,0)</f>
        <v>Sin especificar</v>
      </c>
      <c r="N359">
        <v>2019</v>
      </c>
      <c r="O359">
        <v>118597.78</v>
      </c>
      <c r="P359">
        <v>335127.19</v>
      </c>
      <c r="Q359">
        <v>214794.66999999998</v>
      </c>
      <c r="R359">
        <v>253074.46</v>
      </c>
      <c r="S359">
        <v>354395.28</v>
      </c>
      <c r="T359">
        <v>241829.47</v>
      </c>
      <c r="U359">
        <v>310488.48</v>
      </c>
      <c r="V359">
        <v>216266.7</v>
      </c>
      <c r="W359">
        <v>262984.16000000003</v>
      </c>
      <c r="X359">
        <v>190574.37</v>
      </c>
      <c r="Y359">
        <v>154215.31999999998</v>
      </c>
      <c r="Z359">
        <v>301857.15999999997</v>
      </c>
    </row>
    <row r="360" spans="1:26" x14ac:dyDescent="0.25">
      <c r="A360" t="s">
        <v>130</v>
      </c>
      <c r="B360" t="s">
        <v>15</v>
      </c>
      <c r="C360" t="str">
        <f>+VLOOKUP(Importaciones_mensuales[[#This Row],[Código Arancelario]],Codigos10[],2,0)</f>
        <v>Coco</v>
      </c>
      <c r="D360">
        <f>+VLOOKUP(Importaciones_mensuales[[#This Row],[Cultivo]],Cod_categoría[],2,0)</f>
        <v>100108007</v>
      </c>
      <c r="E360" t="str">
        <f>+VLOOKUP(Importaciones_mensuales[[#This Row],[Código Arancelario]],Codigos10[],4,0)</f>
        <v>Deshidratado</v>
      </c>
      <c r="F360">
        <f>+VLOOKUP(Importaciones_mensuales[[#This Row],[Procesamiento]],Cod_procesamiento[],2,0)</f>
        <v>3</v>
      </c>
      <c r="G360" t="str">
        <f>+VLOOKUP(Importaciones_mensuales[[#This Row],[Código Arancelario]],Codigos10[],3,0)</f>
        <v>Sin especificar</v>
      </c>
      <c r="H360">
        <f>+VLOOKUP(Importaciones_mensuales[[#This Row],[Tipo]],Cod_tipo[],2,0)</f>
        <v>5</v>
      </c>
      <c r="I360" t="str">
        <f>+VLOOKUP(Importaciones_mensuales[[#This Row],[Código Arancelario]],Codigos10[],5,0)</f>
        <v>Tropicales y Subtropicales</v>
      </c>
      <c r="J360">
        <f>+VLOOKUP(Importaciones_mensuales[[#This Row],[Categoría]],Cod_Tipo_cultivo[],2,0)</f>
        <v>4</v>
      </c>
      <c r="K360" t="s">
        <v>129</v>
      </c>
      <c r="L360">
        <f>+VLOOKUP(Importaciones_mensuales[[#This Row],[Contenido]],Contenido_cod[],2,0)</f>
        <v>1</v>
      </c>
      <c r="M360" t="str">
        <f>+VLOOKUP(Importaciones_mensuales[[#This Row],[Código Arancelario]],Codigos10[],7,0)</f>
        <v>Sin especificar</v>
      </c>
      <c r="N360">
        <v>2019</v>
      </c>
      <c r="O360">
        <v>82927.62</v>
      </c>
      <c r="P360">
        <v>11737.95</v>
      </c>
      <c r="Q360">
        <v>61558.04</v>
      </c>
      <c r="R360">
        <v>39100.94</v>
      </c>
      <c r="S360">
        <v>35909.18</v>
      </c>
      <c r="T360">
        <v>31691.71</v>
      </c>
      <c r="U360">
        <v>20971.71</v>
      </c>
      <c r="V360">
        <v>69776.639999999999</v>
      </c>
      <c r="W360">
        <v>58645.520000000004</v>
      </c>
      <c r="X360">
        <v>8950.83</v>
      </c>
      <c r="Y360">
        <v>68521.64</v>
      </c>
      <c r="Z360">
        <v>9794.2900000000009</v>
      </c>
    </row>
    <row r="361" spans="1:26" x14ac:dyDescent="0.25">
      <c r="A361" t="s">
        <v>303</v>
      </c>
      <c r="B361" t="s">
        <v>15</v>
      </c>
      <c r="C361" t="str">
        <f>+VLOOKUP(Importaciones_mensuales[[#This Row],[Código Arancelario]],Codigos10[],2,0)</f>
        <v>Nuez</v>
      </c>
      <c r="D361">
        <f>+VLOOKUP(Importaciones_mensuales[[#This Row],[Cultivo]],Cod_categoría[],2,0)</f>
        <v>100105004</v>
      </c>
      <c r="E361" t="str">
        <f>+VLOOKUP(Importaciones_mensuales[[#This Row],[Código Arancelario]],Codigos10[],4,0)</f>
        <v>Deshidratado</v>
      </c>
      <c r="F361">
        <f>+VLOOKUP(Importaciones_mensuales[[#This Row],[Procesamiento]],Cod_procesamiento[],2,0)</f>
        <v>3</v>
      </c>
      <c r="G361" t="str">
        <f>+VLOOKUP(Importaciones_mensuales[[#This Row],[Código Arancelario]],Codigos10[],3,0)</f>
        <v>Con cáscara</v>
      </c>
      <c r="H361">
        <f>+VLOOKUP(Importaciones_mensuales[[#This Row],[Tipo]],Cod_tipo[],2,0)</f>
        <v>3</v>
      </c>
      <c r="I361" t="str">
        <f>+VLOOKUP(Importaciones_mensuales[[#This Row],[Código Arancelario]],Codigos10[],5,0)</f>
        <v>Frutos Secos</v>
      </c>
      <c r="J361">
        <f>+VLOOKUP(Importaciones_mensuales[[#This Row],[Categoría]],Cod_Tipo_cultivo[],2,0)</f>
        <v>6</v>
      </c>
      <c r="K361" t="s">
        <v>129</v>
      </c>
      <c r="L361">
        <f>+VLOOKUP(Importaciones_mensuales[[#This Row],[Contenido]],Contenido_cod[],2,0)</f>
        <v>1</v>
      </c>
      <c r="M361" t="str">
        <f>+VLOOKUP(Importaciones_mensuales[[#This Row],[Código Arancelario]],Codigos10[],7,0)</f>
        <v>Nueces de Brasil</v>
      </c>
      <c r="N361">
        <v>2019</v>
      </c>
      <c r="O361">
        <v>0</v>
      </c>
      <c r="P361">
        <v>0</v>
      </c>
      <c r="Q361">
        <v>0</v>
      </c>
      <c r="R361">
        <v>5.42</v>
      </c>
      <c r="S361">
        <v>0</v>
      </c>
      <c r="T361">
        <v>68.45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</row>
    <row r="362" spans="1:26" x14ac:dyDescent="0.25">
      <c r="A362" t="s">
        <v>304</v>
      </c>
      <c r="B362" t="s">
        <v>15</v>
      </c>
      <c r="C362" t="str">
        <f>+VLOOKUP(Importaciones_mensuales[[#This Row],[Código Arancelario]],Codigos10[],2,0)</f>
        <v>Nuez</v>
      </c>
      <c r="D362">
        <f>+VLOOKUP(Importaciones_mensuales[[#This Row],[Cultivo]],Cod_categoría[],2,0)</f>
        <v>100105004</v>
      </c>
      <c r="E362" t="str">
        <f>+VLOOKUP(Importaciones_mensuales[[#This Row],[Código Arancelario]],Codigos10[],4,0)</f>
        <v>Deshidratado</v>
      </c>
      <c r="F362">
        <f>+VLOOKUP(Importaciones_mensuales[[#This Row],[Procesamiento]],Cod_procesamiento[],2,0)</f>
        <v>3</v>
      </c>
      <c r="G362" t="str">
        <f>+VLOOKUP(Importaciones_mensuales[[#This Row],[Código Arancelario]],Codigos10[],3,0)</f>
        <v>Con cáscara</v>
      </c>
      <c r="H362">
        <f>+VLOOKUP(Importaciones_mensuales[[#This Row],[Tipo]],Cod_tipo[],2,0)</f>
        <v>3</v>
      </c>
      <c r="I362" t="str">
        <f>+VLOOKUP(Importaciones_mensuales[[#This Row],[Código Arancelario]],Codigos10[],5,0)</f>
        <v>Frutos Secos</v>
      </c>
      <c r="J362">
        <f>+VLOOKUP(Importaciones_mensuales[[#This Row],[Categoría]],Cod_Tipo_cultivo[],2,0)</f>
        <v>6</v>
      </c>
      <c r="K362" t="s">
        <v>129</v>
      </c>
      <c r="L362">
        <f>+VLOOKUP(Importaciones_mensuales[[#This Row],[Contenido]],Contenido_cod[],2,0)</f>
        <v>1</v>
      </c>
      <c r="M362" t="str">
        <f>+VLOOKUP(Importaciones_mensuales[[#This Row],[Código Arancelario]],Codigos10[],7,0)</f>
        <v>Nueces de marañón</v>
      </c>
      <c r="N362">
        <v>2019</v>
      </c>
      <c r="O362">
        <v>153.06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</row>
    <row r="363" spans="1:26" x14ac:dyDescent="0.25">
      <c r="A363" t="s">
        <v>136</v>
      </c>
      <c r="B363" t="s">
        <v>15</v>
      </c>
      <c r="C363" t="str">
        <f>+VLOOKUP(Importaciones_mensuales[[#This Row],[Código Arancelario]],Codigos10[],2,0)</f>
        <v>Nuez</v>
      </c>
      <c r="D363">
        <f>+VLOOKUP(Importaciones_mensuales[[#This Row],[Cultivo]],Cod_categoría[],2,0)</f>
        <v>100105004</v>
      </c>
      <c r="E363" t="str">
        <f>+VLOOKUP(Importaciones_mensuales[[#This Row],[Código Arancelario]],Codigos10[],4,0)</f>
        <v>Deshidratado</v>
      </c>
      <c r="F363">
        <f>+VLOOKUP(Importaciones_mensuales[[#This Row],[Procesamiento]],Cod_procesamiento[],2,0)</f>
        <v>3</v>
      </c>
      <c r="G363" t="str">
        <f>+VLOOKUP(Importaciones_mensuales[[#This Row],[Código Arancelario]],Codigos10[],3,0)</f>
        <v>Sin cáscara</v>
      </c>
      <c r="H363">
        <f>+VLOOKUP(Importaciones_mensuales[[#This Row],[Tipo]],Cod_tipo[],2,0)</f>
        <v>4</v>
      </c>
      <c r="I363" t="str">
        <f>+VLOOKUP(Importaciones_mensuales[[#This Row],[Código Arancelario]],Codigos10[],5,0)</f>
        <v>Frutos Secos</v>
      </c>
      <c r="J363">
        <f>+VLOOKUP(Importaciones_mensuales[[#This Row],[Categoría]],Cod_Tipo_cultivo[],2,0)</f>
        <v>6</v>
      </c>
      <c r="K363" t="s">
        <v>129</v>
      </c>
      <c r="L363">
        <f>+VLOOKUP(Importaciones_mensuales[[#This Row],[Contenido]],Contenido_cod[],2,0)</f>
        <v>1</v>
      </c>
      <c r="M363" t="str">
        <f>+VLOOKUP(Importaciones_mensuales[[#This Row],[Código Arancelario]],Codigos10[],7,0)</f>
        <v>Nueces de marañón</v>
      </c>
      <c r="N363">
        <v>2019</v>
      </c>
      <c r="O363">
        <v>131975.56</v>
      </c>
      <c r="P363">
        <v>443577.89</v>
      </c>
      <c r="Q363">
        <v>703.45</v>
      </c>
      <c r="R363">
        <v>124580.75</v>
      </c>
      <c r="S363">
        <v>199974.13</v>
      </c>
      <c r="T363">
        <v>288842.61</v>
      </c>
      <c r="U363">
        <v>378939.33</v>
      </c>
      <c r="V363">
        <v>502341.91000000003</v>
      </c>
      <c r="W363">
        <v>374814.97</v>
      </c>
      <c r="X363">
        <v>265497.82</v>
      </c>
      <c r="Y363">
        <v>522388.24</v>
      </c>
      <c r="Z363">
        <v>259854.71</v>
      </c>
    </row>
    <row r="364" spans="1:26" x14ac:dyDescent="0.25">
      <c r="A364" t="s">
        <v>141</v>
      </c>
      <c r="B364" t="s">
        <v>15</v>
      </c>
      <c r="C364" t="str">
        <f>+VLOOKUP(Importaciones_mensuales[[#This Row],[Código Arancelario]],Codigos10[],2,0)</f>
        <v>Almendra</v>
      </c>
      <c r="D364">
        <f>+VLOOKUP(Importaciones_mensuales[[#This Row],[Cultivo]],Cod_categoría[],2,0)</f>
        <v>100105001</v>
      </c>
      <c r="E364" t="str">
        <f>+VLOOKUP(Importaciones_mensuales[[#This Row],[Código Arancelario]],Codigos10[],4,0)</f>
        <v>Deshidratado</v>
      </c>
      <c r="F364">
        <f>+VLOOKUP(Importaciones_mensuales[[#This Row],[Procesamiento]],Cod_procesamiento[],2,0)</f>
        <v>3</v>
      </c>
      <c r="G364" t="str">
        <f>+VLOOKUP(Importaciones_mensuales[[#This Row],[Código Arancelario]],Codigos10[],3,0)</f>
        <v>Sin cáscara</v>
      </c>
      <c r="H364">
        <f>+VLOOKUP(Importaciones_mensuales[[#This Row],[Tipo]],Cod_tipo[],2,0)</f>
        <v>4</v>
      </c>
      <c r="I364" t="str">
        <f>+VLOOKUP(Importaciones_mensuales[[#This Row],[Código Arancelario]],Codigos10[],5,0)</f>
        <v>Frutos Secos</v>
      </c>
      <c r="J364">
        <f>+VLOOKUP(Importaciones_mensuales[[#This Row],[Categoría]],Cod_Tipo_cultivo[],2,0)</f>
        <v>6</v>
      </c>
      <c r="K364" t="s">
        <v>129</v>
      </c>
      <c r="L364">
        <f>+VLOOKUP(Importaciones_mensuales[[#This Row],[Contenido]],Contenido_cod[],2,0)</f>
        <v>1</v>
      </c>
      <c r="M364" t="str">
        <f>+VLOOKUP(Importaciones_mensuales[[#This Row],[Código Arancelario]],Codigos10[],7,0)</f>
        <v>Sin especificar</v>
      </c>
      <c r="N364">
        <v>2019</v>
      </c>
      <c r="O364">
        <v>1887870.22</v>
      </c>
      <c r="P364">
        <v>621853.07000000007</v>
      </c>
      <c r="Q364">
        <v>1026386.21</v>
      </c>
      <c r="R364">
        <v>1414191.5</v>
      </c>
      <c r="S364">
        <v>1226212.27</v>
      </c>
      <c r="T364">
        <v>1093683.18</v>
      </c>
      <c r="U364">
        <v>955469.62</v>
      </c>
      <c r="V364">
        <v>808567.12</v>
      </c>
      <c r="W364">
        <v>1215953.54</v>
      </c>
      <c r="X364">
        <v>1247667.8799999999</v>
      </c>
      <c r="Y364">
        <v>1795343.7000000002</v>
      </c>
      <c r="Z364">
        <v>2654000.4</v>
      </c>
    </row>
    <row r="365" spans="1:26" x14ac:dyDescent="0.25">
      <c r="A365" t="s">
        <v>142</v>
      </c>
      <c r="B365" t="s">
        <v>15</v>
      </c>
      <c r="C365" t="str">
        <f>+VLOOKUP(Importaciones_mensuales[[#This Row],[Código Arancelario]],Codigos10[],2,0)</f>
        <v>Almendra</v>
      </c>
      <c r="D365">
        <f>+VLOOKUP(Importaciones_mensuales[[#This Row],[Cultivo]],Cod_categoría[],2,0)</f>
        <v>100105001</v>
      </c>
      <c r="E365" t="str">
        <f>+VLOOKUP(Importaciones_mensuales[[#This Row],[Código Arancelario]],Codigos10[],4,0)</f>
        <v>Deshidratado</v>
      </c>
      <c r="F365">
        <f>+VLOOKUP(Importaciones_mensuales[[#This Row],[Procesamiento]],Cod_procesamiento[],2,0)</f>
        <v>3</v>
      </c>
      <c r="G365" t="str">
        <f>+VLOOKUP(Importaciones_mensuales[[#This Row],[Código Arancelario]],Codigos10[],3,0)</f>
        <v>Sin cáscara</v>
      </c>
      <c r="H365">
        <f>+VLOOKUP(Importaciones_mensuales[[#This Row],[Tipo]],Cod_tipo[],2,0)</f>
        <v>4</v>
      </c>
      <c r="I365" t="str">
        <f>+VLOOKUP(Importaciones_mensuales[[#This Row],[Código Arancelario]],Codigos10[],5,0)</f>
        <v>Frutos Secos</v>
      </c>
      <c r="J365">
        <f>+VLOOKUP(Importaciones_mensuales[[#This Row],[Categoría]],Cod_Tipo_cultivo[],2,0)</f>
        <v>6</v>
      </c>
      <c r="K365" t="s">
        <v>129</v>
      </c>
      <c r="L365">
        <f>+VLOOKUP(Importaciones_mensuales[[#This Row],[Contenido]],Contenido_cod[],2,0)</f>
        <v>1</v>
      </c>
      <c r="M365" t="str">
        <f>+VLOOKUP(Importaciones_mensuales[[#This Row],[Código Arancelario]],Codigos10[],7,0)</f>
        <v>Sin especificar</v>
      </c>
      <c r="N365">
        <v>2019</v>
      </c>
      <c r="O365">
        <v>26.06</v>
      </c>
      <c r="P365">
        <v>0</v>
      </c>
      <c r="Q365">
        <v>52.4</v>
      </c>
      <c r="R365">
        <v>23774.85</v>
      </c>
      <c r="S365">
        <v>245158.75</v>
      </c>
      <c r="T365">
        <v>197835.06</v>
      </c>
      <c r="U365">
        <v>23100</v>
      </c>
      <c r="V365">
        <v>6391.62</v>
      </c>
      <c r="W365">
        <v>44306.58</v>
      </c>
      <c r="X365">
        <v>0</v>
      </c>
      <c r="Y365">
        <v>326864.64000000001</v>
      </c>
      <c r="Z365">
        <v>444667.9</v>
      </c>
    </row>
    <row r="366" spans="1:26" x14ac:dyDescent="0.25">
      <c r="A366" t="s">
        <v>143</v>
      </c>
      <c r="B366" t="s">
        <v>15</v>
      </c>
      <c r="C366" t="str">
        <f>+VLOOKUP(Importaciones_mensuales[[#This Row],[Código Arancelario]],Codigos10[],2,0)</f>
        <v>Avellana</v>
      </c>
      <c r="D366">
        <f>+VLOOKUP(Importaciones_mensuales[[#This Row],[Cultivo]],Cod_categoría[],2,0)</f>
        <v>100105002</v>
      </c>
      <c r="E366" t="str">
        <f>+VLOOKUP(Importaciones_mensuales[[#This Row],[Código Arancelario]],Codigos10[],4,0)</f>
        <v>Deshidratado</v>
      </c>
      <c r="F366">
        <f>+VLOOKUP(Importaciones_mensuales[[#This Row],[Procesamiento]],Cod_procesamiento[],2,0)</f>
        <v>3</v>
      </c>
      <c r="G366" t="str">
        <f>+VLOOKUP(Importaciones_mensuales[[#This Row],[Código Arancelario]],Codigos10[],3,0)</f>
        <v>Con cáscara</v>
      </c>
      <c r="H366">
        <f>+VLOOKUP(Importaciones_mensuales[[#This Row],[Tipo]],Cod_tipo[],2,0)</f>
        <v>3</v>
      </c>
      <c r="I366" t="str">
        <f>+VLOOKUP(Importaciones_mensuales[[#This Row],[Código Arancelario]],Codigos10[],5,0)</f>
        <v>Frutos Secos</v>
      </c>
      <c r="J366">
        <f>+VLOOKUP(Importaciones_mensuales[[#This Row],[Categoría]],Cod_Tipo_cultivo[],2,0)</f>
        <v>6</v>
      </c>
      <c r="K366" t="s">
        <v>129</v>
      </c>
      <c r="L366">
        <f>+VLOOKUP(Importaciones_mensuales[[#This Row],[Contenido]],Contenido_cod[],2,0)</f>
        <v>1</v>
      </c>
      <c r="M366" t="str">
        <f>+VLOOKUP(Importaciones_mensuales[[#This Row],[Código Arancelario]],Codigos10[],7,0)</f>
        <v>Sin especificar</v>
      </c>
      <c r="N366">
        <v>2019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1094716</v>
      </c>
      <c r="V366">
        <v>526398</v>
      </c>
      <c r="W366">
        <v>0</v>
      </c>
      <c r="X366">
        <v>0</v>
      </c>
      <c r="Y366">
        <v>0</v>
      </c>
      <c r="Z366">
        <v>0</v>
      </c>
    </row>
    <row r="367" spans="1:26" x14ac:dyDescent="0.25">
      <c r="A367" t="s">
        <v>145</v>
      </c>
      <c r="B367" t="s">
        <v>15</v>
      </c>
      <c r="C367" t="str">
        <f>+VLOOKUP(Importaciones_mensuales[[#This Row],[Código Arancelario]],Codigos10[],2,0)</f>
        <v>Avellana</v>
      </c>
      <c r="D367">
        <f>+VLOOKUP(Importaciones_mensuales[[#This Row],[Cultivo]],Cod_categoría[],2,0)</f>
        <v>100105002</v>
      </c>
      <c r="E367" t="str">
        <f>+VLOOKUP(Importaciones_mensuales[[#This Row],[Código Arancelario]],Codigos10[],4,0)</f>
        <v>Deshidratado</v>
      </c>
      <c r="F367">
        <f>+VLOOKUP(Importaciones_mensuales[[#This Row],[Procesamiento]],Cod_procesamiento[],2,0)</f>
        <v>3</v>
      </c>
      <c r="G367" t="str">
        <f>+VLOOKUP(Importaciones_mensuales[[#This Row],[Código Arancelario]],Codigos10[],3,0)</f>
        <v>Sin cáscara</v>
      </c>
      <c r="H367">
        <f>+VLOOKUP(Importaciones_mensuales[[#This Row],[Tipo]],Cod_tipo[],2,0)</f>
        <v>4</v>
      </c>
      <c r="I367" t="str">
        <f>+VLOOKUP(Importaciones_mensuales[[#This Row],[Código Arancelario]],Codigos10[],5,0)</f>
        <v>Frutos Secos</v>
      </c>
      <c r="J367">
        <f>+VLOOKUP(Importaciones_mensuales[[#This Row],[Categoría]],Cod_Tipo_cultivo[],2,0)</f>
        <v>6</v>
      </c>
      <c r="K367" t="s">
        <v>129</v>
      </c>
      <c r="L367">
        <f>+VLOOKUP(Importaciones_mensuales[[#This Row],[Contenido]],Contenido_cod[],2,0)</f>
        <v>1</v>
      </c>
      <c r="M367" t="str">
        <f>+VLOOKUP(Importaciones_mensuales[[#This Row],[Código Arancelario]],Codigos10[],7,0)</f>
        <v>Sin especificar</v>
      </c>
      <c r="N367">
        <v>2019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5613.1</v>
      </c>
      <c r="V367">
        <v>0</v>
      </c>
      <c r="W367">
        <v>0</v>
      </c>
      <c r="X367">
        <v>308.22000000000003</v>
      </c>
      <c r="Y367">
        <v>0</v>
      </c>
      <c r="Z367">
        <v>95885.17</v>
      </c>
    </row>
    <row r="368" spans="1:26" x14ac:dyDescent="0.25">
      <c r="A368" t="s">
        <v>146</v>
      </c>
      <c r="B368" t="s">
        <v>15</v>
      </c>
      <c r="C368" t="str">
        <f>+VLOOKUP(Importaciones_mensuales[[#This Row],[Código Arancelario]],Codigos10[],2,0)</f>
        <v>Nuez</v>
      </c>
      <c r="D368">
        <f>+VLOOKUP(Importaciones_mensuales[[#This Row],[Cultivo]],Cod_categoría[],2,0)</f>
        <v>100105004</v>
      </c>
      <c r="E368" t="str">
        <f>+VLOOKUP(Importaciones_mensuales[[#This Row],[Código Arancelario]],Codigos10[],4,0)</f>
        <v>Deshidratado</v>
      </c>
      <c r="F368">
        <f>+VLOOKUP(Importaciones_mensuales[[#This Row],[Procesamiento]],Cod_procesamiento[],2,0)</f>
        <v>3</v>
      </c>
      <c r="G368" t="str">
        <f>+VLOOKUP(Importaciones_mensuales[[#This Row],[Código Arancelario]],Codigos10[],3,0)</f>
        <v>Con cáscara</v>
      </c>
      <c r="H368">
        <f>+VLOOKUP(Importaciones_mensuales[[#This Row],[Tipo]],Cod_tipo[],2,0)</f>
        <v>3</v>
      </c>
      <c r="I368" t="str">
        <f>+VLOOKUP(Importaciones_mensuales[[#This Row],[Código Arancelario]],Codigos10[],5,0)</f>
        <v>Frutos Secos</v>
      </c>
      <c r="J368">
        <f>+VLOOKUP(Importaciones_mensuales[[#This Row],[Categoría]],Cod_Tipo_cultivo[],2,0)</f>
        <v>6</v>
      </c>
      <c r="K368" t="s">
        <v>129</v>
      </c>
      <c r="L368">
        <f>+VLOOKUP(Importaciones_mensuales[[#This Row],[Contenido]],Contenido_cod[],2,0)</f>
        <v>1</v>
      </c>
      <c r="M368" t="str">
        <f>+VLOOKUP(Importaciones_mensuales[[#This Row],[Código Arancelario]],Codigos10[],7,0)</f>
        <v>Nueces de nogal</v>
      </c>
      <c r="N368">
        <v>2019</v>
      </c>
      <c r="O368">
        <v>0</v>
      </c>
      <c r="P368">
        <v>139920</v>
      </c>
      <c r="Q368">
        <v>0</v>
      </c>
      <c r="R368">
        <v>0</v>
      </c>
      <c r="S368">
        <v>0</v>
      </c>
      <c r="T368">
        <v>0</v>
      </c>
      <c r="U368">
        <v>120612.76</v>
      </c>
      <c r="V368">
        <v>95939.520000000004</v>
      </c>
      <c r="W368">
        <v>140890.39000000001</v>
      </c>
      <c r="X368">
        <v>52129.27</v>
      </c>
      <c r="Y368">
        <v>0</v>
      </c>
      <c r="Z368">
        <v>228731.28</v>
      </c>
    </row>
    <row r="369" spans="1:26" x14ac:dyDescent="0.25">
      <c r="A369" t="s">
        <v>148</v>
      </c>
      <c r="B369" t="s">
        <v>15</v>
      </c>
      <c r="C369" t="str">
        <f>+VLOOKUP(Importaciones_mensuales[[#This Row],[Código Arancelario]],Codigos10[],2,0)</f>
        <v>Nuez</v>
      </c>
      <c r="D369">
        <f>+VLOOKUP(Importaciones_mensuales[[#This Row],[Cultivo]],Cod_categoría[],2,0)</f>
        <v>100105004</v>
      </c>
      <c r="E369" t="str">
        <f>+VLOOKUP(Importaciones_mensuales[[#This Row],[Código Arancelario]],Codigos10[],4,0)</f>
        <v>Deshidratado</v>
      </c>
      <c r="F369">
        <f>+VLOOKUP(Importaciones_mensuales[[#This Row],[Procesamiento]],Cod_procesamiento[],2,0)</f>
        <v>3</v>
      </c>
      <c r="G369" t="str">
        <f>+VLOOKUP(Importaciones_mensuales[[#This Row],[Código Arancelario]],Codigos10[],3,0)</f>
        <v>Sin cáscara</v>
      </c>
      <c r="H369">
        <f>+VLOOKUP(Importaciones_mensuales[[#This Row],[Tipo]],Cod_tipo[],2,0)</f>
        <v>4</v>
      </c>
      <c r="I369" t="str">
        <f>+VLOOKUP(Importaciones_mensuales[[#This Row],[Código Arancelario]],Codigos10[],5,0)</f>
        <v>Frutos Secos</v>
      </c>
      <c r="J369">
        <f>+VLOOKUP(Importaciones_mensuales[[#This Row],[Categoría]],Cod_Tipo_cultivo[],2,0)</f>
        <v>6</v>
      </c>
      <c r="K369" t="s">
        <v>129</v>
      </c>
      <c r="L369">
        <f>+VLOOKUP(Importaciones_mensuales[[#This Row],[Contenido]],Contenido_cod[],2,0)</f>
        <v>1</v>
      </c>
      <c r="M369" t="str">
        <f>+VLOOKUP(Importaciones_mensuales[[#This Row],[Código Arancelario]],Codigos10[],7,0)</f>
        <v>Nueces de nogal</v>
      </c>
      <c r="N369">
        <v>2019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6076.68</v>
      </c>
      <c r="V369">
        <v>0</v>
      </c>
      <c r="W369">
        <v>0</v>
      </c>
      <c r="X369">
        <v>0</v>
      </c>
      <c r="Y369">
        <v>0</v>
      </c>
      <c r="Z369">
        <v>0</v>
      </c>
    </row>
    <row r="370" spans="1:26" x14ac:dyDescent="0.25">
      <c r="A370" t="s">
        <v>149</v>
      </c>
      <c r="B370" t="s">
        <v>15</v>
      </c>
      <c r="C370" t="str">
        <f>+VLOOKUP(Importaciones_mensuales[[#This Row],[Código Arancelario]],Codigos10[],2,0)</f>
        <v>Nuez</v>
      </c>
      <c r="D370">
        <f>+VLOOKUP(Importaciones_mensuales[[#This Row],[Cultivo]],Cod_categoría[],2,0)</f>
        <v>100105004</v>
      </c>
      <c r="E370" t="str">
        <f>+VLOOKUP(Importaciones_mensuales[[#This Row],[Código Arancelario]],Codigos10[],4,0)</f>
        <v>Deshidratado</v>
      </c>
      <c r="F370">
        <f>+VLOOKUP(Importaciones_mensuales[[#This Row],[Procesamiento]],Cod_procesamiento[],2,0)</f>
        <v>3</v>
      </c>
      <c r="G370" t="str">
        <f>+VLOOKUP(Importaciones_mensuales[[#This Row],[Código Arancelario]],Codigos10[],3,0)</f>
        <v>Sin cáscara</v>
      </c>
      <c r="H370">
        <f>+VLOOKUP(Importaciones_mensuales[[#This Row],[Tipo]],Cod_tipo[],2,0)</f>
        <v>4</v>
      </c>
      <c r="I370" t="str">
        <f>+VLOOKUP(Importaciones_mensuales[[#This Row],[Código Arancelario]],Codigos10[],5,0)</f>
        <v>Frutos Secos</v>
      </c>
      <c r="J370">
        <f>+VLOOKUP(Importaciones_mensuales[[#This Row],[Categoría]],Cod_Tipo_cultivo[],2,0)</f>
        <v>6</v>
      </c>
      <c r="K370" t="s">
        <v>129</v>
      </c>
      <c r="L370">
        <f>+VLOOKUP(Importaciones_mensuales[[#This Row],[Contenido]],Contenido_cod[],2,0)</f>
        <v>1</v>
      </c>
      <c r="M370" t="str">
        <f>+VLOOKUP(Importaciones_mensuales[[#This Row],[Código Arancelario]],Codigos10[],7,0)</f>
        <v>Nueces de nogal</v>
      </c>
      <c r="N370">
        <v>2019</v>
      </c>
      <c r="O370">
        <v>0</v>
      </c>
      <c r="P370">
        <v>0</v>
      </c>
      <c r="Q370">
        <v>26.75</v>
      </c>
      <c r="R370">
        <v>0</v>
      </c>
      <c r="S370">
        <v>0</v>
      </c>
      <c r="T370">
        <v>0</v>
      </c>
      <c r="U370">
        <v>0</v>
      </c>
      <c r="V370">
        <v>6098.48</v>
      </c>
      <c r="W370">
        <v>0</v>
      </c>
      <c r="X370">
        <v>0</v>
      </c>
      <c r="Y370">
        <v>16966.57</v>
      </c>
      <c r="Z370">
        <v>0</v>
      </c>
    </row>
    <row r="371" spans="1:26" x14ac:dyDescent="0.25">
      <c r="A371" t="s">
        <v>287</v>
      </c>
      <c r="B371" t="s">
        <v>15</v>
      </c>
      <c r="C371" t="str">
        <f>+VLOOKUP(Importaciones_mensuales[[#This Row],[Código Arancelario]],Codigos10[],2,0)</f>
        <v>Castaña</v>
      </c>
      <c r="D371">
        <f>+VLOOKUP(Importaciones_mensuales[[#This Row],[Cultivo]],Cod_categoría[],2,0)</f>
        <v>100105003</v>
      </c>
      <c r="E371" t="str">
        <f>+VLOOKUP(Importaciones_mensuales[[#This Row],[Código Arancelario]],Codigos10[],4,0)</f>
        <v>Deshidratado</v>
      </c>
      <c r="F371">
        <f>+VLOOKUP(Importaciones_mensuales[[#This Row],[Procesamiento]],Cod_procesamiento[],2,0)</f>
        <v>3</v>
      </c>
      <c r="G371" t="str">
        <f>+VLOOKUP(Importaciones_mensuales[[#This Row],[Código Arancelario]],Codigos10[],3,0)</f>
        <v>Con cáscara</v>
      </c>
      <c r="H371">
        <f>+VLOOKUP(Importaciones_mensuales[[#This Row],[Tipo]],Cod_tipo[],2,0)</f>
        <v>3</v>
      </c>
      <c r="I371" t="str">
        <f>+VLOOKUP(Importaciones_mensuales[[#This Row],[Código Arancelario]],Codigos10[],5,0)</f>
        <v>Frutos Secos</v>
      </c>
      <c r="J371">
        <f>+VLOOKUP(Importaciones_mensuales[[#This Row],[Categoría]],Cod_Tipo_cultivo[],2,0)</f>
        <v>6</v>
      </c>
      <c r="K371" t="s">
        <v>129</v>
      </c>
      <c r="L371">
        <f>+VLOOKUP(Importaciones_mensuales[[#This Row],[Contenido]],Contenido_cod[],2,0)</f>
        <v>1</v>
      </c>
      <c r="M371" t="str">
        <f>+VLOOKUP(Importaciones_mensuales[[#This Row],[Código Arancelario]],Codigos10[],7,0)</f>
        <v>Sin especificar</v>
      </c>
      <c r="N371">
        <v>2019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1710.88</v>
      </c>
      <c r="Y371">
        <v>0</v>
      </c>
      <c r="Z371">
        <v>0</v>
      </c>
    </row>
    <row r="372" spans="1:26" x14ac:dyDescent="0.25">
      <c r="A372" t="s">
        <v>150</v>
      </c>
      <c r="B372" t="s">
        <v>15</v>
      </c>
      <c r="C372" t="str">
        <f>+VLOOKUP(Importaciones_mensuales[[#This Row],[Código Arancelario]],Codigos10[],2,0)</f>
        <v>Castaña</v>
      </c>
      <c r="D372">
        <f>+VLOOKUP(Importaciones_mensuales[[#This Row],[Cultivo]],Cod_categoría[],2,0)</f>
        <v>100105003</v>
      </c>
      <c r="E372" t="str">
        <f>+VLOOKUP(Importaciones_mensuales[[#This Row],[Código Arancelario]],Codigos10[],4,0)</f>
        <v>Deshidratado</v>
      </c>
      <c r="F372">
        <f>+VLOOKUP(Importaciones_mensuales[[#This Row],[Procesamiento]],Cod_procesamiento[],2,0)</f>
        <v>3</v>
      </c>
      <c r="G372" t="str">
        <f>+VLOOKUP(Importaciones_mensuales[[#This Row],[Código Arancelario]],Codigos10[],3,0)</f>
        <v>Sin cáscara</v>
      </c>
      <c r="H372">
        <f>+VLOOKUP(Importaciones_mensuales[[#This Row],[Tipo]],Cod_tipo[],2,0)</f>
        <v>4</v>
      </c>
      <c r="I372" t="str">
        <f>+VLOOKUP(Importaciones_mensuales[[#This Row],[Código Arancelario]],Codigos10[],5,0)</f>
        <v>Frutos Secos</v>
      </c>
      <c r="J372">
        <f>+VLOOKUP(Importaciones_mensuales[[#This Row],[Categoría]],Cod_Tipo_cultivo[],2,0)</f>
        <v>6</v>
      </c>
      <c r="K372" t="s">
        <v>129</v>
      </c>
      <c r="L372">
        <f>+VLOOKUP(Importaciones_mensuales[[#This Row],[Contenido]],Contenido_cod[],2,0)</f>
        <v>1</v>
      </c>
      <c r="M372" t="str">
        <f>+VLOOKUP(Importaciones_mensuales[[#This Row],[Código Arancelario]],Codigos10[],7,0)</f>
        <v>Sin especificar</v>
      </c>
      <c r="N372">
        <v>2019</v>
      </c>
      <c r="O372">
        <v>77.75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</row>
    <row r="373" spans="1:26" x14ac:dyDescent="0.25">
      <c r="A373" t="s">
        <v>152</v>
      </c>
      <c r="B373" t="s">
        <v>15</v>
      </c>
      <c r="C373" t="str">
        <f>+VLOOKUP(Importaciones_mensuales[[#This Row],[Código Arancelario]],Codigos10[],2,0)</f>
        <v>Pistacho</v>
      </c>
      <c r="D373">
        <f>+VLOOKUP(Importaciones_mensuales[[#This Row],[Cultivo]],Cod_categoría[],2,0)</f>
        <v>100105005</v>
      </c>
      <c r="E373" t="str">
        <f>+VLOOKUP(Importaciones_mensuales[[#This Row],[Código Arancelario]],Codigos10[],4,0)</f>
        <v>Deshidratado</v>
      </c>
      <c r="F373">
        <f>+VLOOKUP(Importaciones_mensuales[[#This Row],[Procesamiento]],Cod_procesamiento[],2,0)</f>
        <v>3</v>
      </c>
      <c r="G373" t="str">
        <f>+VLOOKUP(Importaciones_mensuales[[#This Row],[Código Arancelario]],Codigos10[],3,0)</f>
        <v>Con cáscara</v>
      </c>
      <c r="H373">
        <f>+VLOOKUP(Importaciones_mensuales[[#This Row],[Tipo]],Cod_tipo[],2,0)</f>
        <v>3</v>
      </c>
      <c r="I373" t="str">
        <f>+VLOOKUP(Importaciones_mensuales[[#This Row],[Código Arancelario]],Codigos10[],5,0)</f>
        <v>Frutos Secos</v>
      </c>
      <c r="J373">
        <f>+VLOOKUP(Importaciones_mensuales[[#This Row],[Categoría]],Cod_Tipo_cultivo[],2,0)</f>
        <v>6</v>
      </c>
      <c r="K373" t="s">
        <v>129</v>
      </c>
      <c r="L373">
        <f>+VLOOKUP(Importaciones_mensuales[[#This Row],[Contenido]],Contenido_cod[],2,0)</f>
        <v>1</v>
      </c>
      <c r="M373" t="str">
        <f>+VLOOKUP(Importaciones_mensuales[[#This Row],[Código Arancelario]],Codigos10[],7,0)</f>
        <v>Sin especificar</v>
      </c>
      <c r="N373">
        <v>2019</v>
      </c>
      <c r="O373">
        <v>0</v>
      </c>
      <c r="P373">
        <v>121019.9</v>
      </c>
      <c r="Q373">
        <v>110193.53</v>
      </c>
      <c r="R373">
        <v>0</v>
      </c>
      <c r="S373">
        <v>1350.92</v>
      </c>
      <c r="T373">
        <v>0</v>
      </c>
      <c r="U373">
        <v>235597.71</v>
      </c>
      <c r="V373">
        <v>238184.25</v>
      </c>
      <c r="W373">
        <v>123975</v>
      </c>
      <c r="X373">
        <v>0</v>
      </c>
      <c r="Y373">
        <v>0</v>
      </c>
      <c r="Z373">
        <v>0</v>
      </c>
    </row>
    <row r="374" spans="1:26" x14ac:dyDescent="0.25">
      <c r="A374" t="s">
        <v>154</v>
      </c>
      <c r="B374" t="s">
        <v>15</v>
      </c>
      <c r="C374" t="str">
        <f>+VLOOKUP(Importaciones_mensuales[[#This Row],[Código Arancelario]],Codigos10[],2,0)</f>
        <v>Pistacho</v>
      </c>
      <c r="D374">
        <f>+VLOOKUP(Importaciones_mensuales[[#This Row],[Cultivo]],Cod_categoría[],2,0)</f>
        <v>100105005</v>
      </c>
      <c r="E374" t="str">
        <f>+VLOOKUP(Importaciones_mensuales[[#This Row],[Código Arancelario]],Codigos10[],4,0)</f>
        <v>Deshidratado</v>
      </c>
      <c r="F374">
        <f>+VLOOKUP(Importaciones_mensuales[[#This Row],[Procesamiento]],Cod_procesamiento[],2,0)</f>
        <v>3</v>
      </c>
      <c r="G374" t="str">
        <f>+VLOOKUP(Importaciones_mensuales[[#This Row],[Código Arancelario]],Codigos10[],3,0)</f>
        <v>Sin cáscara</v>
      </c>
      <c r="H374">
        <f>+VLOOKUP(Importaciones_mensuales[[#This Row],[Tipo]],Cod_tipo[],2,0)</f>
        <v>4</v>
      </c>
      <c r="I374" t="str">
        <f>+VLOOKUP(Importaciones_mensuales[[#This Row],[Código Arancelario]],Codigos10[],5,0)</f>
        <v>Frutos Secos</v>
      </c>
      <c r="J374">
        <f>+VLOOKUP(Importaciones_mensuales[[#This Row],[Categoría]],Cod_Tipo_cultivo[],2,0)</f>
        <v>6</v>
      </c>
      <c r="K374" t="s">
        <v>129</v>
      </c>
      <c r="L374">
        <f>+VLOOKUP(Importaciones_mensuales[[#This Row],[Contenido]],Contenido_cod[],2,0)</f>
        <v>1</v>
      </c>
      <c r="M374" t="str">
        <f>+VLOOKUP(Importaciones_mensuales[[#This Row],[Código Arancelario]],Codigos10[],7,0)</f>
        <v>Sin especificar</v>
      </c>
      <c r="N374">
        <v>2019</v>
      </c>
      <c r="O374">
        <v>43881.52</v>
      </c>
      <c r="P374">
        <v>0</v>
      </c>
      <c r="Q374">
        <v>55823.79</v>
      </c>
      <c r="R374">
        <v>0</v>
      </c>
      <c r="S374">
        <v>55321.78</v>
      </c>
      <c r="T374">
        <v>0</v>
      </c>
      <c r="U374">
        <v>30767.69</v>
      </c>
      <c r="V374">
        <v>0</v>
      </c>
      <c r="W374">
        <v>0</v>
      </c>
      <c r="X374">
        <v>0</v>
      </c>
      <c r="Y374">
        <v>0</v>
      </c>
      <c r="Z374">
        <v>0</v>
      </c>
    </row>
    <row r="375" spans="1:26" x14ac:dyDescent="0.25">
      <c r="A375" t="s">
        <v>305</v>
      </c>
      <c r="B375" t="s">
        <v>15</v>
      </c>
      <c r="C375" t="str">
        <f>+VLOOKUP(Importaciones_mensuales[[#This Row],[Código Arancelario]],Codigos10[],2,0)</f>
        <v>Nuez</v>
      </c>
      <c r="D375">
        <f>+VLOOKUP(Importaciones_mensuales[[#This Row],[Cultivo]],Cod_categoría[],2,0)</f>
        <v>100105004</v>
      </c>
      <c r="E375" t="str">
        <f>+VLOOKUP(Importaciones_mensuales[[#This Row],[Código Arancelario]],Codigos10[],4,0)</f>
        <v>Deshidratado</v>
      </c>
      <c r="F375">
        <f>+VLOOKUP(Importaciones_mensuales[[#This Row],[Procesamiento]],Cod_procesamiento[],2,0)</f>
        <v>3</v>
      </c>
      <c r="G375" t="str">
        <f>+VLOOKUP(Importaciones_mensuales[[#This Row],[Código Arancelario]],Codigos10[],3,0)</f>
        <v>Sin especificar</v>
      </c>
      <c r="H375">
        <f>+VLOOKUP(Importaciones_mensuales[[#This Row],[Tipo]],Cod_tipo[],2,0)</f>
        <v>5</v>
      </c>
      <c r="I375" t="str">
        <f>+VLOOKUP(Importaciones_mensuales[[#This Row],[Código Arancelario]],Codigos10[],5,0)</f>
        <v>Frutos Secos</v>
      </c>
      <c r="J375">
        <f>+VLOOKUP(Importaciones_mensuales[[#This Row],[Categoría]],Cod_Tipo_cultivo[],2,0)</f>
        <v>6</v>
      </c>
      <c r="K375" t="s">
        <v>129</v>
      </c>
      <c r="L375">
        <f>+VLOOKUP(Importaciones_mensuales[[#This Row],[Contenido]],Contenido_cod[],2,0)</f>
        <v>1</v>
      </c>
      <c r="M375" t="str">
        <f>+VLOOKUP(Importaciones_mensuales[[#This Row],[Código Arancelario]],Codigos10[],7,0)</f>
        <v>Nueces de cola</v>
      </c>
      <c r="N375">
        <v>2019</v>
      </c>
      <c r="O375">
        <v>0</v>
      </c>
      <c r="P375">
        <v>0</v>
      </c>
      <c r="Q375">
        <v>0</v>
      </c>
      <c r="R375">
        <v>0</v>
      </c>
      <c r="S375">
        <v>231.51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</row>
    <row r="376" spans="1:26" x14ac:dyDescent="0.25">
      <c r="A376" t="s">
        <v>307</v>
      </c>
      <c r="B376" t="s">
        <v>15</v>
      </c>
      <c r="C376" t="str">
        <f>+VLOOKUP(Importaciones_mensuales[[#This Row],[Código Arancelario]],Codigos10[],2,0)</f>
        <v>Nuez</v>
      </c>
      <c r="D376">
        <f>+VLOOKUP(Importaciones_mensuales[[#This Row],[Cultivo]],Cod_categoría[],2,0)</f>
        <v>100105004</v>
      </c>
      <c r="E376" t="str">
        <f>+VLOOKUP(Importaciones_mensuales[[#This Row],[Código Arancelario]],Codigos10[],4,0)</f>
        <v>Deshidratado</v>
      </c>
      <c r="F376">
        <f>+VLOOKUP(Importaciones_mensuales[[#This Row],[Procesamiento]],Cod_procesamiento[],2,0)</f>
        <v>3</v>
      </c>
      <c r="G376" t="str">
        <f>+VLOOKUP(Importaciones_mensuales[[#This Row],[Código Arancelario]],Codigos10[],3,0)</f>
        <v>Sin especificar</v>
      </c>
      <c r="H376">
        <f>+VLOOKUP(Importaciones_mensuales[[#This Row],[Tipo]],Cod_tipo[],2,0)</f>
        <v>5</v>
      </c>
      <c r="I376" t="str">
        <f>+VLOOKUP(Importaciones_mensuales[[#This Row],[Código Arancelario]],Codigos10[],5,0)</f>
        <v>Frutos Secos</v>
      </c>
      <c r="J376">
        <f>+VLOOKUP(Importaciones_mensuales[[#This Row],[Categoría]],Cod_Tipo_cultivo[],2,0)</f>
        <v>6</v>
      </c>
      <c r="K376" t="s">
        <v>129</v>
      </c>
      <c r="L376">
        <f>+VLOOKUP(Importaciones_mensuales[[#This Row],[Contenido]],Contenido_cod[],2,0)</f>
        <v>1</v>
      </c>
      <c r="M376" t="str">
        <f>+VLOOKUP(Importaciones_mensuales[[#This Row],[Código Arancelario]],Codigos10[],7,0)</f>
        <v>Nueces de areca</v>
      </c>
      <c r="N376">
        <v>2019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106.08</v>
      </c>
      <c r="V376">
        <v>0</v>
      </c>
      <c r="W376">
        <v>0</v>
      </c>
      <c r="X376">
        <v>0</v>
      </c>
      <c r="Y376">
        <v>0</v>
      </c>
      <c r="Z376">
        <v>0</v>
      </c>
    </row>
    <row r="377" spans="1:26" x14ac:dyDescent="0.25">
      <c r="A377" t="s">
        <v>157</v>
      </c>
      <c r="B377" t="s">
        <v>15</v>
      </c>
      <c r="C377" t="str">
        <f>+VLOOKUP(Importaciones_mensuales[[#This Row],[Código Arancelario]],Codigos10[],2,0)</f>
        <v>Nuez</v>
      </c>
      <c r="D377">
        <f>+VLOOKUP(Importaciones_mensuales[[#This Row],[Cultivo]],Cod_categoría[],2,0)</f>
        <v>100105004</v>
      </c>
      <c r="E377" t="str">
        <f>+VLOOKUP(Importaciones_mensuales[[#This Row],[Código Arancelario]],Codigos10[],4,0)</f>
        <v>Deshidratado</v>
      </c>
      <c r="F377">
        <f>+VLOOKUP(Importaciones_mensuales[[#This Row],[Procesamiento]],Cod_procesamiento[],2,0)</f>
        <v>3</v>
      </c>
      <c r="G377" t="str">
        <f>+VLOOKUP(Importaciones_mensuales[[#This Row],[Código Arancelario]],Codigos10[],3,0)</f>
        <v>Sin especificar</v>
      </c>
      <c r="H377">
        <f>+VLOOKUP(Importaciones_mensuales[[#This Row],[Tipo]],Cod_tipo[],2,0)</f>
        <v>5</v>
      </c>
      <c r="I377" t="str">
        <f>+VLOOKUP(Importaciones_mensuales[[#This Row],[Código Arancelario]],Codigos10[],5,0)</f>
        <v>Frutos Secos</v>
      </c>
      <c r="J377">
        <f>+VLOOKUP(Importaciones_mensuales[[#This Row],[Categoría]],Cod_Tipo_cultivo[],2,0)</f>
        <v>6</v>
      </c>
      <c r="K377" t="s">
        <v>129</v>
      </c>
      <c r="L377">
        <f>+VLOOKUP(Importaciones_mensuales[[#This Row],[Contenido]],Contenido_cod[],2,0)</f>
        <v>1</v>
      </c>
      <c r="M377" t="str">
        <f>+VLOOKUP(Importaciones_mensuales[[#This Row],[Código Arancelario]],Codigos10[],7,0)</f>
        <v>Otras nueces</v>
      </c>
      <c r="N377">
        <v>2019</v>
      </c>
      <c r="O377">
        <v>0</v>
      </c>
      <c r="P377">
        <v>0</v>
      </c>
      <c r="Q377">
        <v>0</v>
      </c>
      <c r="R377">
        <v>0</v>
      </c>
      <c r="S377">
        <v>2932.28</v>
      </c>
      <c r="T377">
        <v>291.40999999999997</v>
      </c>
      <c r="U377">
        <v>0</v>
      </c>
      <c r="V377">
        <v>2252.94</v>
      </c>
      <c r="W377">
        <v>0</v>
      </c>
      <c r="X377">
        <v>1468.8</v>
      </c>
      <c r="Y377">
        <v>9224.92</v>
      </c>
      <c r="Z377">
        <v>0</v>
      </c>
    </row>
    <row r="378" spans="1:26" x14ac:dyDescent="0.25">
      <c r="A378" t="s">
        <v>159</v>
      </c>
      <c r="B378" t="s">
        <v>15</v>
      </c>
      <c r="C378" t="str">
        <f>+VLOOKUP(Importaciones_mensuales[[#This Row],[Código Arancelario]],Codigos10[],2,0)</f>
        <v>Plátano</v>
      </c>
      <c r="D378">
        <f>+VLOOKUP(Importaciones_mensuales[[#This Row],[Cultivo]],Cod_categoría[],2,0)</f>
        <v>100108006</v>
      </c>
      <c r="E378" t="str">
        <f>+VLOOKUP(Importaciones_mensuales[[#This Row],[Código Arancelario]],Codigos10[],4,0)</f>
        <v>Sin especificar</v>
      </c>
      <c r="F378">
        <f>+VLOOKUP(Importaciones_mensuales[[#This Row],[Procesamiento]],Cod_procesamiento[],2,0)</f>
        <v>6</v>
      </c>
      <c r="G378" t="str">
        <f>+VLOOKUP(Importaciones_mensuales[[#This Row],[Código Arancelario]],Codigos10[],3,0)</f>
        <v>Sin especificar</v>
      </c>
      <c r="H378">
        <f>+VLOOKUP(Importaciones_mensuales[[#This Row],[Tipo]],Cod_tipo[],2,0)</f>
        <v>5</v>
      </c>
      <c r="I378" t="str">
        <f>+VLOOKUP(Importaciones_mensuales[[#This Row],[Código Arancelario]],Codigos10[],5,0)</f>
        <v>Tropicales y Subtropicales</v>
      </c>
      <c r="J378">
        <f>+VLOOKUP(Importaciones_mensuales[[#This Row],[Categoría]],Cod_Tipo_cultivo[],2,0)</f>
        <v>4</v>
      </c>
      <c r="K378" t="s">
        <v>129</v>
      </c>
      <c r="L378">
        <f>+VLOOKUP(Importaciones_mensuales[[#This Row],[Contenido]],Contenido_cod[],2,0)</f>
        <v>1</v>
      </c>
      <c r="M378" t="str">
        <f>+VLOOKUP(Importaciones_mensuales[[#This Row],[Código Arancelario]],Codigos10[],7,0)</f>
        <v>Sin especificar</v>
      </c>
      <c r="N378">
        <v>2019</v>
      </c>
      <c r="O378">
        <v>451231.19999999995</v>
      </c>
      <c r="P378">
        <v>498112.51</v>
      </c>
      <c r="Q378">
        <v>576028.06999999995</v>
      </c>
      <c r="R378">
        <v>471158.80999999994</v>
      </c>
      <c r="S378">
        <v>530211.73</v>
      </c>
      <c r="T378">
        <v>405851.8</v>
      </c>
      <c r="U378">
        <v>393654.38</v>
      </c>
      <c r="V378">
        <v>502975.16000000003</v>
      </c>
      <c r="W378">
        <v>336617.94</v>
      </c>
      <c r="X378">
        <v>344062.96</v>
      </c>
      <c r="Y378">
        <v>351450.80000000005</v>
      </c>
      <c r="Z378">
        <v>287135.78999999998</v>
      </c>
    </row>
    <row r="379" spans="1:26" x14ac:dyDescent="0.25">
      <c r="A379" t="s">
        <v>161</v>
      </c>
      <c r="B379" t="s">
        <v>15</v>
      </c>
      <c r="C379" t="str">
        <f>+VLOOKUP(Importaciones_mensuales[[#This Row],[Código Arancelario]],Codigos10[],2,0)</f>
        <v>Plátano</v>
      </c>
      <c r="D379">
        <f>+VLOOKUP(Importaciones_mensuales[[#This Row],[Cultivo]],Cod_categoría[],2,0)</f>
        <v>100108006</v>
      </c>
      <c r="E379" t="str">
        <f>+VLOOKUP(Importaciones_mensuales[[#This Row],[Código Arancelario]],Codigos10[],4,0)</f>
        <v>Sin especificar</v>
      </c>
      <c r="F379">
        <f>+VLOOKUP(Importaciones_mensuales[[#This Row],[Procesamiento]],Cod_procesamiento[],2,0)</f>
        <v>6</v>
      </c>
      <c r="G379" t="str">
        <f>+VLOOKUP(Importaciones_mensuales[[#This Row],[Código Arancelario]],Codigos10[],3,0)</f>
        <v>Sin especificar</v>
      </c>
      <c r="H379">
        <f>+VLOOKUP(Importaciones_mensuales[[#This Row],[Tipo]],Cod_tipo[],2,0)</f>
        <v>5</v>
      </c>
      <c r="I379" t="str">
        <f>+VLOOKUP(Importaciones_mensuales[[#This Row],[Código Arancelario]],Codigos10[],5,0)</f>
        <v>Tropicales y Subtropicales</v>
      </c>
      <c r="J379">
        <f>+VLOOKUP(Importaciones_mensuales[[#This Row],[Categoría]],Cod_Tipo_cultivo[],2,0)</f>
        <v>4</v>
      </c>
      <c r="K379" t="s">
        <v>129</v>
      </c>
      <c r="L379">
        <f>+VLOOKUP(Importaciones_mensuales[[#This Row],[Contenido]],Contenido_cod[],2,0)</f>
        <v>1</v>
      </c>
      <c r="M379" t="str">
        <f>+VLOOKUP(Importaciones_mensuales[[#This Row],[Código Arancelario]],Codigos10[],7,0)</f>
        <v>Sin especificar</v>
      </c>
      <c r="N379">
        <v>2019</v>
      </c>
      <c r="O379">
        <v>6148641.4300000006</v>
      </c>
      <c r="P379">
        <v>4642515.96</v>
      </c>
      <c r="Q379">
        <v>6819632.2699999996</v>
      </c>
      <c r="R379">
        <v>7824435.0699999994</v>
      </c>
      <c r="S379">
        <v>7057426.8100000005</v>
      </c>
      <c r="T379">
        <v>6159059.6599999992</v>
      </c>
      <c r="U379">
        <v>7431298.3300000001</v>
      </c>
      <c r="V379">
        <v>7462837.1799999997</v>
      </c>
      <c r="W379">
        <v>6819821.4900000002</v>
      </c>
      <c r="X379">
        <v>8292674.6200000001</v>
      </c>
      <c r="Y379">
        <v>7279973.8899999997</v>
      </c>
      <c r="Z379">
        <v>7412832.4699999997</v>
      </c>
    </row>
    <row r="380" spans="1:26" x14ac:dyDescent="0.25">
      <c r="A380" t="s">
        <v>162</v>
      </c>
      <c r="B380" t="s">
        <v>15</v>
      </c>
      <c r="C380" t="str">
        <f>+VLOOKUP(Importaciones_mensuales[[#This Row],[Código Arancelario]],Codigos10[],2,0)</f>
        <v>Dátil</v>
      </c>
      <c r="D380">
        <f>+VLOOKUP(Importaciones_mensuales[[#This Row],[Cultivo]],Cod_categoría[],2,0)</f>
        <v>100114023</v>
      </c>
      <c r="E380" t="str">
        <f>+VLOOKUP(Importaciones_mensuales[[#This Row],[Código Arancelario]],Codigos10[],4,0)</f>
        <v>Sin especificar</v>
      </c>
      <c r="F380">
        <f>+VLOOKUP(Importaciones_mensuales[[#This Row],[Procesamiento]],Cod_procesamiento[],2,0)</f>
        <v>6</v>
      </c>
      <c r="G380" t="str">
        <f>+VLOOKUP(Importaciones_mensuales[[#This Row],[Código Arancelario]],Codigos10[],3,0)</f>
        <v>Sin especificar</v>
      </c>
      <c r="H380">
        <f>+VLOOKUP(Importaciones_mensuales[[#This Row],[Tipo]],Cod_tipo[],2,0)</f>
        <v>5</v>
      </c>
      <c r="I380" t="str">
        <f>+VLOOKUP(Importaciones_mensuales[[#This Row],[Código Arancelario]],Codigos10[],5,0)</f>
        <v>Tropicales y Subtropicales</v>
      </c>
      <c r="J380">
        <f>+VLOOKUP(Importaciones_mensuales[[#This Row],[Categoría]],Cod_Tipo_cultivo[],2,0)</f>
        <v>4</v>
      </c>
      <c r="K380" t="s">
        <v>129</v>
      </c>
      <c r="L380">
        <f>+VLOOKUP(Importaciones_mensuales[[#This Row],[Contenido]],Contenido_cod[],2,0)</f>
        <v>1</v>
      </c>
      <c r="M380" t="str">
        <f>+VLOOKUP(Importaciones_mensuales[[#This Row],[Código Arancelario]],Codigos10[],7,0)</f>
        <v>Sin especificar</v>
      </c>
      <c r="N380">
        <v>2019</v>
      </c>
      <c r="O380">
        <v>825.6</v>
      </c>
      <c r="P380">
        <v>55290.07</v>
      </c>
      <c r="Q380">
        <v>63747.46</v>
      </c>
      <c r="R380">
        <v>24827.55</v>
      </c>
      <c r="S380">
        <v>9235.68</v>
      </c>
      <c r="T380">
        <v>0</v>
      </c>
      <c r="U380">
        <v>1844.31</v>
      </c>
      <c r="V380">
        <v>0</v>
      </c>
      <c r="W380">
        <v>0</v>
      </c>
      <c r="X380">
        <v>31289</v>
      </c>
      <c r="Y380">
        <v>33955.5</v>
      </c>
      <c r="Z380">
        <v>762.45</v>
      </c>
    </row>
    <row r="381" spans="1:26" x14ac:dyDescent="0.25">
      <c r="A381" t="s">
        <v>289</v>
      </c>
      <c r="B381" t="s">
        <v>15</v>
      </c>
      <c r="C381" t="str">
        <f>+VLOOKUP(Importaciones_mensuales[[#This Row],[Código Arancelario]],Codigos10[],2,0)</f>
        <v>Higo</v>
      </c>
      <c r="D381">
        <f>+VLOOKUP(Importaciones_mensuales[[#This Row],[Cultivo]],Cod_categoría[],2,0)</f>
        <v>100101006</v>
      </c>
      <c r="E381" t="str">
        <f>+VLOOKUP(Importaciones_mensuales[[#This Row],[Código Arancelario]],Codigos10[],4,0)</f>
        <v>Sin especificar</v>
      </c>
      <c r="F381">
        <f>+VLOOKUP(Importaciones_mensuales[[#This Row],[Procesamiento]],Cod_procesamiento[],2,0)</f>
        <v>6</v>
      </c>
      <c r="G381" t="str">
        <f>+VLOOKUP(Importaciones_mensuales[[#This Row],[Código Arancelario]],Codigos10[],3,0)</f>
        <v>Sin especificar</v>
      </c>
      <c r="H381">
        <f>+VLOOKUP(Importaciones_mensuales[[#This Row],[Tipo]],Cod_tipo[],2,0)</f>
        <v>5</v>
      </c>
      <c r="I381" t="str">
        <f>+VLOOKUP(Importaciones_mensuales[[#This Row],[Código Arancelario]],Codigos10[],5,0)</f>
        <v>Berries</v>
      </c>
      <c r="J381">
        <f>+VLOOKUP(Importaciones_mensuales[[#This Row],[Categoría]],Cod_Tipo_cultivo[],2,0)</f>
        <v>1</v>
      </c>
      <c r="K381" t="s">
        <v>129</v>
      </c>
      <c r="L381">
        <f>+VLOOKUP(Importaciones_mensuales[[#This Row],[Contenido]],Contenido_cod[],2,0)</f>
        <v>1</v>
      </c>
      <c r="M381" t="str">
        <f>+VLOOKUP(Importaciones_mensuales[[#This Row],[Código Arancelario]],Codigos10[],7,0)</f>
        <v>Sin especificar</v>
      </c>
      <c r="N381">
        <v>2019</v>
      </c>
      <c r="O381">
        <v>8646.24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</row>
    <row r="382" spans="1:26" x14ac:dyDescent="0.25">
      <c r="A382" t="s">
        <v>164</v>
      </c>
      <c r="B382" t="s">
        <v>15</v>
      </c>
      <c r="C382" t="str">
        <f>+VLOOKUP(Importaciones_mensuales[[#This Row],[Código Arancelario]],Codigos10[],2,0)</f>
        <v>Piña</v>
      </c>
      <c r="D382">
        <f>+VLOOKUP(Importaciones_mensuales[[#This Row],[Cultivo]],Cod_categoría[],2,0)</f>
        <v>100108005</v>
      </c>
      <c r="E382" t="str">
        <f>+VLOOKUP(Importaciones_mensuales[[#This Row],[Código Arancelario]],Codigos10[],4,0)</f>
        <v>Sin especificar</v>
      </c>
      <c r="F382">
        <f>+VLOOKUP(Importaciones_mensuales[[#This Row],[Procesamiento]],Cod_procesamiento[],2,0)</f>
        <v>6</v>
      </c>
      <c r="G382" t="str">
        <f>+VLOOKUP(Importaciones_mensuales[[#This Row],[Código Arancelario]],Codigos10[],3,0)</f>
        <v>Sin especificar</v>
      </c>
      <c r="H382">
        <f>+VLOOKUP(Importaciones_mensuales[[#This Row],[Tipo]],Cod_tipo[],2,0)</f>
        <v>5</v>
      </c>
      <c r="I382" t="str">
        <f>+VLOOKUP(Importaciones_mensuales[[#This Row],[Código Arancelario]],Codigos10[],5,0)</f>
        <v>Tropicales y Subtropicales</v>
      </c>
      <c r="J382">
        <f>+VLOOKUP(Importaciones_mensuales[[#This Row],[Categoría]],Cod_Tipo_cultivo[],2,0)</f>
        <v>4</v>
      </c>
      <c r="K382" t="s">
        <v>129</v>
      </c>
      <c r="L382">
        <f>+VLOOKUP(Importaciones_mensuales[[#This Row],[Contenido]],Contenido_cod[],2,0)</f>
        <v>1</v>
      </c>
      <c r="M382" t="str">
        <f>+VLOOKUP(Importaciones_mensuales[[#This Row],[Código Arancelario]],Codigos10[],7,0)</f>
        <v>Sin especificar</v>
      </c>
      <c r="N382">
        <v>2019</v>
      </c>
      <c r="O382">
        <v>1172242</v>
      </c>
      <c r="P382">
        <v>1003153.97</v>
      </c>
      <c r="Q382">
        <v>1396675.85</v>
      </c>
      <c r="R382">
        <v>1063956.44</v>
      </c>
      <c r="S382">
        <v>1154198.01</v>
      </c>
      <c r="T382">
        <v>1120627.4099999999</v>
      </c>
      <c r="U382">
        <v>777228.27000000014</v>
      </c>
      <c r="V382">
        <v>967840.82000000007</v>
      </c>
      <c r="W382">
        <v>1762934.5099999998</v>
      </c>
      <c r="X382">
        <v>1561865.4899999998</v>
      </c>
      <c r="Y382">
        <v>1126381.27</v>
      </c>
      <c r="Z382">
        <v>1483092.7400000002</v>
      </c>
    </row>
    <row r="383" spans="1:26" x14ac:dyDescent="0.25">
      <c r="A383" t="s">
        <v>342</v>
      </c>
      <c r="B383" t="s">
        <v>363</v>
      </c>
      <c r="C383" t="str">
        <f>+VLOOKUP(Importaciones_mensuales[[#This Row],[Código Arancelario]],Codigos10[],2,0)</f>
        <v>Maqui</v>
      </c>
      <c r="D383">
        <f>+VLOOKUP(Importaciones_mensuales[[#This Row],[Cultivo]],Cod_categoría[],2,0)</f>
        <v>100114028</v>
      </c>
      <c r="E383" t="str">
        <f>+VLOOKUP(Importaciones_mensuales[[#This Row],[Código Arancelario]],Codigos10[],4,0)</f>
        <v>Congelado</v>
      </c>
      <c r="F383">
        <f>+VLOOKUP(Importaciones_mensuales[[#This Row],[Procesamiento]],Cod_procesamiento[],2,0)</f>
        <v>1</v>
      </c>
      <c r="G383" t="str">
        <f>+VLOOKUP(Importaciones_mensuales[[#This Row],[Código Arancelario]],Codigos10[],3,0)</f>
        <v>Orgánico</v>
      </c>
      <c r="H383">
        <f>+VLOOKUP(Importaciones_mensuales[[#This Row],[Tipo]],Cod_tipo[],2,0)</f>
        <v>1</v>
      </c>
      <c r="I383" t="str">
        <f>+VLOOKUP(Importaciones_mensuales[[#This Row],[Código Arancelario]],Codigos10[],5,0)</f>
        <v>Berries</v>
      </c>
      <c r="J383">
        <f>+VLOOKUP(Importaciones_mensuales[[#This Row],[Categoría]],Cod_Tipo_cultivo[],2,0)</f>
        <v>1</v>
      </c>
      <c r="K383" t="s">
        <v>129</v>
      </c>
      <c r="L383">
        <f>+VLOOKUP(Importaciones_mensuales[[#This Row],[Contenido]],Contenido_cod[],2,0)</f>
        <v>1</v>
      </c>
      <c r="M383" t="str">
        <f>+VLOOKUP(Importaciones_mensuales[[#This Row],[Código Arancelario]],Codigos10[],7,0)</f>
        <v>Sin especificar</v>
      </c>
      <c r="N383">
        <v>2018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3.1854487164702352</v>
      </c>
      <c r="Y383">
        <v>0</v>
      </c>
      <c r="Z383">
        <v>0</v>
      </c>
    </row>
    <row r="384" spans="1:26" x14ac:dyDescent="0.25">
      <c r="A384" t="s">
        <v>260</v>
      </c>
      <c r="B384" t="s">
        <v>363</v>
      </c>
      <c r="C384" t="str">
        <f>+VLOOKUP(Importaciones_mensuales[[#This Row],[Código Arancelario]],Codigos10[],2,0)</f>
        <v>Cereza</v>
      </c>
      <c r="D384">
        <f>+VLOOKUP(Importaciones_mensuales[[#This Row],[Cultivo]],Cod_categoría[],2,0)</f>
        <v>100103001</v>
      </c>
      <c r="E384" t="str">
        <f>+VLOOKUP(Importaciones_mensuales[[#This Row],[Código Arancelario]],Codigos10[],4,0)</f>
        <v>Conserva</v>
      </c>
      <c r="F384">
        <f>+VLOOKUP(Importaciones_mensuales[[#This Row],[Procesamiento]],Cod_procesamiento[],2,0)</f>
        <v>2</v>
      </c>
      <c r="G384" t="str">
        <f>+VLOOKUP(Importaciones_mensuales[[#This Row],[Código Arancelario]],Codigos10[],3,0)</f>
        <v>Orgánico</v>
      </c>
      <c r="H384">
        <f>+VLOOKUP(Importaciones_mensuales[[#This Row],[Tipo]],Cod_tipo[],2,0)</f>
        <v>1</v>
      </c>
      <c r="I384" t="str">
        <f>+VLOOKUP(Importaciones_mensuales[[#This Row],[Código Arancelario]],Codigos10[],5,0)</f>
        <v>Frutos de carozo</v>
      </c>
      <c r="J384">
        <f>+VLOOKUP(Importaciones_mensuales[[#This Row],[Categoría]],Cod_Tipo_cultivo[],2,0)</f>
        <v>5</v>
      </c>
      <c r="K384" t="s">
        <v>129</v>
      </c>
      <c r="L384">
        <f>+VLOOKUP(Importaciones_mensuales[[#This Row],[Contenido]],Contenido_cod[],2,0)</f>
        <v>1</v>
      </c>
      <c r="M384" t="str">
        <f>+VLOOKUP(Importaciones_mensuales[[#This Row],[Código Arancelario]],Codigos10[],7,0)</f>
        <v>Sin especificar</v>
      </c>
      <c r="N384">
        <v>2018</v>
      </c>
      <c r="O384">
        <v>0</v>
      </c>
      <c r="P384">
        <v>0</v>
      </c>
      <c r="Q384">
        <v>0</v>
      </c>
      <c r="R384">
        <v>0.94545454545454544</v>
      </c>
      <c r="S384">
        <v>0</v>
      </c>
      <c r="T384">
        <v>0</v>
      </c>
      <c r="U384">
        <v>1.0981977272727272</v>
      </c>
      <c r="V384">
        <v>0</v>
      </c>
      <c r="W384">
        <v>0</v>
      </c>
      <c r="X384">
        <v>0</v>
      </c>
      <c r="Y384">
        <v>0</v>
      </c>
      <c r="Z384">
        <v>1.6</v>
      </c>
    </row>
    <row r="385" spans="1:26" x14ac:dyDescent="0.25">
      <c r="A385" t="s">
        <v>171</v>
      </c>
      <c r="B385" t="s">
        <v>15</v>
      </c>
      <c r="C385" t="str">
        <f>+VLOOKUP(Importaciones_mensuales[[#This Row],[Código Arancelario]],Codigos10[],2,0)</f>
        <v>Palta</v>
      </c>
      <c r="D385">
        <f>+VLOOKUP(Importaciones_mensuales[[#This Row],[Cultivo]],Cod_categoría[],2,0)</f>
        <v>100106002</v>
      </c>
      <c r="E385" t="str">
        <f>+VLOOKUP(Importaciones_mensuales[[#This Row],[Código Arancelario]],Codigos10[],4,0)</f>
        <v>Sin especificar</v>
      </c>
      <c r="F385">
        <f>+VLOOKUP(Importaciones_mensuales[[#This Row],[Procesamiento]],Cod_procesamiento[],2,0)</f>
        <v>6</v>
      </c>
      <c r="G385" t="str">
        <f>+VLOOKUP(Importaciones_mensuales[[#This Row],[Código Arancelario]],Codigos10[],3,0)</f>
        <v>Sin especificar</v>
      </c>
      <c r="H385">
        <f>+VLOOKUP(Importaciones_mensuales[[#This Row],[Tipo]],Cod_tipo[],2,0)</f>
        <v>5</v>
      </c>
      <c r="I385" t="str">
        <f>+VLOOKUP(Importaciones_mensuales[[#This Row],[Código Arancelario]],Codigos10[],5,0)</f>
        <v>Frutos Oleaginosos</v>
      </c>
      <c r="J385">
        <f>+VLOOKUP(Importaciones_mensuales[[#This Row],[Categoría]],Cod_Tipo_cultivo[],2,0)</f>
        <v>12</v>
      </c>
      <c r="K385" t="s">
        <v>129</v>
      </c>
      <c r="L385">
        <f>+VLOOKUP(Importaciones_mensuales[[#This Row],[Contenido]],Contenido_cod[],2,0)</f>
        <v>1</v>
      </c>
      <c r="M385" t="str">
        <f>+VLOOKUP(Importaciones_mensuales[[#This Row],[Código Arancelario]],Codigos10[],7,0)</f>
        <v>Fuerte</v>
      </c>
      <c r="N385">
        <v>2019</v>
      </c>
      <c r="O385">
        <v>0</v>
      </c>
      <c r="P385">
        <v>0</v>
      </c>
      <c r="Q385">
        <v>0</v>
      </c>
      <c r="R385">
        <v>20023.7</v>
      </c>
      <c r="S385">
        <v>105951.83</v>
      </c>
      <c r="T385">
        <v>77045</v>
      </c>
      <c r="U385">
        <v>18498.8</v>
      </c>
      <c r="V385">
        <v>0</v>
      </c>
      <c r="W385">
        <v>0</v>
      </c>
      <c r="X385">
        <v>0</v>
      </c>
      <c r="Y385">
        <v>0</v>
      </c>
      <c r="Z385">
        <v>0</v>
      </c>
    </row>
    <row r="386" spans="1:26" x14ac:dyDescent="0.25">
      <c r="A386" t="s">
        <v>262</v>
      </c>
      <c r="B386" t="s">
        <v>363</v>
      </c>
      <c r="C386" t="str">
        <f>+VLOOKUP(Importaciones_mensuales[[#This Row],[Código Arancelario]],Codigos10[],2,0)</f>
        <v>Cereza</v>
      </c>
      <c r="D386">
        <f>+VLOOKUP(Importaciones_mensuales[[#This Row],[Cultivo]],Cod_categoría[],2,0)</f>
        <v>100103001</v>
      </c>
      <c r="E386" t="str">
        <f>+VLOOKUP(Importaciones_mensuales[[#This Row],[Código Arancelario]],Codigos10[],4,0)</f>
        <v>Conserva</v>
      </c>
      <c r="F386">
        <f>+VLOOKUP(Importaciones_mensuales[[#This Row],[Procesamiento]],Cod_procesamiento[],2,0)</f>
        <v>2</v>
      </c>
      <c r="G386" t="str">
        <f>+VLOOKUP(Importaciones_mensuales[[#This Row],[Código Arancelario]],Codigos10[],3,0)</f>
        <v>No orgánico</v>
      </c>
      <c r="H386">
        <f>+VLOOKUP(Importaciones_mensuales[[#This Row],[Tipo]],Cod_tipo[],2,0)</f>
        <v>2</v>
      </c>
      <c r="I386" t="str">
        <f>+VLOOKUP(Importaciones_mensuales[[#This Row],[Código Arancelario]],Codigos10[],5,0)</f>
        <v>Frutos de carozo</v>
      </c>
      <c r="J386">
        <f>+VLOOKUP(Importaciones_mensuales[[#This Row],[Categoría]],Cod_Tipo_cultivo[],2,0)</f>
        <v>5</v>
      </c>
      <c r="K386" t="s">
        <v>129</v>
      </c>
      <c r="L386">
        <f>+VLOOKUP(Importaciones_mensuales[[#This Row],[Contenido]],Contenido_cod[],2,0)</f>
        <v>1</v>
      </c>
      <c r="M386" t="str">
        <f>+VLOOKUP(Importaciones_mensuales[[#This Row],[Código Arancelario]],Codigos10[],7,0)</f>
        <v>Sin especificar</v>
      </c>
      <c r="N386">
        <v>2018</v>
      </c>
      <c r="O386">
        <v>0</v>
      </c>
      <c r="P386">
        <v>0</v>
      </c>
      <c r="Q386">
        <v>1.9960701704545454</v>
      </c>
      <c r="R386">
        <v>0</v>
      </c>
      <c r="S386">
        <v>1.979172159090909</v>
      </c>
      <c r="T386">
        <v>1.2858980011757788</v>
      </c>
      <c r="U386">
        <v>0</v>
      </c>
      <c r="V386">
        <v>0</v>
      </c>
      <c r="W386">
        <v>2.0097230769230769</v>
      </c>
      <c r="X386">
        <v>0</v>
      </c>
      <c r="Y386">
        <v>0</v>
      </c>
      <c r="Z386">
        <v>1.8277417756954133</v>
      </c>
    </row>
    <row r="387" spans="1:26" x14ac:dyDescent="0.25">
      <c r="A387" t="s">
        <v>174</v>
      </c>
      <c r="B387" t="s">
        <v>15</v>
      </c>
      <c r="C387" t="str">
        <f>+VLOOKUP(Importaciones_mensuales[[#This Row],[Código Arancelario]],Codigos10[],2,0)</f>
        <v>Mango</v>
      </c>
      <c r="D387">
        <f>+VLOOKUP(Importaciones_mensuales[[#This Row],[Cultivo]],Cod_categoría[],2,0)</f>
        <v>100108002</v>
      </c>
      <c r="E387" t="str">
        <f>+VLOOKUP(Importaciones_mensuales[[#This Row],[Código Arancelario]],Codigos10[],4,0)</f>
        <v>Sin especificar</v>
      </c>
      <c r="F387">
        <f>+VLOOKUP(Importaciones_mensuales[[#This Row],[Procesamiento]],Cod_procesamiento[],2,0)</f>
        <v>6</v>
      </c>
      <c r="G387" t="str">
        <f>+VLOOKUP(Importaciones_mensuales[[#This Row],[Código Arancelario]],Codigos10[],3,0)</f>
        <v>Sin especificar</v>
      </c>
      <c r="H387">
        <f>+VLOOKUP(Importaciones_mensuales[[#This Row],[Tipo]],Cod_tipo[],2,0)</f>
        <v>5</v>
      </c>
      <c r="I387" t="str">
        <f>+VLOOKUP(Importaciones_mensuales[[#This Row],[Código Arancelario]],Codigos10[],5,0)</f>
        <v>Tropicales y Subtropicales</v>
      </c>
      <c r="J387">
        <f>+VLOOKUP(Importaciones_mensuales[[#This Row],[Categoría]],Cod_Tipo_cultivo[],2,0)</f>
        <v>4</v>
      </c>
      <c r="K387" t="s">
        <v>129</v>
      </c>
      <c r="L387">
        <f>+VLOOKUP(Importaciones_mensuales[[#This Row],[Contenido]],Contenido_cod[],2,0)</f>
        <v>1</v>
      </c>
      <c r="M387" t="str">
        <f>+VLOOKUP(Importaciones_mensuales[[#This Row],[Código Arancelario]],Codigos10[],7,0)</f>
        <v>Guayabas, mangos y mangostanes</v>
      </c>
      <c r="N387">
        <v>2019</v>
      </c>
      <c r="O387">
        <v>718115.57</v>
      </c>
      <c r="P387">
        <v>465610.82</v>
      </c>
      <c r="Q387">
        <v>558995.31000000006</v>
      </c>
      <c r="R387">
        <v>366192.98000000004</v>
      </c>
      <c r="S387">
        <v>600348.19999999995</v>
      </c>
      <c r="T387">
        <v>288616.08</v>
      </c>
      <c r="U387">
        <v>557720.29</v>
      </c>
      <c r="V387">
        <v>430132.27</v>
      </c>
      <c r="W387">
        <v>314889.09999999998</v>
      </c>
      <c r="X387">
        <v>1081669.78</v>
      </c>
      <c r="Y387">
        <v>713944.6399999999</v>
      </c>
      <c r="Z387">
        <v>877273.79</v>
      </c>
    </row>
    <row r="388" spans="1:26" x14ac:dyDescent="0.25">
      <c r="A388" t="s">
        <v>176</v>
      </c>
      <c r="B388" t="s">
        <v>15</v>
      </c>
      <c r="C388" t="str">
        <f>+VLOOKUP(Importaciones_mensuales[[#This Row],[Código Arancelario]],Codigos10[],2,0)</f>
        <v>Mandarina</v>
      </c>
      <c r="D388">
        <f>+VLOOKUP(Importaciones_mensuales[[#This Row],[Cultivo]],Cod_categoría[],2,0)</f>
        <v>100102004</v>
      </c>
      <c r="E388" t="str">
        <f>+VLOOKUP(Importaciones_mensuales[[#This Row],[Código Arancelario]],Codigos10[],4,0)</f>
        <v>Sin especificar</v>
      </c>
      <c r="F388">
        <f>+VLOOKUP(Importaciones_mensuales[[#This Row],[Procesamiento]],Cod_procesamiento[],2,0)</f>
        <v>6</v>
      </c>
      <c r="G388" t="str">
        <f>+VLOOKUP(Importaciones_mensuales[[#This Row],[Código Arancelario]],Codigos10[],3,0)</f>
        <v>Sin especificar</v>
      </c>
      <c r="H388">
        <f>+VLOOKUP(Importaciones_mensuales[[#This Row],[Tipo]],Cod_tipo[],2,0)</f>
        <v>5</v>
      </c>
      <c r="I388" t="str">
        <f>+VLOOKUP(Importaciones_mensuales[[#This Row],[Código Arancelario]],Codigos10[],5,0)</f>
        <v>Cítricos</v>
      </c>
      <c r="J388">
        <f>+VLOOKUP(Importaciones_mensuales[[#This Row],[Categoría]],Cod_Tipo_cultivo[],2,0)</f>
        <v>2</v>
      </c>
      <c r="K388" t="s">
        <v>129</v>
      </c>
      <c r="L388">
        <f>+VLOOKUP(Importaciones_mensuales[[#This Row],[Contenido]],Contenido_cod[],2,0)</f>
        <v>1</v>
      </c>
      <c r="M388" t="str">
        <f>+VLOOKUP(Importaciones_mensuales[[#This Row],[Código Arancelario]],Codigos10[],7,0)</f>
        <v>Sin especificar</v>
      </c>
      <c r="N388">
        <v>2019</v>
      </c>
      <c r="O388">
        <v>0</v>
      </c>
      <c r="P388">
        <v>254044.11000000002</v>
      </c>
      <c r="Q388">
        <v>552846.06000000006</v>
      </c>
      <c r="R388">
        <v>488000.2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</row>
    <row r="389" spans="1:26" x14ac:dyDescent="0.25">
      <c r="A389" t="s">
        <v>179</v>
      </c>
      <c r="B389" t="s">
        <v>15</v>
      </c>
      <c r="C389" t="str">
        <f>+VLOOKUP(Importaciones_mensuales[[#This Row],[Código Arancelario]],Codigos10[],2,0)</f>
        <v>Otros cítricos</v>
      </c>
      <c r="D389">
        <f>+VLOOKUP(Importaciones_mensuales[[#This Row],[Cultivo]],Cod_categoría[],2,0)</f>
        <v>100102008</v>
      </c>
      <c r="E389" t="str">
        <f>+VLOOKUP(Importaciones_mensuales[[#This Row],[Código Arancelario]],Codigos10[],4,0)</f>
        <v>Sin especificar</v>
      </c>
      <c r="F389">
        <f>+VLOOKUP(Importaciones_mensuales[[#This Row],[Procesamiento]],Cod_procesamiento[],2,0)</f>
        <v>6</v>
      </c>
      <c r="G389" t="str">
        <f>+VLOOKUP(Importaciones_mensuales[[#This Row],[Código Arancelario]],Codigos10[],3,0)</f>
        <v>Sin especificar</v>
      </c>
      <c r="H389">
        <f>+VLOOKUP(Importaciones_mensuales[[#This Row],[Tipo]],Cod_tipo[],2,0)</f>
        <v>5</v>
      </c>
      <c r="I389" t="str">
        <f>+VLOOKUP(Importaciones_mensuales[[#This Row],[Código Arancelario]],Codigos10[],5,0)</f>
        <v>Cítricos</v>
      </c>
      <c r="J389">
        <f>+VLOOKUP(Importaciones_mensuales[[#This Row],[Categoría]],Cod_Tipo_cultivo[],2,0)</f>
        <v>2</v>
      </c>
      <c r="K389" t="s">
        <v>129</v>
      </c>
      <c r="L389">
        <f>+VLOOKUP(Importaciones_mensuales[[#This Row],[Contenido]],Contenido_cod[],2,0)</f>
        <v>1</v>
      </c>
      <c r="M389" t="str">
        <f>+VLOOKUP(Importaciones_mensuales[[#This Row],[Código Arancelario]],Codigos10[],7,0)</f>
        <v>Sin especificar</v>
      </c>
      <c r="N389">
        <v>2019</v>
      </c>
      <c r="O389">
        <v>189.62</v>
      </c>
      <c r="P389">
        <v>67446.649999999994</v>
      </c>
      <c r="Q389">
        <v>175387.82</v>
      </c>
      <c r="R389">
        <v>22366.799999999999</v>
      </c>
      <c r="S389">
        <v>57960</v>
      </c>
      <c r="T389">
        <v>0</v>
      </c>
      <c r="U389">
        <v>24024</v>
      </c>
      <c r="V389">
        <v>70191</v>
      </c>
      <c r="W389">
        <v>0</v>
      </c>
      <c r="X389">
        <v>0</v>
      </c>
      <c r="Y389">
        <v>0</v>
      </c>
      <c r="Z389">
        <v>0</v>
      </c>
    </row>
    <row r="390" spans="1:26" x14ac:dyDescent="0.25">
      <c r="A390" t="s">
        <v>181</v>
      </c>
      <c r="B390" t="s">
        <v>15</v>
      </c>
      <c r="C390" t="str">
        <f>+VLOOKUP(Importaciones_mensuales[[#This Row],[Código Arancelario]],Codigos10[],2,0)</f>
        <v>Pomelo</v>
      </c>
      <c r="D390">
        <f>+VLOOKUP(Importaciones_mensuales[[#This Row],[Cultivo]],Cod_categoría[],2,0)</f>
        <v>100102006</v>
      </c>
      <c r="E390" t="str">
        <f>+VLOOKUP(Importaciones_mensuales[[#This Row],[Código Arancelario]],Codigos10[],4,0)</f>
        <v>Sin especificar</v>
      </c>
      <c r="F390">
        <f>+VLOOKUP(Importaciones_mensuales[[#This Row],[Procesamiento]],Cod_procesamiento[],2,0)</f>
        <v>6</v>
      </c>
      <c r="G390" t="str">
        <f>+VLOOKUP(Importaciones_mensuales[[#This Row],[Código Arancelario]],Codigos10[],3,0)</f>
        <v>Sin especificar</v>
      </c>
      <c r="H390">
        <f>+VLOOKUP(Importaciones_mensuales[[#This Row],[Tipo]],Cod_tipo[],2,0)</f>
        <v>5</v>
      </c>
      <c r="I390" t="str">
        <f>+VLOOKUP(Importaciones_mensuales[[#This Row],[Código Arancelario]],Codigos10[],5,0)</f>
        <v>Cítricos</v>
      </c>
      <c r="J390">
        <f>+VLOOKUP(Importaciones_mensuales[[#This Row],[Categoría]],Cod_Tipo_cultivo[],2,0)</f>
        <v>2</v>
      </c>
      <c r="K390" t="s">
        <v>129</v>
      </c>
      <c r="L390">
        <f>+VLOOKUP(Importaciones_mensuales[[#This Row],[Contenido]],Contenido_cod[],2,0)</f>
        <v>1</v>
      </c>
      <c r="M390" t="str">
        <f>+VLOOKUP(Importaciones_mensuales[[#This Row],[Código Arancelario]],Codigos10[],7,0)</f>
        <v>Sin especificar</v>
      </c>
      <c r="N390">
        <v>2019</v>
      </c>
      <c r="O390">
        <v>0</v>
      </c>
      <c r="P390">
        <v>65227.9</v>
      </c>
      <c r="Q390">
        <v>0</v>
      </c>
      <c r="R390">
        <v>81846.95</v>
      </c>
      <c r="S390">
        <v>21198</v>
      </c>
      <c r="T390">
        <v>0</v>
      </c>
      <c r="U390">
        <v>0</v>
      </c>
      <c r="V390">
        <v>2476.17</v>
      </c>
      <c r="W390">
        <v>0</v>
      </c>
      <c r="X390">
        <v>0</v>
      </c>
      <c r="Y390">
        <v>0</v>
      </c>
      <c r="Z390">
        <v>0</v>
      </c>
    </row>
    <row r="391" spans="1:26" x14ac:dyDescent="0.25">
      <c r="A391" t="s">
        <v>183</v>
      </c>
      <c r="B391" t="s">
        <v>15</v>
      </c>
      <c r="C391" t="str">
        <f>+VLOOKUP(Importaciones_mensuales[[#This Row],[Código Arancelario]],Codigos10[],2,0)</f>
        <v>Limón</v>
      </c>
      <c r="D391">
        <f>+VLOOKUP(Importaciones_mensuales[[#This Row],[Cultivo]],Cod_categoría[],2,0)</f>
        <v>100102003</v>
      </c>
      <c r="E391" t="str">
        <f>+VLOOKUP(Importaciones_mensuales[[#This Row],[Código Arancelario]],Codigos10[],4,0)</f>
        <v>Sin especificar</v>
      </c>
      <c r="F391">
        <f>+VLOOKUP(Importaciones_mensuales[[#This Row],[Procesamiento]],Cod_procesamiento[],2,0)</f>
        <v>6</v>
      </c>
      <c r="G391" t="str">
        <f>+VLOOKUP(Importaciones_mensuales[[#This Row],[Código Arancelario]],Codigos10[],3,0)</f>
        <v>Sin especificar</v>
      </c>
      <c r="H391">
        <f>+VLOOKUP(Importaciones_mensuales[[#This Row],[Tipo]],Cod_tipo[],2,0)</f>
        <v>5</v>
      </c>
      <c r="I391" t="str">
        <f>+VLOOKUP(Importaciones_mensuales[[#This Row],[Código Arancelario]],Codigos10[],5,0)</f>
        <v>Cítricos</v>
      </c>
      <c r="J391">
        <f>+VLOOKUP(Importaciones_mensuales[[#This Row],[Categoría]],Cod_Tipo_cultivo[],2,0)</f>
        <v>2</v>
      </c>
      <c r="K391" t="s">
        <v>129</v>
      </c>
      <c r="L391">
        <f>+VLOOKUP(Importaciones_mensuales[[#This Row],[Contenido]],Contenido_cod[],2,0)</f>
        <v>1</v>
      </c>
      <c r="M391" t="str">
        <f>+VLOOKUP(Importaciones_mensuales[[#This Row],[Código Arancelario]],Codigos10[],7,0)</f>
        <v>Sin especificar</v>
      </c>
      <c r="N391">
        <v>2019</v>
      </c>
      <c r="O391">
        <v>2418737.16</v>
      </c>
      <c r="P391">
        <v>2060666.0699999998</v>
      </c>
      <c r="Q391">
        <v>1827863.92</v>
      </c>
      <c r="R391">
        <v>931097.51</v>
      </c>
      <c r="S391">
        <v>181358.12</v>
      </c>
      <c r="T391">
        <v>69505.679999999993</v>
      </c>
      <c r="U391">
        <v>99160.540000000008</v>
      </c>
      <c r="V391">
        <v>119190.98</v>
      </c>
      <c r="W391">
        <v>164181.16</v>
      </c>
      <c r="X391">
        <v>67742.61</v>
      </c>
      <c r="Y391">
        <v>56698.78</v>
      </c>
      <c r="Z391">
        <v>277120.5</v>
      </c>
    </row>
    <row r="392" spans="1:26" x14ac:dyDescent="0.25">
      <c r="A392" t="s">
        <v>185</v>
      </c>
      <c r="B392" t="s">
        <v>15</v>
      </c>
      <c r="C392" t="str">
        <f>+VLOOKUP(Importaciones_mensuales[[#This Row],[Código Arancelario]],Codigos10[],2,0)</f>
        <v>Lima agria</v>
      </c>
      <c r="D392">
        <f>+VLOOKUP(Importaciones_mensuales[[#This Row],[Cultivo]],Cod_categoría[],2,0)</f>
        <v>100114027</v>
      </c>
      <c r="E392" t="str">
        <f>+VLOOKUP(Importaciones_mensuales[[#This Row],[Código Arancelario]],Codigos10[],4,0)</f>
        <v>Sin especificar</v>
      </c>
      <c r="F392">
        <f>+VLOOKUP(Importaciones_mensuales[[#This Row],[Procesamiento]],Cod_procesamiento[],2,0)</f>
        <v>6</v>
      </c>
      <c r="G392" t="str">
        <f>+VLOOKUP(Importaciones_mensuales[[#This Row],[Código Arancelario]],Codigos10[],3,0)</f>
        <v>Sin especificar</v>
      </c>
      <c r="H392">
        <f>+VLOOKUP(Importaciones_mensuales[[#This Row],[Tipo]],Cod_tipo[],2,0)</f>
        <v>5</v>
      </c>
      <c r="I392" t="str">
        <f>+VLOOKUP(Importaciones_mensuales[[#This Row],[Código Arancelario]],Codigos10[],5,0)</f>
        <v>Cítricos</v>
      </c>
      <c r="J392">
        <f>+VLOOKUP(Importaciones_mensuales[[#This Row],[Categoría]],Cod_Tipo_cultivo[],2,0)</f>
        <v>2</v>
      </c>
      <c r="K392" t="s">
        <v>129</v>
      </c>
      <c r="L392">
        <f>+VLOOKUP(Importaciones_mensuales[[#This Row],[Contenido]],Contenido_cod[],2,0)</f>
        <v>1</v>
      </c>
      <c r="M392" t="str">
        <f>+VLOOKUP(Importaciones_mensuales[[#This Row],[Código Arancelario]],Codigos10[],7,0)</f>
        <v>Sin especificar</v>
      </c>
      <c r="N392">
        <v>2019</v>
      </c>
      <c r="O392">
        <v>402348.43</v>
      </c>
      <c r="P392">
        <v>359675.08</v>
      </c>
      <c r="Q392">
        <v>385612.55000000005</v>
      </c>
      <c r="R392">
        <v>321448.68</v>
      </c>
      <c r="S392">
        <v>167455.9</v>
      </c>
      <c r="T392">
        <v>126068.74</v>
      </c>
      <c r="U392">
        <v>173095.63</v>
      </c>
      <c r="V392">
        <v>296299.03000000003</v>
      </c>
      <c r="W392">
        <v>122116.21</v>
      </c>
      <c r="X392">
        <v>160105.57</v>
      </c>
      <c r="Y392">
        <v>152164.23000000001</v>
      </c>
      <c r="Z392">
        <v>204099.84</v>
      </c>
    </row>
    <row r="393" spans="1:26" x14ac:dyDescent="0.25">
      <c r="A393" t="s">
        <v>187</v>
      </c>
      <c r="B393" t="s">
        <v>15</v>
      </c>
      <c r="C393" t="str">
        <f>+VLOOKUP(Importaciones_mensuales[[#This Row],[Código Arancelario]],Codigos10[],2,0)</f>
        <v>Limón</v>
      </c>
      <c r="D393">
        <f>+VLOOKUP(Importaciones_mensuales[[#This Row],[Cultivo]],Cod_categoría[],2,0)</f>
        <v>100102003</v>
      </c>
      <c r="E393" t="str">
        <f>+VLOOKUP(Importaciones_mensuales[[#This Row],[Código Arancelario]],Codigos10[],4,0)</f>
        <v>Sin especificar</v>
      </c>
      <c r="F393">
        <f>+VLOOKUP(Importaciones_mensuales[[#This Row],[Procesamiento]],Cod_procesamiento[],2,0)</f>
        <v>6</v>
      </c>
      <c r="G393" t="str">
        <f>+VLOOKUP(Importaciones_mensuales[[#This Row],[Código Arancelario]],Codigos10[],3,0)</f>
        <v>Sin especificar</v>
      </c>
      <c r="H393">
        <f>+VLOOKUP(Importaciones_mensuales[[#This Row],[Tipo]],Cod_tipo[],2,0)</f>
        <v>5</v>
      </c>
      <c r="I393" t="str">
        <f>+VLOOKUP(Importaciones_mensuales[[#This Row],[Código Arancelario]],Codigos10[],5,0)</f>
        <v>Cítricos</v>
      </c>
      <c r="J393">
        <f>+VLOOKUP(Importaciones_mensuales[[#This Row],[Categoría]],Cod_Tipo_cultivo[],2,0)</f>
        <v>2</v>
      </c>
      <c r="K393" t="s">
        <v>129</v>
      </c>
      <c r="L393">
        <f>+VLOOKUP(Importaciones_mensuales[[#This Row],[Contenido]],Contenido_cod[],2,0)</f>
        <v>1</v>
      </c>
      <c r="M393" t="str">
        <f>+VLOOKUP(Importaciones_mensuales[[#This Row],[Código Arancelario]],Codigos10[],7,0)</f>
        <v>Sin especificar</v>
      </c>
      <c r="N393">
        <v>2019</v>
      </c>
      <c r="O393">
        <v>487791.52</v>
      </c>
      <c r="P393">
        <v>523768.02</v>
      </c>
      <c r="Q393">
        <v>373970.69</v>
      </c>
      <c r="R393">
        <v>246523.39</v>
      </c>
      <c r="S393">
        <v>369756.06</v>
      </c>
      <c r="T393">
        <v>253016.22999999998</v>
      </c>
      <c r="U393">
        <v>286355.65000000002</v>
      </c>
      <c r="V393">
        <v>235469.44999999998</v>
      </c>
      <c r="W393">
        <v>281975.46999999997</v>
      </c>
      <c r="X393">
        <v>296590.49</v>
      </c>
      <c r="Y393">
        <v>479642.33999999997</v>
      </c>
      <c r="Z393">
        <v>472730.77</v>
      </c>
    </row>
    <row r="394" spans="1:26" x14ac:dyDescent="0.25">
      <c r="A394" t="s">
        <v>188</v>
      </c>
      <c r="B394" t="s">
        <v>15</v>
      </c>
      <c r="C394" t="str">
        <f>+VLOOKUP(Importaciones_mensuales[[#This Row],[Código Arancelario]],Codigos10[],2,0)</f>
        <v>Otros cítricos</v>
      </c>
      <c r="D394">
        <f>+VLOOKUP(Importaciones_mensuales[[#This Row],[Cultivo]],Cod_categoría[],2,0)</f>
        <v>100102008</v>
      </c>
      <c r="E394" t="str">
        <f>+VLOOKUP(Importaciones_mensuales[[#This Row],[Código Arancelario]],Codigos10[],4,0)</f>
        <v>Sin especificar</v>
      </c>
      <c r="F394">
        <f>+VLOOKUP(Importaciones_mensuales[[#This Row],[Procesamiento]],Cod_procesamiento[],2,0)</f>
        <v>6</v>
      </c>
      <c r="G394" t="str">
        <f>+VLOOKUP(Importaciones_mensuales[[#This Row],[Código Arancelario]],Codigos10[],3,0)</f>
        <v>Sin especificar</v>
      </c>
      <c r="H394">
        <f>+VLOOKUP(Importaciones_mensuales[[#This Row],[Tipo]],Cod_tipo[],2,0)</f>
        <v>5</v>
      </c>
      <c r="I394" t="str">
        <f>+VLOOKUP(Importaciones_mensuales[[#This Row],[Código Arancelario]],Codigos10[],5,0)</f>
        <v>Cítricos</v>
      </c>
      <c r="J394">
        <f>+VLOOKUP(Importaciones_mensuales[[#This Row],[Categoría]],Cod_Tipo_cultivo[],2,0)</f>
        <v>2</v>
      </c>
      <c r="K394" t="s">
        <v>129</v>
      </c>
      <c r="L394">
        <f>+VLOOKUP(Importaciones_mensuales[[#This Row],[Contenido]],Contenido_cod[],2,0)</f>
        <v>1</v>
      </c>
      <c r="M394" t="str">
        <f>+VLOOKUP(Importaciones_mensuales[[#This Row],[Código Arancelario]],Codigos10[],7,0)</f>
        <v>Sin especificar</v>
      </c>
      <c r="N394">
        <v>2019</v>
      </c>
      <c r="O394">
        <v>0</v>
      </c>
      <c r="P394">
        <v>35113.5</v>
      </c>
      <c r="Q394">
        <v>0</v>
      </c>
      <c r="R394">
        <v>0</v>
      </c>
      <c r="S394">
        <v>0</v>
      </c>
      <c r="T394">
        <v>24865.85</v>
      </c>
      <c r="U394">
        <v>0</v>
      </c>
      <c r="V394">
        <v>0</v>
      </c>
      <c r="W394">
        <v>0</v>
      </c>
      <c r="X394">
        <v>1463.89</v>
      </c>
      <c r="Y394">
        <v>27931.119999999999</v>
      </c>
      <c r="Z394">
        <v>0</v>
      </c>
    </row>
    <row r="395" spans="1:26" x14ac:dyDescent="0.25">
      <c r="A395" t="s">
        <v>266</v>
      </c>
      <c r="B395" t="s">
        <v>363</v>
      </c>
      <c r="C395" t="str">
        <f>+VLOOKUP(Importaciones_mensuales[[#This Row],[Código Arancelario]],Codigos10[],2,0)</f>
        <v>Ciruela</v>
      </c>
      <c r="D395">
        <f>+VLOOKUP(Importaciones_mensuales[[#This Row],[Cultivo]],Cod_categoría[],2,0)</f>
        <v>100103002</v>
      </c>
      <c r="E395" t="str">
        <f>+VLOOKUP(Importaciones_mensuales[[#This Row],[Código Arancelario]],Codigos10[],4,0)</f>
        <v>Deshidratado</v>
      </c>
      <c r="F395">
        <f>+VLOOKUP(Importaciones_mensuales[[#This Row],[Procesamiento]],Cod_procesamiento[],2,0)</f>
        <v>3</v>
      </c>
      <c r="G395" t="str">
        <f>+VLOOKUP(Importaciones_mensuales[[#This Row],[Código Arancelario]],Codigos10[],3,0)</f>
        <v>Orgánico</v>
      </c>
      <c r="H395">
        <f>+VLOOKUP(Importaciones_mensuales[[#This Row],[Tipo]],Cod_tipo[],2,0)</f>
        <v>1</v>
      </c>
      <c r="I395" t="str">
        <f>+VLOOKUP(Importaciones_mensuales[[#This Row],[Código Arancelario]],Codigos10[],5,0)</f>
        <v>Frutos de carozo</v>
      </c>
      <c r="J395">
        <f>+VLOOKUP(Importaciones_mensuales[[#This Row],[Categoría]],Cod_Tipo_cultivo[],2,0)</f>
        <v>5</v>
      </c>
      <c r="K395" t="s">
        <v>129</v>
      </c>
      <c r="L395">
        <f>+VLOOKUP(Importaciones_mensuales[[#This Row],[Contenido]],Contenido_cod[],2,0)</f>
        <v>1</v>
      </c>
      <c r="M395" t="str">
        <f>+VLOOKUP(Importaciones_mensuales[[#This Row],[Código Arancelario]],Codigos10[],7,0)</f>
        <v>Sin especificar</v>
      </c>
      <c r="N395">
        <v>2018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3.2827625</v>
      </c>
    </row>
    <row r="396" spans="1:26" x14ac:dyDescent="0.25">
      <c r="A396" t="s">
        <v>272</v>
      </c>
      <c r="B396" t="s">
        <v>363</v>
      </c>
      <c r="C396" t="str">
        <f>+VLOOKUP(Importaciones_mensuales[[#This Row],[Código Arancelario]],Codigos10[],2,0)</f>
        <v>Frambuesa</v>
      </c>
      <c r="D396">
        <f>+VLOOKUP(Importaciones_mensuales[[#This Row],[Cultivo]],Cod_categoría[],2,0)</f>
        <v>100101004</v>
      </c>
      <c r="E396" t="str">
        <f>+VLOOKUP(Importaciones_mensuales[[#This Row],[Código Arancelario]],Codigos10[],4,0)</f>
        <v>Deshidratado</v>
      </c>
      <c r="F396">
        <f>+VLOOKUP(Importaciones_mensuales[[#This Row],[Procesamiento]],Cod_procesamiento[],2,0)</f>
        <v>3</v>
      </c>
      <c r="G396" t="str">
        <f>+VLOOKUP(Importaciones_mensuales[[#This Row],[Código Arancelario]],Codigos10[],3,0)</f>
        <v>No orgánico</v>
      </c>
      <c r="H396">
        <f>+VLOOKUP(Importaciones_mensuales[[#This Row],[Tipo]],Cod_tipo[],2,0)</f>
        <v>2</v>
      </c>
      <c r="I396" t="str">
        <f>+VLOOKUP(Importaciones_mensuales[[#This Row],[Código Arancelario]],Codigos10[],5,0)</f>
        <v>Berries</v>
      </c>
      <c r="J396">
        <f>+VLOOKUP(Importaciones_mensuales[[#This Row],[Categoría]],Cod_Tipo_cultivo[],2,0)</f>
        <v>1</v>
      </c>
      <c r="K396" t="s">
        <v>129</v>
      </c>
      <c r="L396">
        <f>+VLOOKUP(Importaciones_mensuales[[#This Row],[Contenido]],Contenido_cod[],2,0)</f>
        <v>1</v>
      </c>
      <c r="M396" t="str">
        <f>+VLOOKUP(Importaciones_mensuales[[#This Row],[Código Arancelario]],Codigos10[],7,0)</f>
        <v>Sin especificar</v>
      </c>
      <c r="N396">
        <v>2018</v>
      </c>
      <c r="O396">
        <v>0</v>
      </c>
      <c r="P396">
        <v>0</v>
      </c>
      <c r="Q396">
        <v>81.638888888888886</v>
      </c>
      <c r="R396">
        <v>0</v>
      </c>
      <c r="S396">
        <v>6.1515035294117641</v>
      </c>
      <c r="T396">
        <v>60.716049382716051</v>
      </c>
      <c r="U396">
        <v>0</v>
      </c>
      <c r="V396">
        <v>0</v>
      </c>
      <c r="W396">
        <v>0</v>
      </c>
      <c r="X396">
        <v>6.00207465007776</v>
      </c>
      <c r="Y396">
        <v>58.629918032786897</v>
      </c>
      <c r="Z396">
        <v>0</v>
      </c>
    </row>
    <row r="397" spans="1:26" x14ac:dyDescent="0.25">
      <c r="A397" t="s">
        <v>322</v>
      </c>
      <c r="B397" t="s">
        <v>363</v>
      </c>
      <c r="C397" t="str">
        <f>+VLOOKUP(Importaciones_mensuales[[#This Row],[Código Arancelario]],Codigos10[],2,0)</f>
        <v>Frutilla</v>
      </c>
      <c r="D397">
        <f>+VLOOKUP(Importaciones_mensuales[[#This Row],[Cultivo]],Cod_categoría[],2,0)</f>
        <v>100112025</v>
      </c>
      <c r="E397" t="str">
        <f>+VLOOKUP(Importaciones_mensuales[[#This Row],[Código Arancelario]],Codigos10[],4,0)</f>
        <v>Deshidratado</v>
      </c>
      <c r="F397">
        <f>+VLOOKUP(Importaciones_mensuales[[#This Row],[Procesamiento]],Cod_procesamiento[],2,0)</f>
        <v>3</v>
      </c>
      <c r="G397" t="str">
        <f>+VLOOKUP(Importaciones_mensuales[[#This Row],[Código Arancelario]],Codigos10[],3,0)</f>
        <v>Orgánico</v>
      </c>
      <c r="H397">
        <f>+VLOOKUP(Importaciones_mensuales[[#This Row],[Tipo]],Cod_tipo[],2,0)</f>
        <v>1</v>
      </c>
      <c r="I397" t="str">
        <f>+VLOOKUP(Importaciones_mensuales[[#This Row],[Código Arancelario]],Codigos10[],5,0)</f>
        <v>Berries</v>
      </c>
      <c r="J397">
        <f>+VLOOKUP(Importaciones_mensuales[[#This Row],[Categoría]],Cod_Tipo_cultivo[],2,0)</f>
        <v>1</v>
      </c>
      <c r="K397" t="s">
        <v>129</v>
      </c>
      <c r="L397">
        <f>+VLOOKUP(Importaciones_mensuales[[#This Row],[Contenido]],Contenido_cod[],2,0)</f>
        <v>1</v>
      </c>
      <c r="M397" t="str">
        <f>+VLOOKUP(Importaciones_mensuales[[#This Row],[Código Arancelario]],Codigos10[],7,0)</f>
        <v>Sin especificar</v>
      </c>
      <c r="N397">
        <v>2018</v>
      </c>
      <c r="O397">
        <v>0</v>
      </c>
      <c r="P397">
        <v>0</v>
      </c>
      <c r="Q397">
        <v>0</v>
      </c>
      <c r="R397">
        <v>33.299141607730924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</row>
    <row r="398" spans="1:26" x14ac:dyDescent="0.25">
      <c r="A398" t="s">
        <v>196</v>
      </c>
      <c r="B398" t="s">
        <v>15</v>
      </c>
      <c r="C398" t="str">
        <f>+VLOOKUP(Importaciones_mensuales[[#This Row],[Código Arancelario]],Codigos10[],2,0)</f>
        <v>Uva</v>
      </c>
      <c r="D398">
        <f>+VLOOKUP(Importaciones_mensuales[[#This Row],[Cultivo]],Cod_categoría[],2,0)</f>
        <v>100109001</v>
      </c>
      <c r="E398" t="str">
        <f>+VLOOKUP(Importaciones_mensuales[[#This Row],[Código Arancelario]],Codigos10[],4,0)</f>
        <v>Deshidratado</v>
      </c>
      <c r="F398">
        <f>+VLOOKUP(Importaciones_mensuales[[#This Row],[Procesamiento]],Cod_procesamiento[],2,0)</f>
        <v>3</v>
      </c>
      <c r="G398" t="str">
        <f>+VLOOKUP(Importaciones_mensuales[[#This Row],[Código Arancelario]],Codigos10[],3,0)</f>
        <v>Sin especificar</v>
      </c>
      <c r="H398">
        <f>+VLOOKUP(Importaciones_mensuales[[#This Row],[Tipo]],Cod_tipo[],2,0)</f>
        <v>5</v>
      </c>
      <c r="I398" t="str">
        <f>+VLOOKUP(Importaciones_mensuales[[#This Row],[Código Arancelario]],Codigos10[],5,0)</f>
        <v>Uva</v>
      </c>
      <c r="J398">
        <f>+VLOOKUP(Importaciones_mensuales[[#This Row],[Categoría]],Cod_Tipo_cultivo[],2,0)</f>
        <v>11</v>
      </c>
      <c r="K398" t="s">
        <v>129</v>
      </c>
      <c r="L398">
        <f>+VLOOKUP(Importaciones_mensuales[[#This Row],[Contenido]],Contenido_cod[],2,0)</f>
        <v>1</v>
      </c>
      <c r="M398" t="str">
        <f>+VLOOKUP(Importaciones_mensuales[[#This Row],[Código Arancelario]],Codigos10[],7,0)</f>
        <v>Sin especificar</v>
      </c>
      <c r="N398">
        <v>2019</v>
      </c>
      <c r="O398">
        <v>0</v>
      </c>
      <c r="P398">
        <v>0</v>
      </c>
      <c r="Q398">
        <v>0</v>
      </c>
      <c r="R398">
        <v>0</v>
      </c>
      <c r="S398">
        <v>49.43</v>
      </c>
      <c r="T398">
        <v>0</v>
      </c>
      <c r="U398">
        <v>47023.76</v>
      </c>
      <c r="V398">
        <v>39400</v>
      </c>
      <c r="W398">
        <v>0</v>
      </c>
      <c r="X398">
        <v>23196.49</v>
      </c>
      <c r="Y398">
        <v>70845.66</v>
      </c>
      <c r="Z398">
        <v>16992.2</v>
      </c>
    </row>
    <row r="399" spans="1:26" x14ac:dyDescent="0.25">
      <c r="A399" t="s">
        <v>197</v>
      </c>
      <c r="B399" t="s">
        <v>15</v>
      </c>
      <c r="C399" t="str">
        <f>+VLOOKUP(Importaciones_mensuales[[#This Row],[Código Arancelario]],Codigos10[],2,0)</f>
        <v>Uva</v>
      </c>
      <c r="D399">
        <f>+VLOOKUP(Importaciones_mensuales[[#This Row],[Cultivo]],Cod_categoría[],2,0)</f>
        <v>100109001</v>
      </c>
      <c r="E399" t="str">
        <f>+VLOOKUP(Importaciones_mensuales[[#This Row],[Código Arancelario]],Codigos10[],4,0)</f>
        <v>Deshidratado</v>
      </c>
      <c r="F399">
        <f>+VLOOKUP(Importaciones_mensuales[[#This Row],[Procesamiento]],Cod_procesamiento[],2,0)</f>
        <v>3</v>
      </c>
      <c r="G399" t="str">
        <f>+VLOOKUP(Importaciones_mensuales[[#This Row],[Código Arancelario]],Codigos10[],3,0)</f>
        <v>Sin especificar</v>
      </c>
      <c r="H399">
        <f>+VLOOKUP(Importaciones_mensuales[[#This Row],[Tipo]],Cod_tipo[],2,0)</f>
        <v>5</v>
      </c>
      <c r="I399" t="str">
        <f>+VLOOKUP(Importaciones_mensuales[[#This Row],[Código Arancelario]],Codigos10[],5,0)</f>
        <v>Uva</v>
      </c>
      <c r="J399">
        <f>+VLOOKUP(Importaciones_mensuales[[#This Row],[Categoría]],Cod_Tipo_cultivo[],2,0)</f>
        <v>11</v>
      </c>
      <c r="K399" t="s">
        <v>129</v>
      </c>
      <c r="L399">
        <f>+VLOOKUP(Importaciones_mensuales[[#This Row],[Contenido]],Contenido_cod[],2,0)</f>
        <v>1</v>
      </c>
      <c r="M399" t="str">
        <f>+VLOOKUP(Importaciones_mensuales[[#This Row],[Código Arancelario]],Codigos10[],7,0)</f>
        <v>Sin especificar</v>
      </c>
      <c r="N399">
        <v>2019</v>
      </c>
      <c r="O399">
        <v>51354.559999999998</v>
      </c>
      <c r="P399">
        <v>31825.97</v>
      </c>
      <c r="Q399">
        <v>4817.1899999999996</v>
      </c>
      <c r="R399">
        <v>162.63999999999999</v>
      </c>
      <c r="S399">
        <v>0</v>
      </c>
      <c r="T399">
        <v>22185</v>
      </c>
      <c r="U399">
        <v>49140</v>
      </c>
      <c r="V399">
        <v>54565.27</v>
      </c>
      <c r="W399">
        <v>147715.49</v>
      </c>
      <c r="X399">
        <v>0</v>
      </c>
      <c r="Y399">
        <v>45217.75</v>
      </c>
      <c r="Z399">
        <v>103740</v>
      </c>
    </row>
    <row r="400" spans="1:26" x14ac:dyDescent="0.25">
      <c r="A400" t="s">
        <v>198</v>
      </c>
      <c r="B400" t="s">
        <v>15</v>
      </c>
      <c r="C400" t="str">
        <f>+VLOOKUP(Importaciones_mensuales[[#This Row],[Código Arancelario]],Codigos10[],2,0)</f>
        <v>Sandía</v>
      </c>
      <c r="D400">
        <f>+VLOOKUP(Importaciones_mensuales[[#This Row],[Cultivo]],Cod_categoría[],2,0)</f>
        <v>100112028</v>
      </c>
      <c r="E400" t="str">
        <f>+VLOOKUP(Importaciones_mensuales[[#This Row],[Código Arancelario]],Codigos10[],4,0)</f>
        <v>Fresco</v>
      </c>
      <c r="F400">
        <f>+VLOOKUP(Importaciones_mensuales[[#This Row],[Procesamiento]],Cod_procesamiento[],2,0)</f>
        <v>4</v>
      </c>
      <c r="G400" t="str">
        <f>+VLOOKUP(Importaciones_mensuales[[#This Row],[Código Arancelario]],Codigos10[],3,0)</f>
        <v>Sin especificar</v>
      </c>
      <c r="H400">
        <f>+VLOOKUP(Importaciones_mensuales[[#This Row],[Tipo]],Cod_tipo[],2,0)</f>
        <v>5</v>
      </c>
      <c r="I400" t="str">
        <f>+VLOOKUP(Importaciones_mensuales[[#This Row],[Código Arancelario]],Codigos10[],5,0)</f>
        <v>Frutas anuales</v>
      </c>
      <c r="J400">
        <f>+VLOOKUP(Importaciones_mensuales[[#This Row],[Categoría]],Cod_Tipo_cultivo[],2,0)</f>
        <v>10</v>
      </c>
      <c r="K400" t="s">
        <v>129</v>
      </c>
      <c r="L400">
        <f>+VLOOKUP(Importaciones_mensuales[[#This Row],[Contenido]],Contenido_cod[],2,0)</f>
        <v>1</v>
      </c>
      <c r="M400" t="str">
        <f>+VLOOKUP(Importaciones_mensuales[[#This Row],[Código Arancelario]],Codigos10[],7,0)</f>
        <v>Sin especificar</v>
      </c>
      <c r="N400">
        <v>2019</v>
      </c>
      <c r="O400">
        <v>20648.599999999999</v>
      </c>
      <c r="P400">
        <v>26284.799999999999</v>
      </c>
      <c r="Q400">
        <v>17748</v>
      </c>
      <c r="R400">
        <v>12156</v>
      </c>
      <c r="S400">
        <v>21404.03</v>
      </c>
      <c r="T400">
        <v>2467.4499999999998</v>
      </c>
      <c r="U400">
        <v>0</v>
      </c>
      <c r="V400">
        <v>4790</v>
      </c>
      <c r="W400">
        <v>126341.01999999999</v>
      </c>
      <c r="X400">
        <v>353206.57</v>
      </c>
      <c r="Y400">
        <v>647443.68000000005</v>
      </c>
      <c r="Z400">
        <v>140932.14000000001</v>
      </c>
    </row>
    <row r="401" spans="1:26" x14ac:dyDescent="0.25">
      <c r="A401" t="s">
        <v>201</v>
      </c>
      <c r="B401" t="s">
        <v>15</v>
      </c>
      <c r="C401" t="str">
        <f>+VLOOKUP(Importaciones_mensuales[[#This Row],[Código Arancelario]],Codigos10[],2,0)</f>
        <v>Melón</v>
      </c>
      <c r="D401">
        <f>+VLOOKUP(Importaciones_mensuales[[#This Row],[Cultivo]],Cod_categoría[],2,0)</f>
        <v>100112027</v>
      </c>
      <c r="E401" t="str">
        <f>+VLOOKUP(Importaciones_mensuales[[#This Row],[Código Arancelario]],Codigos10[],4,0)</f>
        <v>Fresco</v>
      </c>
      <c r="F401">
        <f>+VLOOKUP(Importaciones_mensuales[[#This Row],[Procesamiento]],Cod_procesamiento[],2,0)</f>
        <v>4</v>
      </c>
      <c r="G401" t="str">
        <f>+VLOOKUP(Importaciones_mensuales[[#This Row],[Código Arancelario]],Codigos10[],3,0)</f>
        <v>Sin especificar</v>
      </c>
      <c r="H401">
        <f>+VLOOKUP(Importaciones_mensuales[[#This Row],[Tipo]],Cod_tipo[],2,0)</f>
        <v>5</v>
      </c>
      <c r="I401" t="str">
        <f>+VLOOKUP(Importaciones_mensuales[[#This Row],[Código Arancelario]],Codigos10[],5,0)</f>
        <v>Frutas anuales</v>
      </c>
      <c r="J401">
        <f>+VLOOKUP(Importaciones_mensuales[[#This Row],[Categoría]],Cod_Tipo_cultivo[],2,0)</f>
        <v>10</v>
      </c>
      <c r="K401" t="s">
        <v>129</v>
      </c>
      <c r="L401">
        <f>+VLOOKUP(Importaciones_mensuales[[#This Row],[Contenido]],Contenido_cod[],2,0)</f>
        <v>1</v>
      </c>
      <c r="M401" t="str">
        <f>+VLOOKUP(Importaciones_mensuales[[#This Row],[Código Arancelario]],Codigos10[],7,0)</f>
        <v>Sin especificar</v>
      </c>
      <c r="N401">
        <v>2019</v>
      </c>
      <c r="O401">
        <v>0</v>
      </c>
      <c r="P401">
        <v>0</v>
      </c>
      <c r="Q401">
        <v>0</v>
      </c>
      <c r="R401">
        <v>0</v>
      </c>
      <c r="S401">
        <v>2700.09</v>
      </c>
      <c r="T401">
        <v>1481.06</v>
      </c>
      <c r="U401">
        <v>0</v>
      </c>
      <c r="V401">
        <v>19494.650000000001</v>
      </c>
      <c r="W401">
        <v>19747.099999999999</v>
      </c>
      <c r="X401">
        <v>3114</v>
      </c>
      <c r="Y401">
        <v>9716.02</v>
      </c>
      <c r="Z401">
        <v>0</v>
      </c>
    </row>
    <row r="402" spans="1:26" x14ac:dyDescent="0.25">
      <c r="A402" t="s">
        <v>205</v>
      </c>
      <c r="B402" t="s">
        <v>15</v>
      </c>
      <c r="C402" t="str">
        <f>+VLOOKUP(Importaciones_mensuales[[#This Row],[Código Arancelario]],Codigos10[],2,0)</f>
        <v>Manzana</v>
      </c>
      <c r="D402">
        <f>+VLOOKUP(Importaciones_mensuales[[#This Row],[Cultivo]],Cod_categoría[],2,0)</f>
        <v>100104002</v>
      </c>
      <c r="E402" t="str">
        <f>+VLOOKUP(Importaciones_mensuales[[#This Row],[Código Arancelario]],Codigos10[],4,0)</f>
        <v>Fresco</v>
      </c>
      <c r="F402">
        <f>+VLOOKUP(Importaciones_mensuales[[#This Row],[Procesamiento]],Cod_procesamiento[],2,0)</f>
        <v>4</v>
      </c>
      <c r="G402" t="str">
        <f>+VLOOKUP(Importaciones_mensuales[[#This Row],[Código Arancelario]],Codigos10[],3,0)</f>
        <v>Sin especificar</v>
      </c>
      <c r="H402">
        <f>+VLOOKUP(Importaciones_mensuales[[#This Row],[Tipo]],Cod_tipo[],2,0)</f>
        <v>5</v>
      </c>
      <c r="I402" t="str">
        <f>+VLOOKUP(Importaciones_mensuales[[#This Row],[Código Arancelario]],Codigos10[],5,0)</f>
        <v>Frutos de pepita</v>
      </c>
      <c r="J402">
        <f>+VLOOKUP(Importaciones_mensuales[[#This Row],[Categoría]],Cod_Tipo_cultivo[],2,0)</f>
        <v>3</v>
      </c>
      <c r="K402" t="s">
        <v>129</v>
      </c>
      <c r="L402">
        <f>+VLOOKUP(Importaciones_mensuales[[#This Row],[Contenido]],Contenido_cod[],2,0)</f>
        <v>1</v>
      </c>
      <c r="M402" t="str">
        <f>+VLOOKUP(Importaciones_mensuales[[#This Row],[Código Arancelario]],Codigos10[],7,0)</f>
        <v>Richared delicious</v>
      </c>
      <c r="N402">
        <v>2019</v>
      </c>
      <c r="O402">
        <v>45603.15</v>
      </c>
      <c r="P402">
        <v>20154.400000000001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21594.720000000001</v>
      </c>
      <c r="Z402">
        <v>21452.5</v>
      </c>
    </row>
    <row r="403" spans="1:26" x14ac:dyDescent="0.25">
      <c r="A403" t="s">
        <v>32</v>
      </c>
      <c r="B403" t="s">
        <v>363</v>
      </c>
      <c r="C403" t="str">
        <f>+VLOOKUP(Importaciones_mensuales[[#This Row],[Código Arancelario]],Codigos10[],2,0)</f>
        <v>Ajo</v>
      </c>
      <c r="D403">
        <f>+VLOOKUP(Importaciones_mensuales[[#This Row],[Cultivo]],Cod_categoría[],2,0)</f>
        <v>100112003</v>
      </c>
      <c r="E403" t="str">
        <f>+VLOOKUP(Importaciones_mensuales[[#This Row],[Código Arancelario]],Codigos10[],4,0)</f>
        <v>Fresco</v>
      </c>
      <c r="F403">
        <f>+VLOOKUP(Importaciones_mensuales[[#This Row],[Procesamiento]],Cod_procesamiento[],2,0)</f>
        <v>4</v>
      </c>
      <c r="G403" t="str">
        <f>+VLOOKUP(Importaciones_mensuales[[#This Row],[Código Arancelario]],Codigos10[],3,0)</f>
        <v>Orgánico</v>
      </c>
      <c r="H403">
        <f>+VLOOKUP(Importaciones_mensuales[[#This Row],[Tipo]],Cod_tipo[],2,0)</f>
        <v>1</v>
      </c>
      <c r="I403" t="str">
        <f>+VLOOKUP(Importaciones_mensuales[[#This Row],[Código Arancelario]],Codigos10[],5,0)</f>
        <v>Hortalizas</v>
      </c>
      <c r="J403">
        <f>+VLOOKUP(Importaciones_mensuales[[#This Row],[Categoría]],Cod_Tipo_cultivo[],2,0)</f>
        <v>7</v>
      </c>
      <c r="K403" t="s">
        <v>20</v>
      </c>
      <c r="L403">
        <f>+VLOOKUP(Importaciones_mensuales[[#This Row],[Contenido]],Contenido_cod[],2,0)</f>
        <v>2</v>
      </c>
      <c r="M403" t="str">
        <f>+VLOOKUP(Importaciones_mensuales[[#This Row],[Código Arancelario]],Codigos10[],7,0)</f>
        <v>Sin especificar</v>
      </c>
      <c r="N403">
        <v>2017</v>
      </c>
      <c r="O403">
        <v>0</v>
      </c>
      <c r="P403">
        <v>0</v>
      </c>
      <c r="Q403">
        <v>0</v>
      </c>
      <c r="R403">
        <v>2.8032461538461537</v>
      </c>
      <c r="S403">
        <v>0</v>
      </c>
      <c r="T403">
        <v>0</v>
      </c>
      <c r="U403">
        <v>0.81</v>
      </c>
      <c r="V403">
        <v>1.4244905660377358</v>
      </c>
      <c r="W403">
        <v>0</v>
      </c>
      <c r="X403">
        <v>1.1399999999999999</v>
      </c>
      <c r="Y403">
        <v>0</v>
      </c>
      <c r="Z403">
        <v>1.3382587786259541</v>
      </c>
    </row>
    <row r="404" spans="1:26" x14ac:dyDescent="0.25">
      <c r="A404" t="s">
        <v>295</v>
      </c>
      <c r="B404" t="s">
        <v>15</v>
      </c>
      <c r="C404" t="str">
        <f>+VLOOKUP(Importaciones_mensuales[[#This Row],[Código Arancelario]],Codigos10[],2,0)</f>
        <v>Manzana</v>
      </c>
      <c r="D404">
        <f>+VLOOKUP(Importaciones_mensuales[[#This Row],[Cultivo]],Cod_categoría[],2,0)</f>
        <v>100104002</v>
      </c>
      <c r="E404" t="str">
        <f>+VLOOKUP(Importaciones_mensuales[[#This Row],[Código Arancelario]],Codigos10[],4,0)</f>
        <v>Fresco</v>
      </c>
      <c r="F404">
        <f>+VLOOKUP(Importaciones_mensuales[[#This Row],[Procesamiento]],Cod_procesamiento[],2,0)</f>
        <v>4</v>
      </c>
      <c r="G404" t="str">
        <f>+VLOOKUP(Importaciones_mensuales[[#This Row],[Código Arancelario]],Codigos10[],3,0)</f>
        <v>Sin especificar</v>
      </c>
      <c r="H404">
        <f>+VLOOKUP(Importaciones_mensuales[[#This Row],[Tipo]],Cod_tipo[],2,0)</f>
        <v>5</v>
      </c>
      <c r="I404" t="str">
        <f>+VLOOKUP(Importaciones_mensuales[[#This Row],[Código Arancelario]],Codigos10[],5,0)</f>
        <v>Frutos de pepita</v>
      </c>
      <c r="J404">
        <f>+VLOOKUP(Importaciones_mensuales[[#This Row],[Categoría]],Cod_Tipo_cultivo[],2,0)</f>
        <v>3</v>
      </c>
      <c r="K404" t="s">
        <v>129</v>
      </c>
      <c r="L404">
        <f>+VLOOKUP(Importaciones_mensuales[[#This Row],[Contenido]],Contenido_cod[],2,0)</f>
        <v>1</v>
      </c>
      <c r="M404" t="str">
        <f>+VLOOKUP(Importaciones_mensuales[[#This Row],[Código Arancelario]],Codigos10[],7,0)</f>
        <v>Red starking</v>
      </c>
      <c r="N404">
        <v>2019</v>
      </c>
      <c r="O404">
        <v>0</v>
      </c>
      <c r="P404">
        <v>406.54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</row>
    <row r="405" spans="1:26" x14ac:dyDescent="0.25">
      <c r="A405" t="s">
        <v>81</v>
      </c>
      <c r="B405" t="s">
        <v>363</v>
      </c>
      <c r="C405" t="str">
        <f>+VLOOKUP(Importaciones_mensuales[[#This Row],[Código Arancelario]],Codigos10[],2,0)</f>
        <v>Espárrago</v>
      </c>
      <c r="D405">
        <f>+VLOOKUP(Importaciones_mensuales[[#This Row],[Cultivo]],Cod_categoría[],2,0)</f>
        <v>100112018</v>
      </c>
      <c r="E405" t="str">
        <f>+VLOOKUP(Importaciones_mensuales[[#This Row],[Código Arancelario]],Codigos10[],4,0)</f>
        <v>Congelado</v>
      </c>
      <c r="F405">
        <f>+VLOOKUP(Importaciones_mensuales[[#This Row],[Procesamiento]],Cod_procesamiento[],2,0)</f>
        <v>1</v>
      </c>
      <c r="G405" t="str">
        <f>+VLOOKUP(Importaciones_mensuales[[#This Row],[Código Arancelario]],Codigos10[],3,0)</f>
        <v>No orgánico</v>
      </c>
      <c r="H405">
        <f>+VLOOKUP(Importaciones_mensuales[[#This Row],[Tipo]],Cod_tipo[],2,0)</f>
        <v>2</v>
      </c>
      <c r="I405" t="str">
        <f>+VLOOKUP(Importaciones_mensuales[[#This Row],[Código Arancelario]],Codigos10[],5,0)</f>
        <v>Hortalizas</v>
      </c>
      <c r="J405">
        <f>+VLOOKUP(Importaciones_mensuales[[#This Row],[Categoría]],Cod_Tipo_cultivo[],2,0)</f>
        <v>7</v>
      </c>
      <c r="K405" t="s">
        <v>20</v>
      </c>
      <c r="L405">
        <f>+VLOOKUP(Importaciones_mensuales[[#This Row],[Contenido]],Contenido_cod[],2,0)</f>
        <v>2</v>
      </c>
      <c r="M405" t="str">
        <f>+VLOOKUP(Importaciones_mensuales[[#This Row],[Código Arancelario]],Codigos10[],7,0)</f>
        <v>Sin especificar</v>
      </c>
      <c r="N405">
        <v>2017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3.5597000000000003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</row>
    <row r="406" spans="1:26" x14ac:dyDescent="0.25">
      <c r="A406" t="s">
        <v>90</v>
      </c>
      <c r="B406" t="s">
        <v>363</v>
      </c>
      <c r="C406" t="str">
        <f>+VLOOKUP(Importaciones_mensuales[[#This Row],[Código Arancelario]],Codigos10[],2,0)</f>
        <v>Tomate</v>
      </c>
      <c r="D406">
        <f>+VLOOKUP(Importaciones_mensuales[[#This Row],[Cultivo]],Cod_categoría[],2,0)</f>
        <v>100112020</v>
      </c>
      <c r="E406" t="str">
        <f>+VLOOKUP(Importaciones_mensuales[[#This Row],[Código Arancelario]],Codigos10[],4,0)</f>
        <v>Deshidratado</v>
      </c>
      <c r="F406">
        <f>+VLOOKUP(Importaciones_mensuales[[#This Row],[Procesamiento]],Cod_procesamiento[],2,0)</f>
        <v>3</v>
      </c>
      <c r="G406" t="str">
        <f>+VLOOKUP(Importaciones_mensuales[[#This Row],[Código Arancelario]],Codigos10[],3,0)</f>
        <v>Orgánico</v>
      </c>
      <c r="H406">
        <f>+VLOOKUP(Importaciones_mensuales[[#This Row],[Tipo]],Cod_tipo[],2,0)</f>
        <v>1</v>
      </c>
      <c r="I406" t="str">
        <f>+VLOOKUP(Importaciones_mensuales[[#This Row],[Código Arancelario]],Codigos10[],5,0)</f>
        <v>Hortalizas</v>
      </c>
      <c r="J406">
        <f>+VLOOKUP(Importaciones_mensuales[[#This Row],[Categoría]],Cod_Tipo_cultivo[],2,0)</f>
        <v>7</v>
      </c>
      <c r="K406" t="s">
        <v>20</v>
      </c>
      <c r="L406">
        <f>+VLOOKUP(Importaciones_mensuales[[#This Row],[Contenido]],Contenido_cod[],2,0)</f>
        <v>2</v>
      </c>
      <c r="M406" t="str">
        <f>+VLOOKUP(Importaciones_mensuales[[#This Row],[Código Arancelario]],Codigos10[],7,0)</f>
        <v>Sin especificar</v>
      </c>
      <c r="N406">
        <v>2017</v>
      </c>
      <c r="O406">
        <v>0</v>
      </c>
      <c r="P406">
        <v>0</v>
      </c>
      <c r="Q406">
        <v>0</v>
      </c>
      <c r="R406">
        <v>0</v>
      </c>
      <c r="S406">
        <v>9.8277400000000004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</row>
    <row r="407" spans="1:26" x14ac:dyDescent="0.25">
      <c r="A407" t="s">
        <v>96</v>
      </c>
      <c r="B407" t="s">
        <v>363</v>
      </c>
      <c r="C407" t="str">
        <f>+VLOOKUP(Importaciones_mensuales[[#This Row],[Código Arancelario]],Codigos10[],2,0)</f>
        <v>Zapallo</v>
      </c>
      <c r="D407">
        <f>+VLOOKUP(Importaciones_mensuales[[#This Row],[Cultivo]],Cod_categoría[],2,0)</f>
        <v>100112032</v>
      </c>
      <c r="E407" t="str">
        <f>+VLOOKUP(Importaciones_mensuales[[#This Row],[Código Arancelario]],Codigos10[],4,0)</f>
        <v>Deshidratado</v>
      </c>
      <c r="F407">
        <f>+VLOOKUP(Importaciones_mensuales[[#This Row],[Procesamiento]],Cod_procesamiento[],2,0)</f>
        <v>3</v>
      </c>
      <c r="G407" t="str">
        <f>+VLOOKUP(Importaciones_mensuales[[#This Row],[Código Arancelario]],Codigos10[],3,0)</f>
        <v>No orgánico</v>
      </c>
      <c r="H407">
        <f>+VLOOKUP(Importaciones_mensuales[[#This Row],[Tipo]],Cod_tipo[],2,0)</f>
        <v>2</v>
      </c>
      <c r="I407" t="str">
        <f>+VLOOKUP(Importaciones_mensuales[[#This Row],[Código Arancelario]],Codigos10[],5,0)</f>
        <v>Hortalizas</v>
      </c>
      <c r="J407">
        <f>+VLOOKUP(Importaciones_mensuales[[#This Row],[Categoría]],Cod_Tipo_cultivo[],2,0)</f>
        <v>7</v>
      </c>
      <c r="K407" t="s">
        <v>20</v>
      </c>
      <c r="L407">
        <f>+VLOOKUP(Importaciones_mensuales[[#This Row],[Contenido]],Contenido_cod[],2,0)</f>
        <v>2</v>
      </c>
      <c r="M407" t="str">
        <f>+VLOOKUP(Importaciones_mensuales[[#This Row],[Código Arancelario]],Codigos10[],7,0)</f>
        <v>Sin especificar</v>
      </c>
      <c r="N407">
        <v>2017</v>
      </c>
      <c r="O407">
        <v>0</v>
      </c>
      <c r="P407">
        <v>0</v>
      </c>
      <c r="Q407">
        <v>0</v>
      </c>
      <c r="R407">
        <v>3.4363699999999997</v>
      </c>
      <c r="S407">
        <v>0</v>
      </c>
      <c r="T407">
        <v>0</v>
      </c>
      <c r="U407">
        <v>3.7730885714285711</v>
      </c>
      <c r="V407">
        <v>0</v>
      </c>
      <c r="W407">
        <v>25.828530399512736</v>
      </c>
      <c r="X407">
        <v>4.6170292887029287</v>
      </c>
      <c r="Y407">
        <v>0</v>
      </c>
      <c r="Z407">
        <v>0</v>
      </c>
    </row>
    <row r="408" spans="1:26" x14ac:dyDescent="0.25">
      <c r="A408" t="s">
        <v>166</v>
      </c>
      <c r="B408" t="s">
        <v>363</v>
      </c>
      <c r="C408" t="str">
        <f>+VLOOKUP(Importaciones_mensuales[[#This Row],[Código Arancelario]],Codigos10[],2,0)</f>
        <v>Palta</v>
      </c>
      <c r="D408">
        <f>+VLOOKUP(Importaciones_mensuales[[#This Row],[Cultivo]],Cod_categoría[],2,0)</f>
        <v>100106002</v>
      </c>
      <c r="E408" t="str">
        <f>+VLOOKUP(Importaciones_mensuales[[#This Row],[Código Arancelario]],Codigos10[],4,0)</f>
        <v>Sin especificar</v>
      </c>
      <c r="F408">
        <f>+VLOOKUP(Importaciones_mensuales[[#This Row],[Procesamiento]],Cod_procesamiento[],2,0)</f>
        <v>6</v>
      </c>
      <c r="G408" t="str">
        <f>+VLOOKUP(Importaciones_mensuales[[#This Row],[Código Arancelario]],Codigos10[],3,0)</f>
        <v>Orgánico</v>
      </c>
      <c r="H408">
        <f>+VLOOKUP(Importaciones_mensuales[[#This Row],[Tipo]],Cod_tipo[],2,0)</f>
        <v>1</v>
      </c>
      <c r="I408" t="str">
        <f>+VLOOKUP(Importaciones_mensuales[[#This Row],[Código Arancelario]],Codigos10[],5,0)</f>
        <v>Frutos Oleaginosos</v>
      </c>
      <c r="J408">
        <f>+VLOOKUP(Importaciones_mensuales[[#This Row],[Categoría]],Cod_Tipo_cultivo[],2,0)</f>
        <v>12</v>
      </c>
      <c r="K408" t="s">
        <v>129</v>
      </c>
      <c r="L408">
        <f>+VLOOKUP(Importaciones_mensuales[[#This Row],[Contenido]],Contenido_cod[],2,0)</f>
        <v>1</v>
      </c>
      <c r="M408" t="str">
        <f>+VLOOKUP(Importaciones_mensuales[[#This Row],[Código Arancelario]],Codigos10[],7,0)</f>
        <v>Hass</v>
      </c>
      <c r="N408">
        <v>2017</v>
      </c>
      <c r="O408">
        <v>0</v>
      </c>
      <c r="P408">
        <v>0</v>
      </c>
      <c r="Q408">
        <v>0</v>
      </c>
      <c r="R408">
        <v>0</v>
      </c>
      <c r="S408">
        <v>2.0103577473247434</v>
      </c>
      <c r="T408">
        <v>2.25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</row>
    <row r="409" spans="1:26" x14ac:dyDescent="0.25">
      <c r="A409" t="s">
        <v>312</v>
      </c>
      <c r="B409" t="s">
        <v>15</v>
      </c>
      <c r="C409" t="str">
        <f>+VLOOKUP(Importaciones_mensuales[[#This Row],[Código Arancelario]],Codigos10[],2,0)</f>
        <v>Manzana</v>
      </c>
      <c r="D409">
        <f>+VLOOKUP(Importaciones_mensuales[[#This Row],[Cultivo]],Cod_categoría[],2,0)</f>
        <v>100104002</v>
      </c>
      <c r="E409" t="str">
        <f>+VLOOKUP(Importaciones_mensuales[[#This Row],[Código Arancelario]],Codigos10[],4,0)</f>
        <v>Fresco</v>
      </c>
      <c r="F409">
        <f>+VLOOKUP(Importaciones_mensuales[[#This Row],[Procesamiento]],Cod_procesamiento[],2,0)</f>
        <v>4</v>
      </c>
      <c r="G409" t="str">
        <f>+VLOOKUP(Importaciones_mensuales[[#This Row],[Código Arancelario]],Codigos10[],3,0)</f>
        <v>Sin especificar</v>
      </c>
      <c r="H409">
        <f>+VLOOKUP(Importaciones_mensuales[[#This Row],[Tipo]],Cod_tipo[],2,0)</f>
        <v>5</v>
      </c>
      <c r="I409" t="str">
        <f>+VLOOKUP(Importaciones_mensuales[[#This Row],[Código Arancelario]],Codigos10[],5,0)</f>
        <v>Frutos de pepita</v>
      </c>
      <c r="J409">
        <f>+VLOOKUP(Importaciones_mensuales[[#This Row],[Categoría]],Cod_Tipo_cultivo[],2,0)</f>
        <v>3</v>
      </c>
      <c r="K409" t="s">
        <v>129</v>
      </c>
      <c r="L409">
        <f>+VLOOKUP(Importaciones_mensuales[[#This Row],[Contenido]],Contenido_cod[],2,0)</f>
        <v>1</v>
      </c>
      <c r="M409" t="str">
        <f>+VLOOKUP(Importaciones_mensuales[[#This Row],[Código Arancelario]],Codigos10[],7,0)</f>
        <v>Red chief</v>
      </c>
      <c r="N409">
        <v>2019</v>
      </c>
      <c r="O409">
        <v>5884.3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</row>
    <row r="410" spans="1:26" x14ac:dyDescent="0.25">
      <c r="A410" t="s">
        <v>170</v>
      </c>
      <c r="B410" t="s">
        <v>363</v>
      </c>
      <c r="C410" t="str">
        <f>+VLOOKUP(Importaciones_mensuales[[#This Row],[Código Arancelario]],Codigos10[],2,0)</f>
        <v>Palta</v>
      </c>
      <c r="D410">
        <f>+VLOOKUP(Importaciones_mensuales[[#This Row],[Cultivo]],Cod_categoría[],2,0)</f>
        <v>100106002</v>
      </c>
      <c r="E410" t="str">
        <f>+VLOOKUP(Importaciones_mensuales[[#This Row],[Código Arancelario]],Codigos10[],4,0)</f>
        <v>Sin especificar</v>
      </c>
      <c r="F410">
        <f>+VLOOKUP(Importaciones_mensuales[[#This Row],[Procesamiento]],Cod_procesamiento[],2,0)</f>
        <v>6</v>
      </c>
      <c r="G410" t="str">
        <f>+VLOOKUP(Importaciones_mensuales[[#This Row],[Código Arancelario]],Codigos10[],3,0)</f>
        <v>No orgánico</v>
      </c>
      <c r="H410">
        <f>+VLOOKUP(Importaciones_mensuales[[#This Row],[Tipo]],Cod_tipo[],2,0)</f>
        <v>2</v>
      </c>
      <c r="I410" t="str">
        <f>+VLOOKUP(Importaciones_mensuales[[#This Row],[Código Arancelario]],Codigos10[],5,0)</f>
        <v>Frutos Oleaginosos</v>
      </c>
      <c r="J410">
        <f>+VLOOKUP(Importaciones_mensuales[[#This Row],[Categoría]],Cod_Tipo_cultivo[],2,0)</f>
        <v>12</v>
      </c>
      <c r="K410" t="s">
        <v>129</v>
      </c>
      <c r="L410">
        <f>+VLOOKUP(Importaciones_mensuales[[#This Row],[Contenido]],Contenido_cod[],2,0)</f>
        <v>1</v>
      </c>
      <c r="M410" t="str">
        <f>+VLOOKUP(Importaciones_mensuales[[#This Row],[Código Arancelario]],Codigos10[],7,0)</f>
        <v>Hass</v>
      </c>
      <c r="N410">
        <v>2017</v>
      </c>
      <c r="O410">
        <v>0</v>
      </c>
      <c r="P410">
        <v>1.7349023706896551</v>
      </c>
      <c r="Q410">
        <v>1.8784689618644068</v>
      </c>
      <c r="R410">
        <v>1.6044779886914382</v>
      </c>
      <c r="S410">
        <v>1.692888589557461</v>
      </c>
      <c r="T410">
        <v>1.879689521544692</v>
      </c>
      <c r="U410">
        <v>1.8842134524179932</v>
      </c>
      <c r="V410">
        <v>1.9422945766871167</v>
      </c>
      <c r="W410">
        <v>0</v>
      </c>
      <c r="X410">
        <v>0</v>
      </c>
      <c r="Y410">
        <v>0</v>
      </c>
      <c r="Z410">
        <v>0</v>
      </c>
    </row>
    <row r="411" spans="1:26" x14ac:dyDescent="0.25">
      <c r="A411" t="s">
        <v>216</v>
      </c>
      <c r="B411" t="s">
        <v>15</v>
      </c>
      <c r="C411" t="str">
        <f>+VLOOKUP(Importaciones_mensuales[[#This Row],[Código Arancelario]],Codigos10[],2,0)</f>
        <v>Pera</v>
      </c>
      <c r="D411">
        <f>+VLOOKUP(Importaciones_mensuales[[#This Row],[Cultivo]],Cod_categoría[],2,0)</f>
        <v>100104005</v>
      </c>
      <c r="E411" t="str">
        <f>+VLOOKUP(Importaciones_mensuales[[#This Row],[Código Arancelario]],Codigos10[],4,0)</f>
        <v>Fresco</v>
      </c>
      <c r="F411">
        <f>+VLOOKUP(Importaciones_mensuales[[#This Row],[Procesamiento]],Cod_procesamiento[],2,0)</f>
        <v>4</v>
      </c>
      <c r="G411" t="str">
        <f>+VLOOKUP(Importaciones_mensuales[[#This Row],[Código Arancelario]],Codigos10[],3,0)</f>
        <v>Sin especificar</v>
      </c>
      <c r="H411">
        <f>+VLOOKUP(Importaciones_mensuales[[#This Row],[Tipo]],Cod_tipo[],2,0)</f>
        <v>5</v>
      </c>
      <c r="I411" t="str">
        <f>+VLOOKUP(Importaciones_mensuales[[#This Row],[Código Arancelario]],Codigos10[],5,0)</f>
        <v>Frutos de pepita</v>
      </c>
      <c r="J411">
        <f>+VLOOKUP(Importaciones_mensuales[[#This Row],[Categoría]],Cod_Tipo_cultivo[],2,0)</f>
        <v>3</v>
      </c>
      <c r="K411" t="s">
        <v>129</v>
      </c>
      <c r="L411">
        <f>+VLOOKUP(Importaciones_mensuales[[#This Row],[Contenido]],Contenido_cod[],2,0)</f>
        <v>1</v>
      </c>
      <c r="M411" t="str">
        <f>+VLOOKUP(Importaciones_mensuales[[#This Row],[Código Arancelario]],Codigos10[],7,0)</f>
        <v>Packham's triumph</v>
      </c>
      <c r="N411">
        <v>2019</v>
      </c>
      <c r="O411">
        <v>79820.990000000005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113595.48000000001</v>
      </c>
      <c r="Z411">
        <v>187320.84000000003</v>
      </c>
    </row>
    <row r="412" spans="1:26" x14ac:dyDescent="0.25">
      <c r="A412" t="s">
        <v>314</v>
      </c>
      <c r="B412" t="s">
        <v>15</v>
      </c>
      <c r="C412" t="str">
        <f>+VLOOKUP(Importaciones_mensuales[[#This Row],[Código Arancelario]],Codigos10[],2,0)</f>
        <v>Pera</v>
      </c>
      <c r="D412">
        <f>+VLOOKUP(Importaciones_mensuales[[#This Row],[Cultivo]],Cod_categoría[],2,0)</f>
        <v>100104005</v>
      </c>
      <c r="E412" t="str">
        <f>+VLOOKUP(Importaciones_mensuales[[#This Row],[Código Arancelario]],Codigos10[],4,0)</f>
        <v>Fresco</v>
      </c>
      <c r="F412">
        <f>+VLOOKUP(Importaciones_mensuales[[#This Row],[Procesamiento]],Cod_procesamiento[],2,0)</f>
        <v>4</v>
      </c>
      <c r="G412" t="str">
        <f>+VLOOKUP(Importaciones_mensuales[[#This Row],[Código Arancelario]],Codigos10[],3,0)</f>
        <v>Sin especificar</v>
      </c>
      <c r="H412">
        <f>+VLOOKUP(Importaciones_mensuales[[#This Row],[Tipo]],Cod_tipo[],2,0)</f>
        <v>5</v>
      </c>
      <c r="I412" t="str">
        <f>+VLOOKUP(Importaciones_mensuales[[#This Row],[Código Arancelario]],Codigos10[],5,0)</f>
        <v>Frutos de pepita</v>
      </c>
      <c r="J412">
        <f>+VLOOKUP(Importaciones_mensuales[[#This Row],[Categoría]],Cod_Tipo_cultivo[],2,0)</f>
        <v>3</v>
      </c>
      <c r="K412" t="s">
        <v>129</v>
      </c>
      <c r="L412">
        <f>+VLOOKUP(Importaciones_mensuales[[#This Row],[Contenido]],Contenido_cod[],2,0)</f>
        <v>1</v>
      </c>
      <c r="M412" t="str">
        <f>+VLOOKUP(Importaciones_mensuales[[#This Row],[Código Arancelario]],Codigos10[],7,0)</f>
        <v>Abate fetel</v>
      </c>
      <c r="N412">
        <v>2019</v>
      </c>
      <c r="O412">
        <v>0</v>
      </c>
      <c r="P412">
        <v>0</v>
      </c>
      <c r="Q412">
        <v>0</v>
      </c>
      <c r="R412">
        <v>30147.09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</row>
    <row r="413" spans="1:26" x14ac:dyDescent="0.25">
      <c r="A413" t="s">
        <v>219</v>
      </c>
      <c r="B413" t="s">
        <v>15</v>
      </c>
      <c r="C413" t="str">
        <f>+VLOOKUP(Importaciones_mensuales[[#This Row],[Código Arancelario]],Codigos10[],2,0)</f>
        <v>Pera</v>
      </c>
      <c r="D413">
        <f>+VLOOKUP(Importaciones_mensuales[[#This Row],[Cultivo]],Cod_categoría[],2,0)</f>
        <v>100104005</v>
      </c>
      <c r="E413" t="str">
        <f>+VLOOKUP(Importaciones_mensuales[[#This Row],[Código Arancelario]],Codigos10[],4,0)</f>
        <v>Fresco</v>
      </c>
      <c r="F413">
        <f>+VLOOKUP(Importaciones_mensuales[[#This Row],[Procesamiento]],Cod_procesamiento[],2,0)</f>
        <v>4</v>
      </c>
      <c r="G413" t="str">
        <f>+VLOOKUP(Importaciones_mensuales[[#This Row],[Código Arancelario]],Codigos10[],3,0)</f>
        <v>Sin especificar</v>
      </c>
      <c r="H413">
        <f>+VLOOKUP(Importaciones_mensuales[[#This Row],[Tipo]],Cod_tipo[],2,0)</f>
        <v>5</v>
      </c>
      <c r="I413" t="str">
        <f>+VLOOKUP(Importaciones_mensuales[[#This Row],[Código Arancelario]],Codigos10[],5,0)</f>
        <v>Frutos de pepita</v>
      </c>
      <c r="J413">
        <f>+VLOOKUP(Importaciones_mensuales[[#This Row],[Categoría]],Cod_Tipo_cultivo[],2,0)</f>
        <v>3</v>
      </c>
      <c r="K413" t="s">
        <v>129</v>
      </c>
      <c r="L413">
        <f>+VLOOKUP(Importaciones_mensuales[[#This Row],[Contenido]],Contenido_cod[],2,0)</f>
        <v>1</v>
      </c>
      <c r="M413" t="str">
        <f>+VLOOKUP(Importaciones_mensuales[[#This Row],[Código Arancelario]],Codigos10[],7,0)</f>
        <v>D'Anjou</v>
      </c>
      <c r="N413">
        <v>2019</v>
      </c>
      <c r="O413">
        <v>6440.71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4483.42</v>
      </c>
      <c r="Z413">
        <v>4483.42</v>
      </c>
    </row>
    <row r="414" spans="1:26" x14ac:dyDescent="0.25">
      <c r="A414" t="s">
        <v>221</v>
      </c>
      <c r="B414" t="s">
        <v>15</v>
      </c>
      <c r="C414" t="str">
        <f>+VLOOKUP(Importaciones_mensuales[[#This Row],[Código Arancelario]],Codigos10[],2,0)</f>
        <v>Pera</v>
      </c>
      <c r="D414">
        <f>+VLOOKUP(Importaciones_mensuales[[#This Row],[Cultivo]],Cod_categoría[],2,0)</f>
        <v>100104005</v>
      </c>
      <c r="E414" t="str">
        <f>+VLOOKUP(Importaciones_mensuales[[#This Row],[Código Arancelario]],Codigos10[],4,0)</f>
        <v>Fresco</v>
      </c>
      <c r="F414">
        <f>+VLOOKUP(Importaciones_mensuales[[#This Row],[Procesamiento]],Cod_procesamiento[],2,0)</f>
        <v>4</v>
      </c>
      <c r="G414" t="str">
        <f>+VLOOKUP(Importaciones_mensuales[[#This Row],[Código Arancelario]],Codigos10[],3,0)</f>
        <v>Sin especificar</v>
      </c>
      <c r="H414">
        <f>+VLOOKUP(Importaciones_mensuales[[#This Row],[Tipo]],Cod_tipo[],2,0)</f>
        <v>5</v>
      </c>
      <c r="I414" t="str">
        <f>+VLOOKUP(Importaciones_mensuales[[#This Row],[Código Arancelario]],Codigos10[],5,0)</f>
        <v>Frutos de pepita</v>
      </c>
      <c r="J414">
        <f>+VLOOKUP(Importaciones_mensuales[[#This Row],[Categoría]],Cod_Tipo_cultivo[],2,0)</f>
        <v>3</v>
      </c>
      <c r="K414" t="s">
        <v>129</v>
      </c>
      <c r="L414">
        <f>+VLOOKUP(Importaciones_mensuales[[#This Row],[Contenido]],Contenido_cod[],2,0)</f>
        <v>1</v>
      </c>
      <c r="M414" t="str">
        <f>+VLOOKUP(Importaciones_mensuales[[#This Row],[Código Arancelario]],Codigos10[],7,0)</f>
        <v>Sin especificar</v>
      </c>
      <c r="N414">
        <v>2019</v>
      </c>
      <c r="O414">
        <v>17920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20480</v>
      </c>
      <c r="Y414">
        <v>0</v>
      </c>
      <c r="Z414">
        <v>46979.42</v>
      </c>
    </row>
    <row r="415" spans="1:26" x14ac:dyDescent="0.25">
      <c r="A415" t="s">
        <v>316</v>
      </c>
      <c r="B415" t="s">
        <v>15</v>
      </c>
      <c r="C415" t="str">
        <f>+VLOOKUP(Importaciones_mensuales[[#This Row],[Código Arancelario]],Codigos10[],2,0)</f>
        <v>Cereza</v>
      </c>
      <c r="D415">
        <f>+VLOOKUP(Importaciones_mensuales[[#This Row],[Cultivo]],Cod_categoría[],2,0)</f>
        <v>100103001</v>
      </c>
      <c r="E415" t="str">
        <f>+VLOOKUP(Importaciones_mensuales[[#This Row],[Código Arancelario]],Codigos10[],4,0)</f>
        <v>Fresco</v>
      </c>
      <c r="F415">
        <f>+VLOOKUP(Importaciones_mensuales[[#This Row],[Procesamiento]],Cod_procesamiento[],2,0)</f>
        <v>4</v>
      </c>
      <c r="G415" t="str">
        <f>+VLOOKUP(Importaciones_mensuales[[#This Row],[Código Arancelario]],Codigos10[],3,0)</f>
        <v>Sin especificar</v>
      </c>
      <c r="H415">
        <f>+VLOOKUP(Importaciones_mensuales[[#This Row],[Tipo]],Cod_tipo[],2,0)</f>
        <v>5</v>
      </c>
      <c r="I415" t="str">
        <f>+VLOOKUP(Importaciones_mensuales[[#This Row],[Código Arancelario]],Codigos10[],5,0)</f>
        <v>Frutos de carozo</v>
      </c>
      <c r="J415">
        <f>+VLOOKUP(Importaciones_mensuales[[#This Row],[Categoría]],Cod_Tipo_cultivo[],2,0)</f>
        <v>5</v>
      </c>
      <c r="K415" t="s">
        <v>129</v>
      </c>
      <c r="L415">
        <f>+VLOOKUP(Importaciones_mensuales[[#This Row],[Contenido]],Contenido_cod[],2,0)</f>
        <v>1</v>
      </c>
      <c r="M415" t="str">
        <f>+VLOOKUP(Importaciones_mensuales[[#This Row],[Código Arancelario]],Codigos10[],7,0)</f>
        <v>Sin especificar</v>
      </c>
      <c r="N415">
        <v>2019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61.29</v>
      </c>
      <c r="Z415">
        <v>0</v>
      </c>
    </row>
    <row r="416" spans="1:26" x14ac:dyDescent="0.25">
      <c r="A416" t="s">
        <v>225</v>
      </c>
      <c r="B416" t="s">
        <v>15</v>
      </c>
      <c r="C416" t="str">
        <f>+VLOOKUP(Importaciones_mensuales[[#This Row],[Código Arancelario]],Codigos10[],2,0)</f>
        <v>Nectarín</v>
      </c>
      <c r="D416">
        <f>+VLOOKUP(Importaciones_mensuales[[#This Row],[Cultivo]],Cod_categoría[],2,0)</f>
        <v>100103006</v>
      </c>
      <c r="E416" t="str">
        <f>+VLOOKUP(Importaciones_mensuales[[#This Row],[Código Arancelario]],Codigos10[],4,0)</f>
        <v>Fresco</v>
      </c>
      <c r="F416">
        <f>+VLOOKUP(Importaciones_mensuales[[#This Row],[Procesamiento]],Cod_procesamiento[],2,0)</f>
        <v>4</v>
      </c>
      <c r="G416" t="str">
        <f>+VLOOKUP(Importaciones_mensuales[[#This Row],[Código Arancelario]],Codigos10[],3,0)</f>
        <v>Sin especificar</v>
      </c>
      <c r="H416">
        <f>+VLOOKUP(Importaciones_mensuales[[#This Row],[Tipo]],Cod_tipo[],2,0)</f>
        <v>5</v>
      </c>
      <c r="I416" t="str">
        <f>+VLOOKUP(Importaciones_mensuales[[#This Row],[Código Arancelario]],Codigos10[],5,0)</f>
        <v>Frutos de carozo</v>
      </c>
      <c r="J416">
        <f>+VLOOKUP(Importaciones_mensuales[[#This Row],[Categoría]],Cod_Tipo_cultivo[],2,0)</f>
        <v>5</v>
      </c>
      <c r="K416" t="s">
        <v>129</v>
      </c>
      <c r="L416">
        <f>+VLOOKUP(Importaciones_mensuales[[#This Row],[Contenido]],Contenido_cod[],2,0)</f>
        <v>1</v>
      </c>
      <c r="M416" t="str">
        <f>+VLOOKUP(Importaciones_mensuales[[#This Row],[Código Arancelario]],Codigos10[],7,0)</f>
        <v>Sin especificar</v>
      </c>
      <c r="N416">
        <v>2019</v>
      </c>
      <c r="O416">
        <v>0</v>
      </c>
      <c r="P416">
        <v>136.32</v>
      </c>
      <c r="Q416">
        <v>0</v>
      </c>
      <c r="R416">
        <v>0</v>
      </c>
      <c r="S416">
        <v>19574.7</v>
      </c>
      <c r="T416">
        <v>68016.5</v>
      </c>
      <c r="U416">
        <v>142099.20000000001</v>
      </c>
      <c r="V416">
        <v>153093.6</v>
      </c>
      <c r="W416">
        <v>97725.6</v>
      </c>
      <c r="X416">
        <v>0</v>
      </c>
      <c r="Y416">
        <v>0</v>
      </c>
      <c r="Z416">
        <v>0</v>
      </c>
    </row>
    <row r="417" spans="1:26" x14ac:dyDescent="0.25">
      <c r="A417" t="s">
        <v>227</v>
      </c>
      <c r="B417" t="s">
        <v>15</v>
      </c>
      <c r="C417" t="str">
        <f>+VLOOKUP(Importaciones_mensuales[[#This Row],[Código Arancelario]],Codigos10[],2,0)</f>
        <v>Durazno</v>
      </c>
      <c r="D417">
        <f>+VLOOKUP(Importaciones_mensuales[[#This Row],[Cultivo]],Cod_categoría[],2,0)</f>
        <v>100103004</v>
      </c>
      <c r="E417" t="str">
        <f>+VLOOKUP(Importaciones_mensuales[[#This Row],[Código Arancelario]],Codigos10[],4,0)</f>
        <v>Fresco</v>
      </c>
      <c r="F417">
        <f>+VLOOKUP(Importaciones_mensuales[[#This Row],[Procesamiento]],Cod_procesamiento[],2,0)</f>
        <v>4</v>
      </c>
      <c r="G417" t="str">
        <f>+VLOOKUP(Importaciones_mensuales[[#This Row],[Código Arancelario]],Codigos10[],3,0)</f>
        <v>Sin especificar</v>
      </c>
      <c r="H417">
        <f>+VLOOKUP(Importaciones_mensuales[[#This Row],[Tipo]],Cod_tipo[],2,0)</f>
        <v>5</v>
      </c>
      <c r="I417" t="str">
        <f>+VLOOKUP(Importaciones_mensuales[[#This Row],[Código Arancelario]],Codigos10[],5,0)</f>
        <v>Frutos de carozo</v>
      </c>
      <c r="J417">
        <f>+VLOOKUP(Importaciones_mensuales[[#This Row],[Categoría]],Cod_Tipo_cultivo[],2,0)</f>
        <v>5</v>
      </c>
      <c r="K417" t="s">
        <v>129</v>
      </c>
      <c r="L417">
        <f>+VLOOKUP(Importaciones_mensuales[[#This Row],[Contenido]],Contenido_cod[],2,0)</f>
        <v>1</v>
      </c>
      <c r="M417" t="str">
        <f>+VLOOKUP(Importaciones_mensuales[[#This Row],[Código Arancelario]],Codigos10[],7,0)</f>
        <v>Sin especificar</v>
      </c>
      <c r="N417">
        <v>2019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12513.6</v>
      </c>
      <c r="U417">
        <v>44870.400000000001</v>
      </c>
      <c r="V417">
        <v>50547.6</v>
      </c>
      <c r="W417">
        <v>63842.6</v>
      </c>
      <c r="X417">
        <v>15962.4</v>
      </c>
      <c r="Y417">
        <v>0</v>
      </c>
      <c r="Z417">
        <v>0</v>
      </c>
    </row>
    <row r="418" spans="1:26" x14ac:dyDescent="0.25">
      <c r="A418" t="s">
        <v>317</v>
      </c>
      <c r="B418" t="s">
        <v>15</v>
      </c>
      <c r="C418" t="str">
        <f>+VLOOKUP(Importaciones_mensuales[[#This Row],[Código Arancelario]],Codigos10[],2,0)</f>
        <v>Durazno</v>
      </c>
      <c r="D418">
        <f>+VLOOKUP(Importaciones_mensuales[[#This Row],[Cultivo]],Cod_categoría[],2,0)</f>
        <v>100103004</v>
      </c>
      <c r="E418" t="str">
        <f>+VLOOKUP(Importaciones_mensuales[[#This Row],[Código Arancelario]],Codigos10[],4,0)</f>
        <v>Fresco</v>
      </c>
      <c r="F418">
        <f>+VLOOKUP(Importaciones_mensuales[[#This Row],[Procesamiento]],Cod_procesamiento[],2,0)</f>
        <v>4</v>
      </c>
      <c r="G418" t="str">
        <f>+VLOOKUP(Importaciones_mensuales[[#This Row],[Código Arancelario]],Codigos10[],3,0)</f>
        <v>Sin especificar</v>
      </c>
      <c r="H418">
        <f>+VLOOKUP(Importaciones_mensuales[[#This Row],[Tipo]],Cod_tipo[],2,0)</f>
        <v>5</v>
      </c>
      <c r="I418" t="str">
        <f>+VLOOKUP(Importaciones_mensuales[[#This Row],[Código Arancelario]],Codigos10[],5,0)</f>
        <v>Frutos de carozo</v>
      </c>
      <c r="J418">
        <f>+VLOOKUP(Importaciones_mensuales[[#This Row],[Categoría]],Cod_Tipo_cultivo[],2,0)</f>
        <v>5</v>
      </c>
      <c r="K418" t="s">
        <v>129</v>
      </c>
      <c r="L418">
        <f>+VLOOKUP(Importaciones_mensuales[[#This Row],[Contenido]],Contenido_cod[],2,0)</f>
        <v>1</v>
      </c>
      <c r="M418" t="str">
        <f>+VLOOKUP(Importaciones_mensuales[[#This Row],[Código Arancelario]],Codigos10[],7,0)</f>
        <v>Sin especificar</v>
      </c>
      <c r="N418">
        <v>2019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5320.8</v>
      </c>
      <c r="W418">
        <v>0</v>
      </c>
      <c r="X418">
        <v>0</v>
      </c>
      <c r="Y418">
        <v>0</v>
      </c>
      <c r="Z418">
        <v>0</v>
      </c>
    </row>
    <row r="419" spans="1:26" x14ac:dyDescent="0.25">
      <c r="A419" t="s">
        <v>173</v>
      </c>
      <c r="B419" t="s">
        <v>363</v>
      </c>
      <c r="C419" t="str">
        <f>+VLOOKUP(Importaciones_mensuales[[#This Row],[Código Arancelario]],Codigos10[],2,0)</f>
        <v>Palta</v>
      </c>
      <c r="D419">
        <f>+VLOOKUP(Importaciones_mensuales[[#This Row],[Cultivo]],Cod_categoría[],2,0)</f>
        <v>100106002</v>
      </c>
      <c r="E419" t="str">
        <f>+VLOOKUP(Importaciones_mensuales[[#This Row],[Código Arancelario]],Codigos10[],4,0)</f>
        <v>Sin especificar</v>
      </c>
      <c r="F419">
        <f>+VLOOKUP(Importaciones_mensuales[[#This Row],[Procesamiento]],Cod_procesamiento[],2,0)</f>
        <v>6</v>
      </c>
      <c r="G419" t="str">
        <f>+VLOOKUP(Importaciones_mensuales[[#This Row],[Código Arancelario]],Codigos10[],3,0)</f>
        <v>Orgánico</v>
      </c>
      <c r="H419">
        <f>+VLOOKUP(Importaciones_mensuales[[#This Row],[Tipo]],Cod_tipo[],2,0)</f>
        <v>1</v>
      </c>
      <c r="I419" t="str">
        <f>+VLOOKUP(Importaciones_mensuales[[#This Row],[Código Arancelario]],Codigos10[],5,0)</f>
        <v>Frutos Oleaginosos</v>
      </c>
      <c r="J419">
        <f>+VLOOKUP(Importaciones_mensuales[[#This Row],[Categoría]],Cod_Tipo_cultivo[],2,0)</f>
        <v>12</v>
      </c>
      <c r="K419" t="s">
        <v>129</v>
      </c>
      <c r="L419">
        <f>+VLOOKUP(Importaciones_mensuales[[#This Row],[Contenido]],Contenido_cod[],2,0)</f>
        <v>1</v>
      </c>
      <c r="M419" t="str">
        <f>+VLOOKUP(Importaciones_mensuales[[#This Row],[Código Arancelario]],Codigos10[],7,0)</f>
        <v>Sin especificar</v>
      </c>
      <c r="N419">
        <v>2017</v>
      </c>
      <c r="O419">
        <v>0</v>
      </c>
      <c r="P419">
        <v>0</v>
      </c>
      <c r="Q419">
        <v>0</v>
      </c>
      <c r="R419">
        <v>1.0336147038801906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33.452605915917637</v>
      </c>
    </row>
    <row r="420" spans="1:26" x14ac:dyDescent="0.25">
      <c r="A420" t="s">
        <v>231</v>
      </c>
      <c r="B420" t="s">
        <v>15</v>
      </c>
      <c r="C420" t="str">
        <f>+VLOOKUP(Importaciones_mensuales[[#This Row],[Código Arancelario]],Codigos10[],2,0)</f>
        <v>Frutilla</v>
      </c>
      <c r="D420">
        <f>+VLOOKUP(Importaciones_mensuales[[#This Row],[Cultivo]],Cod_categoría[],2,0)</f>
        <v>100112025</v>
      </c>
      <c r="E420" t="str">
        <f>+VLOOKUP(Importaciones_mensuales[[#This Row],[Código Arancelario]],Codigos10[],4,0)</f>
        <v>Fresco</v>
      </c>
      <c r="F420">
        <f>+VLOOKUP(Importaciones_mensuales[[#This Row],[Procesamiento]],Cod_procesamiento[],2,0)</f>
        <v>4</v>
      </c>
      <c r="G420" t="str">
        <f>+VLOOKUP(Importaciones_mensuales[[#This Row],[Código Arancelario]],Codigos10[],3,0)</f>
        <v>Sin especificar</v>
      </c>
      <c r="H420">
        <f>+VLOOKUP(Importaciones_mensuales[[#This Row],[Tipo]],Cod_tipo[],2,0)</f>
        <v>5</v>
      </c>
      <c r="I420" t="str">
        <f>+VLOOKUP(Importaciones_mensuales[[#This Row],[Código Arancelario]],Codigos10[],5,0)</f>
        <v>Berries</v>
      </c>
      <c r="J420">
        <f>+VLOOKUP(Importaciones_mensuales[[#This Row],[Categoría]],Cod_Tipo_cultivo[],2,0)</f>
        <v>1</v>
      </c>
      <c r="K420" t="s">
        <v>129</v>
      </c>
      <c r="L420">
        <f>+VLOOKUP(Importaciones_mensuales[[#This Row],[Contenido]],Contenido_cod[],2,0)</f>
        <v>1</v>
      </c>
      <c r="M420" t="str">
        <f>+VLOOKUP(Importaciones_mensuales[[#This Row],[Código Arancelario]],Codigos10[],7,0)</f>
        <v>Sin especificar</v>
      </c>
      <c r="N420">
        <v>2019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51.36</v>
      </c>
      <c r="Z420">
        <v>0</v>
      </c>
    </row>
    <row r="421" spans="1:26" x14ac:dyDescent="0.25">
      <c r="A421" t="s">
        <v>192</v>
      </c>
      <c r="B421" t="s">
        <v>363</v>
      </c>
      <c r="C421" t="str">
        <f>+VLOOKUP(Importaciones_mensuales[[#This Row],[Código Arancelario]],Codigos10[],2,0)</f>
        <v>Uva</v>
      </c>
      <c r="D421">
        <f>+VLOOKUP(Importaciones_mensuales[[#This Row],[Cultivo]],Cod_categoría[],2,0)</f>
        <v>100109001</v>
      </c>
      <c r="E421" t="str">
        <f>+VLOOKUP(Importaciones_mensuales[[#This Row],[Código Arancelario]],Codigos10[],4,0)</f>
        <v>Fresco</v>
      </c>
      <c r="F421">
        <f>+VLOOKUP(Importaciones_mensuales[[#This Row],[Procesamiento]],Cod_procesamiento[],2,0)</f>
        <v>4</v>
      </c>
      <c r="G421" t="str">
        <f>+VLOOKUP(Importaciones_mensuales[[#This Row],[Código Arancelario]],Codigos10[],3,0)</f>
        <v>No orgánico</v>
      </c>
      <c r="H421">
        <f>+VLOOKUP(Importaciones_mensuales[[#This Row],[Tipo]],Cod_tipo[],2,0)</f>
        <v>2</v>
      </c>
      <c r="I421" t="str">
        <f>+VLOOKUP(Importaciones_mensuales[[#This Row],[Código Arancelario]],Codigos10[],5,0)</f>
        <v>Uva</v>
      </c>
      <c r="J421">
        <f>+VLOOKUP(Importaciones_mensuales[[#This Row],[Categoría]],Cod_Tipo_cultivo[],2,0)</f>
        <v>11</v>
      </c>
      <c r="K421" t="s">
        <v>129</v>
      </c>
      <c r="L421">
        <f>+VLOOKUP(Importaciones_mensuales[[#This Row],[Contenido]],Contenido_cod[],2,0)</f>
        <v>1</v>
      </c>
      <c r="M421" t="str">
        <f>+VLOOKUP(Importaciones_mensuales[[#This Row],[Código Arancelario]],Codigos10[],7,0)</f>
        <v>Flame seedles</v>
      </c>
      <c r="N421">
        <v>2017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3.7950734552255336</v>
      </c>
      <c r="W421">
        <v>0</v>
      </c>
      <c r="X421">
        <v>5.4524361948955917</v>
      </c>
      <c r="Y421">
        <v>0</v>
      </c>
      <c r="Z421">
        <v>0</v>
      </c>
    </row>
    <row r="422" spans="1:26" x14ac:dyDescent="0.25">
      <c r="A422" t="s">
        <v>291</v>
      </c>
      <c r="B422" t="s">
        <v>363</v>
      </c>
      <c r="C422" t="str">
        <f>+VLOOKUP(Importaciones_mensuales[[#This Row],[Código Arancelario]],Codigos10[],2,0)</f>
        <v>Uva</v>
      </c>
      <c r="D422">
        <f>+VLOOKUP(Importaciones_mensuales[[#This Row],[Cultivo]],Cod_categoría[],2,0)</f>
        <v>100109001</v>
      </c>
      <c r="E422" t="str">
        <f>+VLOOKUP(Importaciones_mensuales[[#This Row],[Código Arancelario]],Codigos10[],4,0)</f>
        <v>Fresco</v>
      </c>
      <c r="F422">
        <f>+VLOOKUP(Importaciones_mensuales[[#This Row],[Procesamiento]],Cod_procesamiento[],2,0)</f>
        <v>4</v>
      </c>
      <c r="G422" t="str">
        <f>+VLOOKUP(Importaciones_mensuales[[#This Row],[Código Arancelario]],Codigos10[],3,0)</f>
        <v>No orgánico</v>
      </c>
      <c r="H422">
        <f>+VLOOKUP(Importaciones_mensuales[[#This Row],[Tipo]],Cod_tipo[],2,0)</f>
        <v>2</v>
      </c>
      <c r="I422" t="str">
        <f>+VLOOKUP(Importaciones_mensuales[[#This Row],[Código Arancelario]],Codigos10[],5,0)</f>
        <v>Uva</v>
      </c>
      <c r="J422">
        <f>+VLOOKUP(Importaciones_mensuales[[#This Row],[Categoría]],Cod_Tipo_cultivo[],2,0)</f>
        <v>11</v>
      </c>
      <c r="K422" t="s">
        <v>129</v>
      </c>
      <c r="L422">
        <f>+VLOOKUP(Importaciones_mensuales[[#This Row],[Contenido]],Contenido_cod[],2,0)</f>
        <v>1</v>
      </c>
      <c r="M422" t="str">
        <f>+VLOOKUP(Importaciones_mensuales[[#This Row],[Código Arancelario]],Codigos10[],7,0)</f>
        <v>Red globe</v>
      </c>
      <c r="N422">
        <v>2017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5.4104572986069055</v>
      </c>
      <c r="V422">
        <v>4.28872460890332</v>
      </c>
      <c r="W422">
        <v>0</v>
      </c>
      <c r="X422">
        <v>0</v>
      </c>
      <c r="Y422">
        <v>0</v>
      </c>
      <c r="Z422">
        <v>0</v>
      </c>
    </row>
    <row r="423" spans="1:26" x14ac:dyDescent="0.25">
      <c r="A423" t="s">
        <v>194</v>
      </c>
      <c r="B423" t="s">
        <v>363</v>
      </c>
      <c r="C423" t="str">
        <f>+VLOOKUP(Importaciones_mensuales[[#This Row],[Código Arancelario]],Codigos10[],2,0)</f>
        <v>Uva</v>
      </c>
      <c r="D423">
        <f>+VLOOKUP(Importaciones_mensuales[[#This Row],[Cultivo]],Cod_categoría[],2,0)</f>
        <v>100109001</v>
      </c>
      <c r="E423" t="str">
        <f>+VLOOKUP(Importaciones_mensuales[[#This Row],[Código Arancelario]],Codigos10[],4,0)</f>
        <v>Fresco</v>
      </c>
      <c r="F423">
        <f>+VLOOKUP(Importaciones_mensuales[[#This Row],[Procesamiento]],Cod_procesamiento[],2,0)</f>
        <v>4</v>
      </c>
      <c r="G423" t="str">
        <f>+VLOOKUP(Importaciones_mensuales[[#This Row],[Código Arancelario]],Codigos10[],3,0)</f>
        <v>No orgánico</v>
      </c>
      <c r="H423">
        <f>+VLOOKUP(Importaciones_mensuales[[#This Row],[Tipo]],Cod_tipo[],2,0)</f>
        <v>2</v>
      </c>
      <c r="I423" t="str">
        <f>+VLOOKUP(Importaciones_mensuales[[#This Row],[Código Arancelario]],Codigos10[],5,0)</f>
        <v>Uva</v>
      </c>
      <c r="J423">
        <f>+VLOOKUP(Importaciones_mensuales[[#This Row],[Categoría]],Cod_Tipo_cultivo[],2,0)</f>
        <v>11</v>
      </c>
      <c r="K423" t="s">
        <v>129</v>
      </c>
      <c r="L423">
        <f>+VLOOKUP(Importaciones_mensuales[[#This Row],[Contenido]],Contenido_cod[],2,0)</f>
        <v>1</v>
      </c>
      <c r="M423" t="str">
        <f>+VLOOKUP(Importaciones_mensuales[[#This Row],[Código Arancelario]],Codigos10[],7,0)</f>
        <v>Sugraone</v>
      </c>
      <c r="N423">
        <v>2017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5.6786542923433876</v>
      </c>
      <c r="V423">
        <v>3.344505742875342</v>
      </c>
      <c r="W423">
        <v>0</v>
      </c>
      <c r="X423">
        <v>0</v>
      </c>
      <c r="Y423">
        <v>0</v>
      </c>
      <c r="Z423">
        <v>0</v>
      </c>
    </row>
    <row r="424" spans="1:26" x14ac:dyDescent="0.25">
      <c r="A424" t="s">
        <v>319</v>
      </c>
      <c r="B424" t="s">
        <v>15</v>
      </c>
      <c r="C424" t="str">
        <f>+VLOOKUP(Importaciones_mensuales[[#This Row],[Código Arancelario]],Codigos10[],2,0)</f>
        <v>Zarzamora</v>
      </c>
      <c r="D424">
        <f>+VLOOKUP(Importaciones_mensuales[[#This Row],[Cultivo]],Cod_categoría[],2,0)</f>
        <v>100114038</v>
      </c>
      <c r="E424" t="str">
        <f>+VLOOKUP(Importaciones_mensuales[[#This Row],[Código Arancelario]],Codigos10[],4,0)</f>
        <v>Fresco</v>
      </c>
      <c r="F424">
        <f>+VLOOKUP(Importaciones_mensuales[[#This Row],[Procesamiento]],Cod_procesamiento[],2,0)</f>
        <v>4</v>
      </c>
      <c r="G424" t="str">
        <f>+VLOOKUP(Importaciones_mensuales[[#This Row],[Código Arancelario]],Codigos10[],3,0)</f>
        <v>Sin especificar</v>
      </c>
      <c r="H424">
        <f>+VLOOKUP(Importaciones_mensuales[[#This Row],[Tipo]],Cod_tipo[],2,0)</f>
        <v>5</v>
      </c>
      <c r="I424" t="str">
        <f>+VLOOKUP(Importaciones_mensuales[[#This Row],[Código Arancelario]],Codigos10[],5,0)</f>
        <v>Berries</v>
      </c>
      <c r="J424">
        <f>+VLOOKUP(Importaciones_mensuales[[#This Row],[Categoría]],Cod_Tipo_cultivo[],2,0)</f>
        <v>1</v>
      </c>
      <c r="K424" t="s">
        <v>129</v>
      </c>
      <c r="L424">
        <f>+VLOOKUP(Importaciones_mensuales[[#This Row],[Contenido]],Contenido_cod[],2,0)</f>
        <v>1</v>
      </c>
      <c r="M424" t="str">
        <f>+VLOOKUP(Importaciones_mensuales[[#This Row],[Código Arancelario]],Codigos10[],7,0)</f>
        <v>Sin especificar</v>
      </c>
      <c r="N424">
        <v>2019</v>
      </c>
      <c r="O424">
        <v>102.46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</row>
    <row r="425" spans="1:26" x14ac:dyDescent="0.25">
      <c r="A425" t="s">
        <v>310</v>
      </c>
      <c r="B425" t="s">
        <v>363</v>
      </c>
      <c r="C425" t="str">
        <f>+VLOOKUP(Importaciones_mensuales[[#This Row],[Código Arancelario]],Codigos10[],2,0)</f>
        <v>Manzana</v>
      </c>
      <c r="D425">
        <f>+VLOOKUP(Importaciones_mensuales[[#This Row],[Cultivo]],Cod_categoría[],2,0)</f>
        <v>100104002</v>
      </c>
      <c r="E425" t="str">
        <f>+VLOOKUP(Importaciones_mensuales[[#This Row],[Código Arancelario]],Codigos10[],4,0)</f>
        <v>Fresco</v>
      </c>
      <c r="F425">
        <f>+VLOOKUP(Importaciones_mensuales[[#This Row],[Procesamiento]],Cod_procesamiento[],2,0)</f>
        <v>4</v>
      </c>
      <c r="G425" t="str">
        <f>+VLOOKUP(Importaciones_mensuales[[#This Row],[Código Arancelario]],Codigos10[],3,0)</f>
        <v>Orgánico</v>
      </c>
      <c r="H425">
        <f>+VLOOKUP(Importaciones_mensuales[[#This Row],[Tipo]],Cod_tipo[],2,0)</f>
        <v>1</v>
      </c>
      <c r="I425" t="str">
        <f>+VLOOKUP(Importaciones_mensuales[[#This Row],[Código Arancelario]],Codigos10[],5,0)</f>
        <v>Frutos de pepita</v>
      </c>
      <c r="J425">
        <f>+VLOOKUP(Importaciones_mensuales[[#This Row],[Categoría]],Cod_Tipo_cultivo[],2,0)</f>
        <v>3</v>
      </c>
      <c r="K425" t="s">
        <v>129</v>
      </c>
      <c r="L425">
        <f>+VLOOKUP(Importaciones_mensuales[[#This Row],[Contenido]],Contenido_cod[],2,0)</f>
        <v>1</v>
      </c>
      <c r="M425" t="str">
        <f>+VLOOKUP(Importaciones_mensuales[[#This Row],[Código Arancelario]],Codigos10[],7,0)</f>
        <v>Fuji</v>
      </c>
      <c r="N425">
        <v>2017</v>
      </c>
      <c r="O425">
        <v>0</v>
      </c>
      <c r="P425">
        <v>0</v>
      </c>
      <c r="Q425">
        <v>1.8962254821163671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</row>
    <row r="426" spans="1:26" x14ac:dyDescent="0.25">
      <c r="A426" t="s">
        <v>331</v>
      </c>
      <c r="B426" t="s">
        <v>363</v>
      </c>
      <c r="C426" t="str">
        <f>+VLOOKUP(Importaciones_mensuales[[#This Row],[Código Arancelario]],Codigos10[],2,0)</f>
        <v>Cereza</v>
      </c>
      <c r="D426">
        <f>+VLOOKUP(Importaciones_mensuales[[#This Row],[Cultivo]],Cod_categoría[],2,0)</f>
        <v>100103001</v>
      </c>
      <c r="E426" t="str">
        <f>+VLOOKUP(Importaciones_mensuales[[#This Row],[Código Arancelario]],Codigos10[],4,0)</f>
        <v>Fresco</v>
      </c>
      <c r="F426">
        <f>+VLOOKUP(Importaciones_mensuales[[#This Row],[Procesamiento]],Cod_procesamiento[],2,0)</f>
        <v>4</v>
      </c>
      <c r="G426" t="str">
        <f>+VLOOKUP(Importaciones_mensuales[[#This Row],[Código Arancelario]],Codigos10[],3,0)</f>
        <v>No orgánico</v>
      </c>
      <c r="H426">
        <f>+VLOOKUP(Importaciones_mensuales[[#This Row],[Tipo]],Cod_tipo[],2,0)</f>
        <v>2</v>
      </c>
      <c r="I426" t="str">
        <f>+VLOOKUP(Importaciones_mensuales[[#This Row],[Código Arancelario]],Codigos10[],5,0)</f>
        <v>Frutos de carozo</v>
      </c>
      <c r="J426">
        <f>+VLOOKUP(Importaciones_mensuales[[#This Row],[Categoría]],Cod_Tipo_cultivo[],2,0)</f>
        <v>5</v>
      </c>
      <c r="K426" t="s">
        <v>129</v>
      </c>
      <c r="L426">
        <f>+VLOOKUP(Importaciones_mensuales[[#This Row],[Contenido]],Contenido_cod[],2,0)</f>
        <v>1</v>
      </c>
      <c r="M426" t="str">
        <f>+VLOOKUP(Importaciones_mensuales[[#This Row],[Código Arancelario]],Codigos10[],7,0)</f>
        <v>Cerezas ácidas</v>
      </c>
      <c r="N426">
        <v>2017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1.3047328703703704</v>
      </c>
      <c r="V426">
        <v>0</v>
      </c>
      <c r="W426">
        <v>0</v>
      </c>
      <c r="X426">
        <v>0</v>
      </c>
      <c r="Y426">
        <v>0</v>
      </c>
      <c r="Z426">
        <v>0</v>
      </c>
    </row>
    <row r="427" spans="1:26" x14ac:dyDescent="0.25">
      <c r="A427" t="s">
        <v>239</v>
      </c>
      <c r="B427" t="s">
        <v>363</v>
      </c>
      <c r="C427" t="str">
        <f>+VLOOKUP(Importaciones_mensuales[[#This Row],[Código Arancelario]],Codigos10[],2,0)</f>
        <v>Arándano</v>
      </c>
      <c r="D427">
        <f>+VLOOKUP(Importaciones_mensuales[[#This Row],[Cultivo]],Cod_categoría[],2,0)</f>
        <v>100101001</v>
      </c>
      <c r="E427" t="str">
        <f>+VLOOKUP(Importaciones_mensuales[[#This Row],[Código Arancelario]],Codigos10[],4,0)</f>
        <v>Fresco</v>
      </c>
      <c r="F427">
        <f>+VLOOKUP(Importaciones_mensuales[[#This Row],[Procesamiento]],Cod_procesamiento[],2,0)</f>
        <v>4</v>
      </c>
      <c r="G427" t="str">
        <f>+VLOOKUP(Importaciones_mensuales[[#This Row],[Código Arancelario]],Codigos10[],3,0)</f>
        <v>No orgánico</v>
      </c>
      <c r="H427">
        <f>+VLOOKUP(Importaciones_mensuales[[#This Row],[Tipo]],Cod_tipo[],2,0)</f>
        <v>2</v>
      </c>
      <c r="I427" t="str">
        <f>+VLOOKUP(Importaciones_mensuales[[#This Row],[Código Arancelario]],Codigos10[],5,0)</f>
        <v>Berries</v>
      </c>
      <c r="J427">
        <f>+VLOOKUP(Importaciones_mensuales[[#This Row],[Categoría]],Cod_Tipo_cultivo[],2,0)</f>
        <v>1</v>
      </c>
      <c r="K427" t="s">
        <v>129</v>
      </c>
      <c r="L427">
        <f>+VLOOKUP(Importaciones_mensuales[[#This Row],[Contenido]],Contenido_cod[],2,0)</f>
        <v>1</v>
      </c>
      <c r="M427" t="str">
        <f>+VLOOKUP(Importaciones_mensuales[[#This Row],[Código Arancelario]],Codigos10[],7,0)</f>
        <v>Rojo</v>
      </c>
      <c r="N427">
        <v>2017</v>
      </c>
      <c r="O427">
        <v>0</v>
      </c>
      <c r="P427">
        <v>0</v>
      </c>
      <c r="Q427">
        <v>1742.7</v>
      </c>
      <c r="R427">
        <v>0</v>
      </c>
      <c r="S427">
        <v>20.820784395973156</v>
      </c>
      <c r="T427">
        <v>15.322666666666667</v>
      </c>
      <c r="U427">
        <v>2.3148304080531603</v>
      </c>
      <c r="V427">
        <v>13.813863829787234</v>
      </c>
      <c r="W427">
        <v>0</v>
      </c>
      <c r="X427">
        <v>0</v>
      </c>
      <c r="Y427">
        <v>0</v>
      </c>
      <c r="Z427">
        <v>0</v>
      </c>
    </row>
    <row r="428" spans="1:26" x14ac:dyDescent="0.25">
      <c r="A428" t="s">
        <v>240</v>
      </c>
      <c r="B428" t="s">
        <v>363</v>
      </c>
      <c r="C428" t="str">
        <f>+VLOOKUP(Importaciones_mensuales[[#This Row],[Código Arancelario]],Codigos10[],2,0)</f>
        <v>Arándano</v>
      </c>
      <c r="D428">
        <f>+VLOOKUP(Importaciones_mensuales[[#This Row],[Cultivo]],Cod_categoría[],2,0)</f>
        <v>100101001</v>
      </c>
      <c r="E428" t="str">
        <f>+VLOOKUP(Importaciones_mensuales[[#This Row],[Código Arancelario]],Codigos10[],4,0)</f>
        <v>Fresco</v>
      </c>
      <c r="F428">
        <f>+VLOOKUP(Importaciones_mensuales[[#This Row],[Procesamiento]],Cod_procesamiento[],2,0)</f>
        <v>4</v>
      </c>
      <c r="G428" t="str">
        <f>+VLOOKUP(Importaciones_mensuales[[#This Row],[Código Arancelario]],Codigos10[],3,0)</f>
        <v>No orgánico</v>
      </c>
      <c r="H428">
        <f>+VLOOKUP(Importaciones_mensuales[[#This Row],[Tipo]],Cod_tipo[],2,0)</f>
        <v>2</v>
      </c>
      <c r="I428" t="str">
        <f>+VLOOKUP(Importaciones_mensuales[[#This Row],[Código Arancelario]],Codigos10[],5,0)</f>
        <v>Berries</v>
      </c>
      <c r="J428">
        <f>+VLOOKUP(Importaciones_mensuales[[#This Row],[Categoría]],Cod_Tipo_cultivo[],2,0)</f>
        <v>1</v>
      </c>
      <c r="K428" t="s">
        <v>129</v>
      </c>
      <c r="L428">
        <f>+VLOOKUP(Importaciones_mensuales[[#This Row],[Contenido]],Contenido_cod[],2,0)</f>
        <v>1</v>
      </c>
      <c r="M428" t="str">
        <f>+VLOOKUP(Importaciones_mensuales[[#This Row],[Código Arancelario]],Codigos10[],7,0)</f>
        <v>Azul</v>
      </c>
      <c r="N428">
        <v>2017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2.0728861871919859</v>
      </c>
      <c r="V428">
        <v>0</v>
      </c>
      <c r="W428">
        <v>0</v>
      </c>
      <c r="X428">
        <v>52.35849056603773</v>
      </c>
      <c r="Y428">
        <v>0</v>
      </c>
      <c r="Z428">
        <v>0</v>
      </c>
    </row>
    <row r="429" spans="1:26" x14ac:dyDescent="0.25">
      <c r="A429" t="s">
        <v>246</v>
      </c>
      <c r="B429" t="s">
        <v>363</v>
      </c>
      <c r="C429" t="str">
        <f>+VLOOKUP(Importaciones_mensuales[[#This Row],[Código Arancelario]],Codigos10[],2,0)</f>
        <v>Frutilla</v>
      </c>
      <c r="D429">
        <f>+VLOOKUP(Importaciones_mensuales[[#This Row],[Cultivo]],Cod_categoría[],2,0)</f>
        <v>100112025</v>
      </c>
      <c r="E429" t="str">
        <f>+VLOOKUP(Importaciones_mensuales[[#This Row],[Código Arancelario]],Codigos10[],4,0)</f>
        <v>Congelado</v>
      </c>
      <c r="F429">
        <f>+VLOOKUP(Importaciones_mensuales[[#This Row],[Procesamiento]],Cod_procesamiento[],2,0)</f>
        <v>1</v>
      </c>
      <c r="G429" t="str">
        <f>+VLOOKUP(Importaciones_mensuales[[#This Row],[Código Arancelario]],Codigos10[],3,0)</f>
        <v>Orgánico</v>
      </c>
      <c r="H429">
        <f>+VLOOKUP(Importaciones_mensuales[[#This Row],[Tipo]],Cod_tipo[],2,0)</f>
        <v>1</v>
      </c>
      <c r="I429" t="str">
        <f>+VLOOKUP(Importaciones_mensuales[[#This Row],[Código Arancelario]],Codigos10[],5,0)</f>
        <v>Berries</v>
      </c>
      <c r="J429">
        <f>+VLOOKUP(Importaciones_mensuales[[#This Row],[Categoría]],Cod_Tipo_cultivo[],2,0)</f>
        <v>1</v>
      </c>
      <c r="K429" t="s">
        <v>129</v>
      </c>
      <c r="L429">
        <f>+VLOOKUP(Importaciones_mensuales[[#This Row],[Contenido]],Contenido_cod[],2,0)</f>
        <v>1</v>
      </c>
      <c r="M429" t="str">
        <f>+VLOOKUP(Importaciones_mensuales[[#This Row],[Código Arancelario]],Codigos10[],7,0)</f>
        <v>Sin especificar</v>
      </c>
      <c r="N429">
        <v>2017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2.8909666666666665</v>
      </c>
      <c r="Y429">
        <v>0</v>
      </c>
      <c r="Z429">
        <v>0</v>
      </c>
    </row>
    <row r="430" spans="1:26" x14ac:dyDescent="0.25">
      <c r="A430" t="s">
        <v>247</v>
      </c>
      <c r="B430" t="s">
        <v>363</v>
      </c>
      <c r="C430" t="str">
        <f>+VLOOKUP(Importaciones_mensuales[[#This Row],[Código Arancelario]],Codigos10[],2,0)</f>
        <v>Frutilla</v>
      </c>
      <c r="D430">
        <f>+VLOOKUP(Importaciones_mensuales[[#This Row],[Cultivo]],Cod_categoría[],2,0)</f>
        <v>100112025</v>
      </c>
      <c r="E430" t="str">
        <f>+VLOOKUP(Importaciones_mensuales[[#This Row],[Código Arancelario]],Codigos10[],4,0)</f>
        <v>Congelado</v>
      </c>
      <c r="F430">
        <f>+VLOOKUP(Importaciones_mensuales[[#This Row],[Procesamiento]],Cod_procesamiento[],2,0)</f>
        <v>1</v>
      </c>
      <c r="G430" t="str">
        <f>+VLOOKUP(Importaciones_mensuales[[#This Row],[Código Arancelario]],Codigos10[],3,0)</f>
        <v>No orgánico</v>
      </c>
      <c r="H430">
        <f>+VLOOKUP(Importaciones_mensuales[[#This Row],[Tipo]],Cod_tipo[],2,0)</f>
        <v>2</v>
      </c>
      <c r="I430" t="str">
        <f>+VLOOKUP(Importaciones_mensuales[[#This Row],[Código Arancelario]],Codigos10[],5,0)</f>
        <v>Berries</v>
      </c>
      <c r="J430">
        <f>+VLOOKUP(Importaciones_mensuales[[#This Row],[Categoría]],Cod_Tipo_cultivo[],2,0)</f>
        <v>1</v>
      </c>
      <c r="K430" t="s">
        <v>129</v>
      </c>
      <c r="L430">
        <f>+VLOOKUP(Importaciones_mensuales[[#This Row],[Contenido]],Contenido_cod[],2,0)</f>
        <v>1</v>
      </c>
      <c r="M430" t="str">
        <f>+VLOOKUP(Importaciones_mensuales[[#This Row],[Código Arancelario]],Codigos10[],7,0)</f>
        <v>Sin especificar</v>
      </c>
      <c r="N430">
        <v>2017</v>
      </c>
      <c r="O430">
        <v>0</v>
      </c>
      <c r="P430">
        <v>1.392215</v>
      </c>
      <c r="Q430">
        <v>1.6069113365367156</v>
      </c>
      <c r="R430">
        <v>1.514976176856528</v>
      </c>
      <c r="S430">
        <v>1.8399903957924262</v>
      </c>
      <c r="T430">
        <v>1.8663835773554205</v>
      </c>
      <c r="U430">
        <v>1.5832441843975356</v>
      </c>
      <c r="V430">
        <v>1.9602830247494942</v>
      </c>
      <c r="W430">
        <v>1.6129998329864745</v>
      </c>
      <c r="X430">
        <v>1.8904281140884935</v>
      </c>
      <c r="Y430">
        <v>1.663439794064014</v>
      </c>
      <c r="Z430">
        <v>1.3943027888446216</v>
      </c>
    </row>
    <row r="431" spans="1:26" x14ac:dyDescent="0.25">
      <c r="A431" t="s">
        <v>298</v>
      </c>
      <c r="B431" t="s">
        <v>363</v>
      </c>
      <c r="C431" t="str">
        <f>+VLOOKUP(Importaciones_mensuales[[#This Row],[Código Arancelario]],Codigos10[],2,0)</f>
        <v>Mora</v>
      </c>
      <c r="D431">
        <f>+VLOOKUP(Importaciones_mensuales[[#This Row],[Cultivo]],Cod_categoría[],2,0)</f>
        <v>100101008</v>
      </c>
      <c r="E431" t="str">
        <f>+VLOOKUP(Importaciones_mensuales[[#This Row],[Código Arancelario]],Codigos10[],4,0)</f>
        <v>Congelado</v>
      </c>
      <c r="F431">
        <f>+VLOOKUP(Importaciones_mensuales[[#This Row],[Procesamiento]],Cod_procesamiento[],2,0)</f>
        <v>1</v>
      </c>
      <c r="G431" t="str">
        <f>+VLOOKUP(Importaciones_mensuales[[#This Row],[Código Arancelario]],Codigos10[],3,0)</f>
        <v>Orgánico</v>
      </c>
      <c r="H431">
        <f>+VLOOKUP(Importaciones_mensuales[[#This Row],[Tipo]],Cod_tipo[],2,0)</f>
        <v>1</v>
      </c>
      <c r="I431" t="str">
        <f>+VLOOKUP(Importaciones_mensuales[[#This Row],[Código Arancelario]],Codigos10[],5,0)</f>
        <v>Berries</v>
      </c>
      <c r="J431">
        <f>+VLOOKUP(Importaciones_mensuales[[#This Row],[Categoría]],Cod_Tipo_cultivo[],2,0)</f>
        <v>1</v>
      </c>
      <c r="K431" t="s">
        <v>129</v>
      </c>
      <c r="L431">
        <f>+VLOOKUP(Importaciones_mensuales[[#This Row],[Contenido]],Contenido_cod[],2,0)</f>
        <v>1</v>
      </c>
      <c r="M431" t="str">
        <f>+VLOOKUP(Importaciones_mensuales[[#This Row],[Código Arancelario]],Codigos10[],7,0)</f>
        <v>Sin especificar</v>
      </c>
      <c r="N431">
        <v>2017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3.9499999999999997</v>
      </c>
      <c r="Y431">
        <v>0</v>
      </c>
      <c r="Z431">
        <v>0</v>
      </c>
    </row>
    <row r="432" spans="1:26" x14ac:dyDescent="0.25">
      <c r="A432" t="s">
        <v>248</v>
      </c>
      <c r="B432" t="s">
        <v>363</v>
      </c>
      <c r="C432" t="str">
        <f>+VLOOKUP(Importaciones_mensuales[[#This Row],[Código Arancelario]],Codigos10[],2,0)</f>
        <v>Mora</v>
      </c>
      <c r="D432">
        <f>+VLOOKUP(Importaciones_mensuales[[#This Row],[Cultivo]],Cod_categoría[],2,0)</f>
        <v>100101008</v>
      </c>
      <c r="E432" t="str">
        <f>+VLOOKUP(Importaciones_mensuales[[#This Row],[Código Arancelario]],Codigos10[],4,0)</f>
        <v>Congelado</v>
      </c>
      <c r="F432">
        <f>+VLOOKUP(Importaciones_mensuales[[#This Row],[Procesamiento]],Cod_procesamiento[],2,0)</f>
        <v>1</v>
      </c>
      <c r="G432" t="str">
        <f>+VLOOKUP(Importaciones_mensuales[[#This Row],[Código Arancelario]],Codigos10[],3,0)</f>
        <v>No orgánico</v>
      </c>
      <c r="H432">
        <f>+VLOOKUP(Importaciones_mensuales[[#This Row],[Tipo]],Cod_tipo[],2,0)</f>
        <v>2</v>
      </c>
      <c r="I432" t="str">
        <f>+VLOOKUP(Importaciones_mensuales[[#This Row],[Código Arancelario]],Codigos10[],5,0)</f>
        <v>Berries</v>
      </c>
      <c r="J432">
        <f>+VLOOKUP(Importaciones_mensuales[[#This Row],[Categoría]],Cod_Tipo_cultivo[],2,0)</f>
        <v>1</v>
      </c>
      <c r="K432" t="s">
        <v>129</v>
      </c>
      <c r="L432">
        <f>+VLOOKUP(Importaciones_mensuales[[#This Row],[Contenido]],Contenido_cod[],2,0)</f>
        <v>1</v>
      </c>
      <c r="M432" t="str">
        <f>+VLOOKUP(Importaciones_mensuales[[#This Row],[Código Arancelario]],Codigos10[],7,0)</f>
        <v>Sin especificar</v>
      </c>
      <c r="N432">
        <v>2017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0.8</v>
      </c>
      <c r="U432">
        <v>2.7994444444444446</v>
      </c>
      <c r="V432">
        <v>0</v>
      </c>
      <c r="W432">
        <v>0</v>
      </c>
      <c r="X432">
        <v>0</v>
      </c>
      <c r="Y432">
        <v>0</v>
      </c>
      <c r="Z432">
        <v>0</v>
      </c>
    </row>
    <row r="433" spans="1:26" x14ac:dyDescent="0.25">
      <c r="A433" t="s">
        <v>251</v>
      </c>
      <c r="B433" t="s">
        <v>363</v>
      </c>
      <c r="C433" t="str">
        <f>+VLOOKUP(Importaciones_mensuales[[#This Row],[Código Arancelario]],Codigos10[],2,0)</f>
        <v>Frambuesa</v>
      </c>
      <c r="D433">
        <f>+VLOOKUP(Importaciones_mensuales[[#This Row],[Cultivo]],Cod_categoría[],2,0)</f>
        <v>100101004</v>
      </c>
      <c r="E433" t="str">
        <f>+VLOOKUP(Importaciones_mensuales[[#This Row],[Código Arancelario]],Codigos10[],4,0)</f>
        <v>Congelado</v>
      </c>
      <c r="F433">
        <f>+VLOOKUP(Importaciones_mensuales[[#This Row],[Procesamiento]],Cod_procesamiento[],2,0)</f>
        <v>1</v>
      </c>
      <c r="G433" t="str">
        <f>+VLOOKUP(Importaciones_mensuales[[#This Row],[Código Arancelario]],Codigos10[],3,0)</f>
        <v>No orgánico</v>
      </c>
      <c r="H433">
        <f>+VLOOKUP(Importaciones_mensuales[[#This Row],[Tipo]],Cod_tipo[],2,0)</f>
        <v>2</v>
      </c>
      <c r="I433" t="str">
        <f>+VLOOKUP(Importaciones_mensuales[[#This Row],[Código Arancelario]],Codigos10[],5,0)</f>
        <v>Berries</v>
      </c>
      <c r="J433">
        <f>+VLOOKUP(Importaciones_mensuales[[#This Row],[Categoría]],Cod_Tipo_cultivo[],2,0)</f>
        <v>1</v>
      </c>
      <c r="K433" t="s">
        <v>129</v>
      </c>
      <c r="L433">
        <f>+VLOOKUP(Importaciones_mensuales[[#This Row],[Contenido]],Contenido_cod[],2,0)</f>
        <v>1</v>
      </c>
      <c r="M433" t="str">
        <f>+VLOOKUP(Importaciones_mensuales[[#This Row],[Código Arancelario]],Codigos10[],7,0)</f>
        <v>Sin especificar</v>
      </c>
      <c r="N433">
        <v>2017</v>
      </c>
      <c r="O433">
        <v>0</v>
      </c>
      <c r="P433">
        <v>1.3895</v>
      </c>
      <c r="Q433">
        <v>0</v>
      </c>
      <c r="R433">
        <v>0</v>
      </c>
      <c r="S433">
        <v>0</v>
      </c>
      <c r="T433">
        <v>1.9498461538461538</v>
      </c>
      <c r="U433">
        <v>1.9446511627906977</v>
      </c>
      <c r="V433">
        <v>0</v>
      </c>
      <c r="W433">
        <v>0</v>
      </c>
      <c r="X433">
        <v>1.94</v>
      </c>
      <c r="Y433">
        <v>0</v>
      </c>
      <c r="Z433">
        <v>0</v>
      </c>
    </row>
    <row r="434" spans="1:26" x14ac:dyDescent="0.25">
      <c r="A434" t="s">
        <v>254</v>
      </c>
      <c r="B434" t="s">
        <v>363</v>
      </c>
      <c r="C434" t="str">
        <f>+VLOOKUP(Importaciones_mensuales[[#This Row],[Código Arancelario]],Codigos10[],2,0)</f>
        <v>Arándano</v>
      </c>
      <c r="D434">
        <f>+VLOOKUP(Importaciones_mensuales[[#This Row],[Cultivo]],Cod_categoría[],2,0)</f>
        <v>100101001</v>
      </c>
      <c r="E434" t="str">
        <f>+VLOOKUP(Importaciones_mensuales[[#This Row],[Código Arancelario]],Codigos10[],4,0)</f>
        <v>Congelado</v>
      </c>
      <c r="F434">
        <f>+VLOOKUP(Importaciones_mensuales[[#This Row],[Procesamiento]],Cod_procesamiento[],2,0)</f>
        <v>1</v>
      </c>
      <c r="G434" t="str">
        <f>+VLOOKUP(Importaciones_mensuales[[#This Row],[Código Arancelario]],Codigos10[],3,0)</f>
        <v>Orgánico</v>
      </c>
      <c r="H434">
        <f>+VLOOKUP(Importaciones_mensuales[[#This Row],[Tipo]],Cod_tipo[],2,0)</f>
        <v>1</v>
      </c>
      <c r="I434" t="str">
        <f>+VLOOKUP(Importaciones_mensuales[[#This Row],[Código Arancelario]],Codigos10[],5,0)</f>
        <v>Berries</v>
      </c>
      <c r="J434">
        <f>+VLOOKUP(Importaciones_mensuales[[#This Row],[Categoría]],Cod_Tipo_cultivo[],2,0)</f>
        <v>1</v>
      </c>
      <c r="K434" t="s">
        <v>129</v>
      </c>
      <c r="L434">
        <f>+VLOOKUP(Importaciones_mensuales[[#This Row],[Contenido]],Contenido_cod[],2,0)</f>
        <v>1</v>
      </c>
      <c r="M434" t="str">
        <f>+VLOOKUP(Importaciones_mensuales[[#This Row],[Código Arancelario]],Codigos10[],7,0)</f>
        <v>Sin especificar</v>
      </c>
      <c r="N434">
        <v>2017</v>
      </c>
      <c r="O434">
        <v>0</v>
      </c>
      <c r="P434">
        <v>0</v>
      </c>
      <c r="Q434">
        <v>3.7213180555555554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</row>
    <row r="435" spans="1:26" x14ac:dyDescent="0.25">
      <c r="A435" t="s">
        <v>252</v>
      </c>
      <c r="B435" t="s">
        <v>15</v>
      </c>
      <c r="C435" t="str">
        <f>+VLOOKUP(Importaciones_mensuales[[#This Row],[Código Arancelario]],Codigos10[],2,0)</f>
        <v>Zarzamora</v>
      </c>
      <c r="D435">
        <f>+VLOOKUP(Importaciones_mensuales[[#This Row],[Cultivo]],Cod_categoría[],2,0)</f>
        <v>100114038</v>
      </c>
      <c r="E435" t="str">
        <f>+VLOOKUP(Importaciones_mensuales[[#This Row],[Código Arancelario]],Codigos10[],4,0)</f>
        <v>Congelado</v>
      </c>
      <c r="F435">
        <f>+VLOOKUP(Importaciones_mensuales[[#This Row],[Procesamiento]],Cod_procesamiento[],2,0)</f>
        <v>1</v>
      </c>
      <c r="G435" t="str">
        <f>+VLOOKUP(Importaciones_mensuales[[#This Row],[Código Arancelario]],Codigos10[],3,0)</f>
        <v>Sin especificar</v>
      </c>
      <c r="H435">
        <f>+VLOOKUP(Importaciones_mensuales[[#This Row],[Tipo]],Cod_tipo[],2,0)</f>
        <v>5</v>
      </c>
      <c r="I435" t="str">
        <f>+VLOOKUP(Importaciones_mensuales[[#This Row],[Código Arancelario]],Codigos10[],5,0)</f>
        <v>Berries</v>
      </c>
      <c r="J435">
        <f>+VLOOKUP(Importaciones_mensuales[[#This Row],[Categoría]],Cod_Tipo_cultivo[],2,0)</f>
        <v>1</v>
      </c>
      <c r="K435" t="s">
        <v>129</v>
      </c>
      <c r="L435">
        <f>+VLOOKUP(Importaciones_mensuales[[#This Row],[Contenido]],Contenido_cod[],2,0)</f>
        <v>1</v>
      </c>
      <c r="M435" t="str">
        <f>+VLOOKUP(Importaciones_mensuales[[#This Row],[Código Arancelario]],Codigos10[],7,0)</f>
        <v>Sin especificar</v>
      </c>
      <c r="N435">
        <v>2019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6640.53</v>
      </c>
      <c r="V435">
        <v>0</v>
      </c>
      <c r="W435">
        <v>23271.3</v>
      </c>
      <c r="X435">
        <v>0</v>
      </c>
      <c r="Y435">
        <v>0</v>
      </c>
      <c r="Z435">
        <v>0</v>
      </c>
    </row>
    <row r="436" spans="1:26" x14ac:dyDescent="0.25">
      <c r="A436" t="s">
        <v>262</v>
      </c>
      <c r="B436" t="s">
        <v>363</v>
      </c>
      <c r="C436" t="str">
        <f>+VLOOKUP(Importaciones_mensuales[[#This Row],[Código Arancelario]],Codigos10[],2,0)</f>
        <v>Cereza</v>
      </c>
      <c r="D436">
        <f>+VLOOKUP(Importaciones_mensuales[[#This Row],[Cultivo]],Cod_categoría[],2,0)</f>
        <v>100103001</v>
      </c>
      <c r="E436" t="str">
        <f>+VLOOKUP(Importaciones_mensuales[[#This Row],[Código Arancelario]],Codigos10[],4,0)</f>
        <v>Conserva</v>
      </c>
      <c r="F436">
        <f>+VLOOKUP(Importaciones_mensuales[[#This Row],[Procesamiento]],Cod_procesamiento[],2,0)</f>
        <v>2</v>
      </c>
      <c r="G436" t="str">
        <f>+VLOOKUP(Importaciones_mensuales[[#This Row],[Código Arancelario]],Codigos10[],3,0)</f>
        <v>No orgánico</v>
      </c>
      <c r="H436">
        <f>+VLOOKUP(Importaciones_mensuales[[#This Row],[Tipo]],Cod_tipo[],2,0)</f>
        <v>2</v>
      </c>
      <c r="I436" t="str">
        <f>+VLOOKUP(Importaciones_mensuales[[#This Row],[Código Arancelario]],Codigos10[],5,0)</f>
        <v>Frutos de carozo</v>
      </c>
      <c r="J436">
        <f>+VLOOKUP(Importaciones_mensuales[[#This Row],[Categoría]],Cod_Tipo_cultivo[],2,0)</f>
        <v>5</v>
      </c>
      <c r="K436" t="s">
        <v>129</v>
      </c>
      <c r="L436">
        <f>+VLOOKUP(Importaciones_mensuales[[#This Row],[Contenido]],Contenido_cod[],2,0)</f>
        <v>1</v>
      </c>
      <c r="M436" t="str">
        <f>+VLOOKUP(Importaciones_mensuales[[#This Row],[Código Arancelario]],Codigos10[],7,0)</f>
        <v>Sin especificar</v>
      </c>
      <c r="N436">
        <v>2017</v>
      </c>
      <c r="O436">
        <v>0</v>
      </c>
      <c r="P436">
        <v>0</v>
      </c>
      <c r="Q436">
        <v>0</v>
      </c>
      <c r="R436">
        <v>1.7686548423423425</v>
      </c>
      <c r="S436">
        <v>1.804963888888889</v>
      </c>
      <c r="T436">
        <v>1.804963888888889</v>
      </c>
      <c r="U436">
        <v>0</v>
      </c>
      <c r="V436">
        <v>1.9084039772727275</v>
      </c>
      <c r="W436">
        <v>1.9604039772727273</v>
      </c>
      <c r="X436">
        <v>1.7889830985915491</v>
      </c>
      <c r="Y436">
        <v>1.5438488453401009</v>
      </c>
      <c r="Z436">
        <v>1.7423274193548388</v>
      </c>
    </row>
    <row r="437" spans="1:26" x14ac:dyDescent="0.25">
      <c r="A437" t="s">
        <v>299</v>
      </c>
      <c r="B437" t="s">
        <v>363</v>
      </c>
      <c r="C437" t="str">
        <f>+VLOOKUP(Importaciones_mensuales[[#This Row],[Código Arancelario]],Codigos10[],2,0)</f>
        <v>Manzana</v>
      </c>
      <c r="D437">
        <f>+VLOOKUP(Importaciones_mensuales[[#This Row],[Cultivo]],Cod_categoría[],2,0)</f>
        <v>100104002</v>
      </c>
      <c r="E437" t="str">
        <f>+VLOOKUP(Importaciones_mensuales[[#This Row],[Código Arancelario]],Codigos10[],4,0)</f>
        <v>Deshidratado</v>
      </c>
      <c r="F437">
        <f>+VLOOKUP(Importaciones_mensuales[[#This Row],[Procesamiento]],Cod_procesamiento[],2,0)</f>
        <v>3</v>
      </c>
      <c r="G437" t="str">
        <f>+VLOOKUP(Importaciones_mensuales[[#This Row],[Código Arancelario]],Codigos10[],3,0)</f>
        <v>Orgánico</v>
      </c>
      <c r="H437">
        <f>+VLOOKUP(Importaciones_mensuales[[#This Row],[Tipo]],Cod_tipo[],2,0)</f>
        <v>1</v>
      </c>
      <c r="I437" t="str">
        <f>+VLOOKUP(Importaciones_mensuales[[#This Row],[Código Arancelario]],Codigos10[],5,0)</f>
        <v>Frutos de pepita</v>
      </c>
      <c r="J437">
        <f>+VLOOKUP(Importaciones_mensuales[[#This Row],[Categoría]],Cod_Tipo_cultivo[],2,0)</f>
        <v>3</v>
      </c>
      <c r="K437" t="s">
        <v>129</v>
      </c>
      <c r="L437">
        <f>+VLOOKUP(Importaciones_mensuales[[#This Row],[Contenido]],Contenido_cod[],2,0)</f>
        <v>1</v>
      </c>
      <c r="M437" t="str">
        <f>+VLOOKUP(Importaciones_mensuales[[#This Row],[Código Arancelario]],Codigos10[],7,0)</f>
        <v>Sin especificar</v>
      </c>
      <c r="N437">
        <v>2017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8.8719999999999999</v>
      </c>
      <c r="Y437">
        <v>0</v>
      </c>
      <c r="Z437">
        <v>0</v>
      </c>
    </row>
    <row r="438" spans="1:26" x14ac:dyDescent="0.25">
      <c r="A438" t="s">
        <v>256</v>
      </c>
      <c r="B438" t="s">
        <v>15</v>
      </c>
      <c r="C438" t="str">
        <f>+VLOOKUP(Importaciones_mensuales[[#This Row],[Código Arancelario]],Codigos10[],2,0)</f>
        <v>Damasco</v>
      </c>
      <c r="D438">
        <f>+VLOOKUP(Importaciones_mensuales[[#This Row],[Cultivo]],Cod_categoría[],2,0)</f>
        <v>100103003</v>
      </c>
      <c r="E438" t="str">
        <f>+VLOOKUP(Importaciones_mensuales[[#This Row],[Código Arancelario]],Codigos10[],4,0)</f>
        <v>Congelado</v>
      </c>
      <c r="F438">
        <f>+VLOOKUP(Importaciones_mensuales[[#This Row],[Procesamiento]],Cod_procesamiento[],2,0)</f>
        <v>1</v>
      </c>
      <c r="G438" t="str">
        <f>+VLOOKUP(Importaciones_mensuales[[#This Row],[Código Arancelario]],Codigos10[],3,0)</f>
        <v>Sin especificar</v>
      </c>
      <c r="H438">
        <f>+VLOOKUP(Importaciones_mensuales[[#This Row],[Tipo]],Cod_tipo[],2,0)</f>
        <v>5</v>
      </c>
      <c r="I438" t="str">
        <f>+VLOOKUP(Importaciones_mensuales[[#This Row],[Código Arancelario]],Codigos10[],5,0)</f>
        <v>Frutos de carozo</v>
      </c>
      <c r="J438">
        <f>+VLOOKUP(Importaciones_mensuales[[#This Row],[Categoría]],Cod_Tipo_cultivo[],2,0)</f>
        <v>5</v>
      </c>
      <c r="K438" t="s">
        <v>129</v>
      </c>
      <c r="L438">
        <f>+VLOOKUP(Importaciones_mensuales[[#This Row],[Contenido]],Contenido_cod[],2,0)</f>
        <v>1</v>
      </c>
      <c r="M438" t="str">
        <f>+VLOOKUP(Importaciones_mensuales[[#This Row],[Código Arancelario]],Codigos10[],7,0)</f>
        <v>Sin especificar</v>
      </c>
      <c r="N438">
        <v>2019</v>
      </c>
      <c r="O438">
        <v>46257.4</v>
      </c>
      <c r="P438">
        <v>0</v>
      </c>
      <c r="Q438">
        <v>6.03</v>
      </c>
      <c r="R438">
        <v>671.86</v>
      </c>
      <c r="S438">
        <v>0</v>
      </c>
      <c r="T438">
        <v>4173.68</v>
      </c>
      <c r="U438">
        <v>25355.68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25">
      <c r="A439" t="s">
        <v>257</v>
      </c>
      <c r="B439" t="s">
        <v>15</v>
      </c>
      <c r="C439" t="str">
        <f>+VLOOKUP(Importaciones_mensuales[[#This Row],[Código Arancelario]],Codigos10[],2,0)</f>
        <v>Durazno</v>
      </c>
      <c r="D439">
        <f>+VLOOKUP(Importaciones_mensuales[[#This Row],[Cultivo]],Cod_categoría[],2,0)</f>
        <v>100103004</v>
      </c>
      <c r="E439" t="str">
        <f>+VLOOKUP(Importaciones_mensuales[[#This Row],[Código Arancelario]],Codigos10[],4,0)</f>
        <v>Congelado</v>
      </c>
      <c r="F439">
        <f>+VLOOKUP(Importaciones_mensuales[[#This Row],[Procesamiento]],Cod_procesamiento[],2,0)</f>
        <v>1</v>
      </c>
      <c r="G439" t="str">
        <f>+VLOOKUP(Importaciones_mensuales[[#This Row],[Código Arancelario]],Codigos10[],3,0)</f>
        <v>Sin especificar</v>
      </c>
      <c r="H439">
        <f>+VLOOKUP(Importaciones_mensuales[[#This Row],[Tipo]],Cod_tipo[],2,0)</f>
        <v>5</v>
      </c>
      <c r="I439" t="str">
        <f>+VLOOKUP(Importaciones_mensuales[[#This Row],[Código Arancelario]],Codigos10[],5,0)</f>
        <v>Frutos de carozo</v>
      </c>
      <c r="J439">
        <f>+VLOOKUP(Importaciones_mensuales[[#This Row],[Categoría]],Cod_Tipo_cultivo[],2,0)</f>
        <v>5</v>
      </c>
      <c r="K439" t="s">
        <v>129</v>
      </c>
      <c r="L439">
        <f>+VLOOKUP(Importaciones_mensuales[[#This Row],[Contenido]],Contenido_cod[],2,0)</f>
        <v>1</v>
      </c>
      <c r="M439" t="str">
        <f>+VLOOKUP(Importaciones_mensuales[[#This Row],[Código Arancelario]],Codigos10[],7,0)</f>
        <v>Sin especificar</v>
      </c>
      <c r="N439">
        <v>2019</v>
      </c>
      <c r="O439">
        <v>303973.73</v>
      </c>
      <c r="P439">
        <v>217526.09</v>
      </c>
      <c r="Q439">
        <v>47006.82</v>
      </c>
      <c r="R439">
        <v>0</v>
      </c>
      <c r="S439">
        <v>64484.75</v>
      </c>
      <c r="T439">
        <v>141601.18000000002</v>
      </c>
      <c r="U439">
        <v>33288.22</v>
      </c>
      <c r="V439">
        <v>59213.73</v>
      </c>
      <c r="W439">
        <v>109741.23</v>
      </c>
      <c r="X439">
        <v>137955.36000000002</v>
      </c>
      <c r="Y439">
        <v>63990.05</v>
      </c>
      <c r="Z439">
        <v>0</v>
      </c>
    </row>
    <row r="440" spans="1:26" x14ac:dyDescent="0.25">
      <c r="A440" t="s">
        <v>321</v>
      </c>
      <c r="B440" t="s">
        <v>15</v>
      </c>
      <c r="C440" t="str">
        <f>+VLOOKUP(Importaciones_mensuales[[#This Row],[Código Arancelario]],Codigos10[],2,0)</f>
        <v>Kiwi</v>
      </c>
      <c r="D440">
        <f>+VLOOKUP(Importaciones_mensuales[[#This Row],[Cultivo]],Cod_categoría[],2,0)</f>
        <v>100101007</v>
      </c>
      <c r="E440" t="str">
        <f>+VLOOKUP(Importaciones_mensuales[[#This Row],[Código Arancelario]],Codigos10[],4,0)</f>
        <v>Congelado</v>
      </c>
      <c r="F440">
        <f>+VLOOKUP(Importaciones_mensuales[[#This Row],[Procesamiento]],Cod_procesamiento[],2,0)</f>
        <v>1</v>
      </c>
      <c r="G440" t="str">
        <f>+VLOOKUP(Importaciones_mensuales[[#This Row],[Código Arancelario]],Codigos10[],3,0)</f>
        <v>Sin especificar</v>
      </c>
      <c r="H440">
        <f>+VLOOKUP(Importaciones_mensuales[[#This Row],[Tipo]],Cod_tipo[],2,0)</f>
        <v>5</v>
      </c>
      <c r="I440" t="str">
        <f>+VLOOKUP(Importaciones_mensuales[[#This Row],[Código Arancelario]],Codigos10[],5,0)</f>
        <v>Berries</v>
      </c>
      <c r="J440">
        <f>+VLOOKUP(Importaciones_mensuales[[#This Row],[Categoría]],Cod_Tipo_cultivo[],2,0)</f>
        <v>1</v>
      </c>
      <c r="K440" t="s">
        <v>129</v>
      </c>
      <c r="L440">
        <f>+VLOOKUP(Importaciones_mensuales[[#This Row],[Contenido]],Contenido_cod[],2,0)</f>
        <v>1</v>
      </c>
      <c r="M440" t="str">
        <f>+VLOOKUP(Importaciones_mensuales[[#This Row],[Código Arancelario]],Codigos10[],7,0)</f>
        <v>Sin especificar</v>
      </c>
      <c r="N440">
        <v>2019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61.34</v>
      </c>
      <c r="X440">
        <v>0</v>
      </c>
      <c r="Y440">
        <v>0</v>
      </c>
      <c r="Z440">
        <v>0</v>
      </c>
    </row>
    <row r="441" spans="1:26" x14ac:dyDescent="0.25">
      <c r="A441" t="s">
        <v>258</v>
      </c>
      <c r="B441" t="s">
        <v>15</v>
      </c>
      <c r="C441" t="str">
        <f>+VLOOKUP(Importaciones_mensuales[[#This Row],[Código Arancelario]],Codigos10[],2,0)</f>
        <v>Manzana</v>
      </c>
      <c r="D441">
        <f>+VLOOKUP(Importaciones_mensuales[[#This Row],[Cultivo]],Cod_categoría[],2,0)</f>
        <v>100104002</v>
      </c>
      <c r="E441" t="str">
        <f>+VLOOKUP(Importaciones_mensuales[[#This Row],[Código Arancelario]],Codigos10[],4,0)</f>
        <v>Congelado</v>
      </c>
      <c r="F441">
        <f>+VLOOKUP(Importaciones_mensuales[[#This Row],[Procesamiento]],Cod_procesamiento[],2,0)</f>
        <v>1</v>
      </c>
      <c r="G441" t="str">
        <f>+VLOOKUP(Importaciones_mensuales[[#This Row],[Código Arancelario]],Codigos10[],3,0)</f>
        <v>Sin especificar</v>
      </c>
      <c r="H441">
        <f>+VLOOKUP(Importaciones_mensuales[[#This Row],[Tipo]],Cod_tipo[],2,0)</f>
        <v>5</v>
      </c>
      <c r="I441" t="str">
        <f>+VLOOKUP(Importaciones_mensuales[[#This Row],[Código Arancelario]],Codigos10[],5,0)</f>
        <v>Frutos de pepita</v>
      </c>
      <c r="J441">
        <f>+VLOOKUP(Importaciones_mensuales[[#This Row],[Categoría]],Cod_Tipo_cultivo[],2,0)</f>
        <v>3</v>
      </c>
      <c r="K441" t="s">
        <v>129</v>
      </c>
      <c r="L441">
        <f>+VLOOKUP(Importaciones_mensuales[[#This Row],[Contenido]],Contenido_cod[],2,0)</f>
        <v>1</v>
      </c>
      <c r="M441" t="str">
        <f>+VLOOKUP(Importaciones_mensuales[[#This Row],[Código Arancelario]],Codigos10[],7,0)</f>
        <v>Sin especificar</v>
      </c>
      <c r="N441">
        <v>2019</v>
      </c>
      <c r="O441">
        <v>0</v>
      </c>
      <c r="P441">
        <v>97.21</v>
      </c>
      <c r="Q441">
        <v>0</v>
      </c>
      <c r="R441">
        <v>336.26</v>
      </c>
      <c r="S441">
        <v>0</v>
      </c>
      <c r="T441">
        <v>0</v>
      </c>
      <c r="U441">
        <v>0</v>
      </c>
      <c r="V441">
        <v>133.44999999999999</v>
      </c>
      <c r="W441">
        <v>0</v>
      </c>
      <c r="X441">
        <v>0</v>
      </c>
      <c r="Y441">
        <v>1554.35</v>
      </c>
      <c r="Z441">
        <v>0</v>
      </c>
    </row>
    <row r="442" spans="1:26" x14ac:dyDescent="0.25">
      <c r="A442" t="s">
        <v>272</v>
      </c>
      <c r="B442" t="s">
        <v>363</v>
      </c>
      <c r="C442" t="str">
        <f>+VLOOKUP(Importaciones_mensuales[[#This Row],[Código Arancelario]],Codigos10[],2,0)</f>
        <v>Frambuesa</v>
      </c>
      <c r="D442">
        <f>+VLOOKUP(Importaciones_mensuales[[#This Row],[Cultivo]],Cod_categoría[],2,0)</f>
        <v>100101004</v>
      </c>
      <c r="E442" t="str">
        <f>+VLOOKUP(Importaciones_mensuales[[#This Row],[Código Arancelario]],Codigos10[],4,0)</f>
        <v>Deshidratado</v>
      </c>
      <c r="F442">
        <f>+VLOOKUP(Importaciones_mensuales[[#This Row],[Procesamiento]],Cod_procesamiento[],2,0)</f>
        <v>3</v>
      </c>
      <c r="G442" t="str">
        <f>+VLOOKUP(Importaciones_mensuales[[#This Row],[Código Arancelario]],Codigos10[],3,0)</f>
        <v>No orgánico</v>
      </c>
      <c r="H442">
        <f>+VLOOKUP(Importaciones_mensuales[[#This Row],[Tipo]],Cod_tipo[],2,0)</f>
        <v>2</v>
      </c>
      <c r="I442" t="str">
        <f>+VLOOKUP(Importaciones_mensuales[[#This Row],[Código Arancelario]],Codigos10[],5,0)</f>
        <v>Berries</v>
      </c>
      <c r="J442">
        <f>+VLOOKUP(Importaciones_mensuales[[#This Row],[Categoría]],Cod_Tipo_cultivo[],2,0)</f>
        <v>1</v>
      </c>
      <c r="K442" t="s">
        <v>129</v>
      </c>
      <c r="L442">
        <f>+VLOOKUP(Importaciones_mensuales[[#This Row],[Contenido]],Contenido_cod[],2,0)</f>
        <v>1</v>
      </c>
      <c r="M442" t="str">
        <f>+VLOOKUP(Importaciones_mensuales[[#This Row],[Código Arancelario]],Codigos10[],7,0)</f>
        <v>Sin especificar</v>
      </c>
      <c r="N442">
        <v>2017</v>
      </c>
      <c r="O442">
        <v>0</v>
      </c>
      <c r="P442">
        <v>0</v>
      </c>
      <c r="Q442">
        <v>0</v>
      </c>
      <c r="R442">
        <v>0</v>
      </c>
      <c r="S442">
        <v>0.71592869057547959</v>
      </c>
      <c r="T442">
        <v>0</v>
      </c>
      <c r="U442">
        <v>115</v>
      </c>
      <c r="V442">
        <v>0</v>
      </c>
      <c r="W442">
        <v>0</v>
      </c>
      <c r="X442">
        <v>5.9695310734463272</v>
      </c>
      <c r="Y442">
        <v>71.962280285035632</v>
      </c>
      <c r="Z442">
        <v>0</v>
      </c>
    </row>
    <row r="443" spans="1:26" x14ac:dyDescent="0.25">
      <c r="A443" t="s">
        <v>273</v>
      </c>
      <c r="B443" t="s">
        <v>363</v>
      </c>
      <c r="C443" t="str">
        <f>+VLOOKUP(Importaciones_mensuales[[#This Row],[Código Arancelario]],Codigos10[],2,0)</f>
        <v>Arándano</v>
      </c>
      <c r="D443">
        <f>+VLOOKUP(Importaciones_mensuales[[#This Row],[Cultivo]],Cod_categoría[],2,0)</f>
        <v>100101001</v>
      </c>
      <c r="E443" t="str">
        <f>+VLOOKUP(Importaciones_mensuales[[#This Row],[Código Arancelario]],Codigos10[],4,0)</f>
        <v>Deshidratado</v>
      </c>
      <c r="F443">
        <f>+VLOOKUP(Importaciones_mensuales[[#This Row],[Procesamiento]],Cod_procesamiento[],2,0)</f>
        <v>3</v>
      </c>
      <c r="G443" t="str">
        <f>+VLOOKUP(Importaciones_mensuales[[#This Row],[Código Arancelario]],Codigos10[],3,0)</f>
        <v>No orgánico</v>
      </c>
      <c r="H443">
        <f>+VLOOKUP(Importaciones_mensuales[[#This Row],[Tipo]],Cod_tipo[],2,0)</f>
        <v>2</v>
      </c>
      <c r="I443" t="str">
        <f>+VLOOKUP(Importaciones_mensuales[[#This Row],[Código Arancelario]],Codigos10[],5,0)</f>
        <v>Berries</v>
      </c>
      <c r="J443">
        <f>+VLOOKUP(Importaciones_mensuales[[#This Row],[Categoría]],Cod_Tipo_cultivo[],2,0)</f>
        <v>1</v>
      </c>
      <c r="K443" t="s">
        <v>129</v>
      </c>
      <c r="L443">
        <f>+VLOOKUP(Importaciones_mensuales[[#This Row],[Contenido]],Contenido_cod[],2,0)</f>
        <v>1</v>
      </c>
      <c r="M443" t="str">
        <f>+VLOOKUP(Importaciones_mensuales[[#This Row],[Código Arancelario]],Codigos10[],7,0)</f>
        <v>Sin especificar</v>
      </c>
      <c r="N443">
        <v>2017</v>
      </c>
      <c r="O443">
        <v>0</v>
      </c>
      <c r="P443">
        <v>0</v>
      </c>
      <c r="Q443">
        <v>0</v>
      </c>
      <c r="R443">
        <v>0</v>
      </c>
      <c r="S443">
        <v>15.188226882745472</v>
      </c>
      <c r="T443">
        <v>0</v>
      </c>
      <c r="U443">
        <v>0</v>
      </c>
      <c r="V443">
        <v>96.656760772659737</v>
      </c>
      <c r="W443">
        <v>24.899799599198396</v>
      </c>
      <c r="X443">
        <v>0</v>
      </c>
      <c r="Y443">
        <v>0</v>
      </c>
      <c r="Z443">
        <v>0</v>
      </c>
    </row>
    <row r="444" spans="1:26" x14ac:dyDescent="0.25">
      <c r="A444" t="s">
        <v>263</v>
      </c>
      <c r="B444" t="s">
        <v>15</v>
      </c>
      <c r="C444" t="str">
        <f>+VLOOKUP(Importaciones_mensuales[[#This Row],[Código Arancelario]],Codigos10[],2,0)</f>
        <v>Durazno</v>
      </c>
      <c r="D444">
        <f>+VLOOKUP(Importaciones_mensuales[[#This Row],[Cultivo]],Cod_categoría[],2,0)</f>
        <v>100103004</v>
      </c>
      <c r="E444" t="str">
        <f>+VLOOKUP(Importaciones_mensuales[[#This Row],[Código Arancelario]],Codigos10[],4,0)</f>
        <v>Conserva</v>
      </c>
      <c r="F444">
        <f>+VLOOKUP(Importaciones_mensuales[[#This Row],[Procesamiento]],Cod_procesamiento[],2,0)</f>
        <v>2</v>
      </c>
      <c r="G444" t="str">
        <f>+VLOOKUP(Importaciones_mensuales[[#This Row],[Código Arancelario]],Codigos10[],3,0)</f>
        <v>Sin especificar</v>
      </c>
      <c r="H444">
        <f>+VLOOKUP(Importaciones_mensuales[[#This Row],[Tipo]],Cod_tipo[],2,0)</f>
        <v>5</v>
      </c>
      <c r="I444" t="str">
        <f>+VLOOKUP(Importaciones_mensuales[[#This Row],[Código Arancelario]],Codigos10[],5,0)</f>
        <v>Frutos de carozo</v>
      </c>
      <c r="J444">
        <f>+VLOOKUP(Importaciones_mensuales[[#This Row],[Categoría]],Cod_Tipo_cultivo[],2,0)</f>
        <v>5</v>
      </c>
      <c r="K444" t="s">
        <v>129</v>
      </c>
      <c r="L444">
        <f>+VLOOKUP(Importaciones_mensuales[[#This Row],[Contenido]],Contenido_cod[],2,0)</f>
        <v>1</v>
      </c>
      <c r="M444" t="str">
        <f>+VLOOKUP(Importaciones_mensuales[[#This Row],[Código Arancelario]],Codigos10[],7,0)</f>
        <v>Sin especificar</v>
      </c>
      <c r="N444">
        <v>2019</v>
      </c>
      <c r="O444">
        <v>0</v>
      </c>
      <c r="P444">
        <v>0</v>
      </c>
      <c r="Q444">
        <v>128.63</v>
      </c>
      <c r="R444">
        <v>0</v>
      </c>
      <c r="S444">
        <v>0</v>
      </c>
      <c r="T444">
        <v>0</v>
      </c>
      <c r="U444">
        <v>0</v>
      </c>
      <c r="V444">
        <v>112.42</v>
      </c>
      <c r="W444">
        <v>0</v>
      </c>
      <c r="X444">
        <v>0</v>
      </c>
      <c r="Y444">
        <v>0</v>
      </c>
      <c r="Z444">
        <v>0</v>
      </c>
    </row>
    <row r="445" spans="1:26" x14ac:dyDescent="0.25">
      <c r="A445" t="s">
        <v>264</v>
      </c>
      <c r="B445" t="s">
        <v>15</v>
      </c>
      <c r="C445" t="str">
        <f>+VLOOKUP(Importaciones_mensuales[[#This Row],[Código Arancelario]],Codigos10[],2,0)</f>
        <v>Durazno</v>
      </c>
      <c r="D445">
        <f>+VLOOKUP(Importaciones_mensuales[[#This Row],[Cultivo]],Cod_categoría[],2,0)</f>
        <v>100103004</v>
      </c>
      <c r="E445" t="str">
        <f>+VLOOKUP(Importaciones_mensuales[[#This Row],[Código Arancelario]],Codigos10[],4,0)</f>
        <v>Conserva</v>
      </c>
      <c r="F445">
        <f>+VLOOKUP(Importaciones_mensuales[[#This Row],[Procesamiento]],Cod_procesamiento[],2,0)</f>
        <v>2</v>
      </c>
      <c r="G445" t="str">
        <f>+VLOOKUP(Importaciones_mensuales[[#This Row],[Código Arancelario]],Codigos10[],3,0)</f>
        <v>Sin especificar</v>
      </c>
      <c r="H445">
        <f>+VLOOKUP(Importaciones_mensuales[[#This Row],[Tipo]],Cod_tipo[],2,0)</f>
        <v>5</v>
      </c>
      <c r="I445" t="str">
        <f>+VLOOKUP(Importaciones_mensuales[[#This Row],[Código Arancelario]],Codigos10[],5,0)</f>
        <v>Frutos de carozo</v>
      </c>
      <c r="J445">
        <f>+VLOOKUP(Importaciones_mensuales[[#This Row],[Categoría]],Cod_Tipo_cultivo[],2,0)</f>
        <v>5</v>
      </c>
      <c r="K445" t="s">
        <v>129</v>
      </c>
      <c r="L445">
        <f>+VLOOKUP(Importaciones_mensuales[[#This Row],[Contenido]],Contenido_cod[],2,0)</f>
        <v>1</v>
      </c>
      <c r="M445" t="str">
        <f>+VLOOKUP(Importaciones_mensuales[[#This Row],[Código Arancelario]],Codigos10[],7,0)</f>
        <v>Sin especificar</v>
      </c>
      <c r="N445">
        <v>2019</v>
      </c>
      <c r="O445">
        <v>0</v>
      </c>
      <c r="P445">
        <v>0</v>
      </c>
      <c r="Q445">
        <v>0</v>
      </c>
      <c r="R445">
        <v>173.3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121.25</v>
      </c>
      <c r="Z445">
        <v>0</v>
      </c>
    </row>
    <row r="446" spans="1:26" x14ac:dyDescent="0.25">
      <c r="A446" t="s">
        <v>265</v>
      </c>
      <c r="B446" t="s">
        <v>15</v>
      </c>
      <c r="C446" t="str">
        <f>+VLOOKUP(Importaciones_mensuales[[#This Row],[Código Arancelario]],Codigos10[],2,0)</f>
        <v>Damasco</v>
      </c>
      <c r="D446">
        <f>+VLOOKUP(Importaciones_mensuales[[#This Row],[Cultivo]],Cod_categoría[],2,0)</f>
        <v>100103003</v>
      </c>
      <c r="E446" t="str">
        <f>+VLOOKUP(Importaciones_mensuales[[#This Row],[Código Arancelario]],Codigos10[],4,0)</f>
        <v>Deshidratado</v>
      </c>
      <c r="F446">
        <f>+VLOOKUP(Importaciones_mensuales[[#This Row],[Procesamiento]],Cod_procesamiento[],2,0)</f>
        <v>3</v>
      </c>
      <c r="G446" t="str">
        <f>+VLOOKUP(Importaciones_mensuales[[#This Row],[Código Arancelario]],Codigos10[],3,0)</f>
        <v>Sin especificar</v>
      </c>
      <c r="H446">
        <f>+VLOOKUP(Importaciones_mensuales[[#This Row],[Tipo]],Cod_tipo[],2,0)</f>
        <v>5</v>
      </c>
      <c r="I446" t="str">
        <f>+VLOOKUP(Importaciones_mensuales[[#This Row],[Código Arancelario]],Codigos10[],5,0)</f>
        <v>Frutos de carozo</v>
      </c>
      <c r="J446">
        <f>+VLOOKUP(Importaciones_mensuales[[#This Row],[Categoría]],Cod_Tipo_cultivo[],2,0)</f>
        <v>5</v>
      </c>
      <c r="K446" t="s">
        <v>129</v>
      </c>
      <c r="L446">
        <f>+VLOOKUP(Importaciones_mensuales[[#This Row],[Contenido]],Contenido_cod[],2,0)</f>
        <v>1</v>
      </c>
      <c r="M446" t="str">
        <f>+VLOOKUP(Importaciones_mensuales[[#This Row],[Código Arancelario]],Codigos10[],7,0)</f>
        <v>Sin especificar</v>
      </c>
      <c r="N446">
        <v>2019</v>
      </c>
      <c r="O446">
        <v>102920.76</v>
      </c>
      <c r="P446">
        <v>0</v>
      </c>
      <c r="Q446">
        <v>0</v>
      </c>
      <c r="R446">
        <v>43156.23</v>
      </c>
      <c r="S446">
        <v>59592.46</v>
      </c>
      <c r="T446">
        <v>101711.63</v>
      </c>
      <c r="U446">
        <v>124563.65999999999</v>
      </c>
      <c r="V446">
        <v>3241.13</v>
      </c>
      <c r="W446">
        <v>901.68</v>
      </c>
      <c r="X446">
        <v>0</v>
      </c>
      <c r="Y446">
        <v>0</v>
      </c>
      <c r="Z446">
        <v>5009.22</v>
      </c>
    </row>
    <row r="447" spans="1:26" x14ac:dyDescent="0.25">
      <c r="A447" t="s">
        <v>352</v>
      </c>
      <c r="B447" t="s">
        <v>363</v>
      </c>
      <c r="C447" t="str">
        <f>+VLOOKUP(Importaciones_mensuales[[#This Row],[Código Arancelario]],Codigos10[],2,0)</f>
        <v>Maqui</v>
      </c>
      <c r="D447">
        <f>+VLOOKUP(Importaciones_mensuales[[#This Row],[Cultivo]],Cod_categoría[],2,0)</f>
        <v>100114028</v>
      </c>
      <c r="E447" t="str">
        <f>+VLOOKUP(Importaciones_mensuales[[#This Row],[Código Arancelario]],Codigos10[],4,0)</f>
        <v>Deshidratado</v>
      </c>
      <c r="F447">
        <f>+VLOOKUP(Importaciones_mensuales[[#This Row],[Procesamiento]],Cod_procesamiento[],2,0)</f>
        <v>3</v>
      </c>
      <c r="G447" t="str">
        <f>+VLOOKUP(Importaciones_mensuales[[#This Row],[Código Arancelario]],Codigos10[],3,0)</f>
        <v>Orgánico</v>
      </c>
      <c r="H447">
        <f>+VLOOKUP(Importaciones_mensuales[[#This Row],[Tipo]],Cod_tipo[],2,0)</f>
        <v>1</v>
      </c>
      <c r="I447" t="str">
        <f>+VLOOKUP(Importaciones_mensuales[[#This Row],[Código Arancelario]],Codigos10[],5,0)</f>
        <v>Berries</v>
      </c>
      <c r="J447">
        <f>+VLOOKUP(Importaciones_mensuales[[#This Row],[Categoría]],Cod_Tipo_cultivo[],2,0)</f>
        <v>1</v>
      </c>
      <c r="K447" t="s">
        <v>129</v>
      </c>
      <c r="L447">
        <f>+VLOOKUP(Importaciones_mensuales[[#This Row],[Contenido]],Contenido_cod[],2,0)</f>
        <v>1</v>
      </c>
      <c r="M447" t="str">
        <f>+VLOOKUP(Importaciones_mensuales[[#This Row],[Código Arancelario]],Codigos10[],7,0)</f>
        <v>Sin especificar</v>
      </c>
      <c r="N447">
        <v>2017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29.651839622641511</v>
      </c>
      <c r="W447">
        <v>31.17979166666667</v>
      </c>
      <c r="X447">
        <v>0</v>
      </c>
      <c r="Y447">
        <v>68.618918918918922</v>
      </c>
      <c r="Z447">
        <v>0</v>
      </c>
    </row>
    <row r="448" spans="1:26" x14ac:dyDescent="0.25">
      <c r="A448" t="s">
        <v>275</v>
      </c>
      <c r="B448" t="s">
        <v>363</v>
      </c>
      <c r="C448" t="str">
        <f>+VLOOKUP(Importaciones_mensuales[[#This Row],[Código Arancelario]],Codigos10[],2,0)</f>
        <v>Maqui</v>
      </c>
      <c r="D448">
        <f>+VLOOKUP(Importaciones_mensuales[[#This Row],[Cultivo]],Cod_categoría[],2,0)</f>
        <v>100114028</v>
      </c>
      <c r="E448" t="str">
        <f>+VLOOKUP(Importaciones_mensuales[[#This Row],[Código Arancelario]],Codigos10[],4,0)</f>
        <v>Deshidratado</v>
      </c>
      <c r="F448">
        <f>+VLOOKUP(Importaciones_mensuales[[#This Row],[Procesamiento]],Cod_procesamiento[],2,0)</f>
        <v>3</v>
      </c>
      <c r="G448" t="str">
        <f>+VLOOKUP(Importaciones_mensuales[[#This Row],[Código Arancelario]],Codigos10[],3,0)</f>
        <v>No orgánico</v>
      </c>
      <c r="H448">
        <f>+VLOOKUP(Importaciones_mensuales[[#This Row],[Tipo]],Cod_tipo[],2,0)</f>
        <v>2</v>
      </c>
      <c r="I448" t="str">
        <f>+VLOOKUP(Importaciones_mensuales[[#This Row],[Código Arancelario]],Codigos10[],5,0)</f>
        <v>Berries</v>
      </c>
      <c r="J448">
        <f>+VLOOKUP(Importaciones_mensuales[[#This Row],[Categoría]],Cod_Tipo_cultivo[],2,0)</f>
        <v>1</v>
      </c>
      <c r="K448" t="s">
        <v>129</v>
      </c>
      <c r="L448">
        <f>+VLOOKUP(Importaciones_mensuales[[#This Row],[Contenido]],Contenido_cod[],2,0)</f>
        <v>1</v>
      </c>
      <c r="M448" t="str">
        <f>+VLOOKUP(Importaciones_mensuales[[#This Row],[Código Arancelario]],Codigos10[],7,0)</f>
        <v>Sin especificar</v>
      </c>
      <c r="N448">
        <v>2017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63.5</v>
      </c>
      <c r="W448">
        <v>0</v>
      </c>
      <c r="X448">
        <v>0</v>
      </c>
      <c r="Y448">
        <v>0</v>
      </c>
      <c r="Z448">
        <v>0</v>
      </c>
    </row>
    <row r="449" spans="1:26" x14ac:dyDescent="0.25">
      <c r="A449" t="s">
        <v>32</v>
      </c>
      <c r="B449" t="s">
        <v>363</v>
      </c>
      <c r="C449" t="str">
        <f>+VLOOKUP(Importaciones_mensuales[[#This Row],[Código Arancelario]],Codigos10[],2,0)</f>
        <v>Ajo</v>
      </c>
      <c r="D449">
        <f>+VLOOKUP(Importaciones_mensuales[[#This Row],[Cultivo]],Cod_categoría[],2,0)</f>
        <v>100112003</v>
      </c>
      <c r="E449" t="str">
        <f>+VLOOKUP(Importaciones_mensuales[[#This Row],[Código Arancelario]],Codigos10[],4,0)</f>
        <v>Fresco</v>
      </c>
      <c r="F449">
        <f>+VLOOKUP(Importaciones_mensuales[[#This Row],[Procesamiento]],Cod_procesamiento[],2,0)</f>
        <v>4</v>
      </c>
      <c r="G449" t="str">
        <f>+VLOOKUP(Importaciones_mensuales[[#This Row],[Código Arancelario]],Codigos10[],3,0)</f>
        <v>Orgánico</v>
      </c>
      <c r="H449">
        <f>+VLOOKUP(Importaciones_mensuales[[#This Row],[Tipo]],Cod_tipo[],2,0)</f>
        <v>1</v>
      </c>
      <c r="I449" t="str">
        <f>+VLOOKUP(Importaciones_mensuales[[#This Row],[Código Arancelario]],Codigos10[],5,0)</f>
        <v>Hortalizas</v>
      </c>
      <c r="J449">
        <f>+VLOOKUP(Importaciones_mensuales[[#This Row],[Categoría]],Cod_Tipo_cultivo[],2,0)</f>
        <v>7</v>
      </c>
      <c r="K449" t="s">
        <v>20</v>
      </c>
      <c r="L449">
        <f>+VLOOKUP(Importaciones_mensuales[[#This Row],[Contenido]],Contenido_cod[],2,0)</f>
        <v>2</v>
      </c>
      <c r="M449" t="str">
        <f>+VLOOKUP(Importaciones_mensuales[[#This Row],[Código Arancelario]],Codigos10[],7,0)</f>
        <v>Sin especificar</v>
      </c>
      <c r="N449">
        <v>2016</v>
      </c>
      <c r="O449">
        <v>0</v>
      </c>
      <c r="P449">
        <v>1.8374346153846155</v>
      </c>
      <c r="Q449">
        <v>2.0756061538461541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</row>
    <row r="450" spans="1:26" x14ac:dyDescent="0.25">
      <c r="A450" t="s">
        <v>269</v>
      </c>
      <c r="B450" t="s">
        <v>15</v>
      </c>
      <c r="C450" t="str">
        <f>+VLOOKUP(Importaciones_mensuales[[#This Row],[Código Arancelario]],Codigos10[],2,0)</f>
        <v>Durazno</v>
      </c>
      <c r="D450">
        <f>+VLOOKUP(Importaciones_mensuales[[#This Row],[Cultivo]],Cod_categoría[],2,0)</f>
        <v>100103004</v>
      </c>
      <c r="E450" t="str">
        <f>+VLOOKUP(Importaciones_mensuales[[#This Row],[Código Arancelario]],Codigos10[],4,0)</f>
        <v>Deshidratado</v>
      </c>
      <c r="F450">
        <f>+VLOOKUP(Importaciones_mensuales[[#This Row],[Procesamiento]],Cod_procesamiento[],2,0)</f>
        <v>3</v>
      </c>
      <c r="G450" t="str">
        <f>+VLOOKUP(Importaciones_mensuales[[#This Row],[Código Arancelario]],Codigos10[],3,0)</f>
        <v>Sin especificar</v>
      </c>
      <c r="H450">
        <f>+VLOOKUP(Importaciones_mensuales[[#This Row],[Tipo]],Cod_tipo[],2,0)</f>
        <v>5</v>
      </c>
      <c r="I450" t="str">
        <f>+VLOOKUP(Importaciones_mensuales[[#This Row],[Código Arancelario]],Codigos10[],5,0)</f>
        <v>Frutos de carozo</v>
      </c>
      <c r="J450">
        <f>+VLOOKUP(Importaciones_mensuales[[#This Row],[Categoría]],Cod_Tipo_cultivo[],2,0)</f>
        <v>5</v>
      </c>
      <c r="K450" t="s">
        <v>129</v>
      </c>
      <c r="L450">
        <f>+VLOOKUP(Importaciones_mensuales[[#This Row],[Contenido]],Contenido_cod[],2,0)</f>
        <v>1</v>
      </c>
      <c r="M450" t="str">
        <f>+VLOOKUP(Importaciones_mensuales[[#This Row],[Código Arancelario]],Codigos10[],7,0)</f>
        <v>Sin especificar</v>
      </c>
      <c r="N450">
        <v>2019</v>
      </c>
      <c r="O450">
        <v>0</v>
      </c>
      <c r="P450">
        <v>0</v>
      </c>
      <c r="Q450">
        <v>16080</v>
      </c>
      <c r="R450">
        <v>0</v>
      </c>
      <c r="S450">
        <v>0</v>
      </c>
      <c r="T450">
        <v>0</v>
      </c>
      <c r="U450">
        <v>0</v>
      </c>
      <c r="V450">
        <v>28605.39</v>
      </c>
      <c r="W450">
        <v>56026.82</v>
      </c>
      <c r="X450">
        <v>32700</v>
      </c>
      <c r="Y450">
        <v>77544</v>
      </c>
      <c r="Z450">
        <v>14821.28</v>
      </c>
    </row>
    <row r="451" spans="1:26" x14ac:dyDescent="0.25">
      <c r="A451" t="s">
        <v>270</v>
      </c>
      <c r="B451" t="s">
        <v>15</v>
      </c>
      <c r="C451" t="str">
        <f>+VLOOKUP(Importaciones_mensuales[[#This Row],[Código Arancelario]],Codigos10[],2,0)</f>
        <v>Mosqueta</v>
      </c>
      <c r="D451">
        <f>+VLOOKUP(Importaciones_mensuales[[#This Row],[Cultivo]],Cod_categoría[],2,0)</f>
        <v>100114030</v>
      </c>
      <c r="E451" t="str">
        <f>+VLOOKUP(Importaciones_mensuales[[#This Row],[Código Arancelario]],Codigos10[],4,0)</f>
        <v>Deshidratado</v>
      </c>
      <c r="F451">
        <f>+VLOOKUP(Importaciones_mensuales[[#This Row],[Procesamiento]],Cod_procesamiento[],2,0)</f>
        <v>3</v>
      </c>
      <c r="G451" t="str">
        <f>+VLOOKUP(Importaciones_mensuales[[#This Row],[Código Arancelario]],Codigos10[],3,0)</f>
        <v>Sin especificar</v>
      </c>
      <c r="H451">
        <f>+VLOOKUP(Importaciones_mensuales[[#This Row],[Tipo]],Cod_tipo[],2,0)</f>
        <v>5</v>
      </c>
      <c r="I451" t="str">
        <f>+VLOOKUP(Importaciones_mensuales[[#This Row],[Código Arancelario]],Codigos10[],5,0)</f>
        <v>Frutos de pepita</v>
      </c>
      <c r="J451">
        <f>+VLOOKUP(Importaciones_mensuales[[#This Row],[Categoría]],Cod_Tipo_cultivo[],2,0)</f>
        <v>3</v>
      </c>
      <c r="K451" t="s">
        <v>129</v>
      </c>
      <c r="L451">
        <f>+VLOOKUP(Importaciones_mensuales[[#This Row],[Contenido]],Contenido_cod[],2,0)</f>
        <v>1</v>
      </c>
      <c r="M451" t="str">
        <f>+VLOOKUP(Importaciones_mensuales[[#This Row],[Código Arancelario]],Codigos10[],7,0)</f>
        <v>Sin especificar</v>
      </c>
      <c r="N451">
        <v>2019</v>
      </c>
      <c r="O451">
        <v>0</v>
      </c>
      <c r="P451">
        <v>0</v>
      </c>
      <c r="Q451">
        <v>0</v>
      </c>
      <c r="R451">
        <v>0</v>
      </c>
      <c r="S451">
        <v>3940.8</v>
      </c>
      <c r="T451">
        <v>0</v>
      </c>
      <c r="U451">
        <v>51.8</v>
      </c>
      <c r="V451">
        <v>0</v>
      </c>
      <c r="W451">
        <v>8040.95</v>
      </c>
      <c r="X451">
        <v>0</v>
      </c>
      <c r="Y451">
        <v>80.819999999999993</v>
      </c>
      <c r="Z451">
        <v>0</v>
      </c>
    </row>
    <row r="452" spans="1:26" x14ac:dyDescent="0.25">
      <c r="A452" t="s">
        <v>166</v>
      </c>
      <c r="B452" t="s">
        <v>363</v>
      </c>
      <c r="C452" t="str">
        <f>+VLOOKUP(Importaciones_mensuales[[#This Row],[Código Arancelario]],Codigos10[],2,0)</f>
        <v>Palta</v>
      </c>
      <c r="D452">
        <f>+VLOOKUP(Importaciones_mensuales[[#This Row],[Cultivo]],Cod_categoría[],2,0)</f>
        <v>100106002</v>
      </c>
      <c r="E452" t="str">
        <f>+VLOOKUP(Importaciones_mensuales[[#This Row],[Código Arancelario]],Codigos10[],4,0)</f>
        <v>Sin especificar</v>
      </c>
      <c r="F452">
        <f>+VLOOKUP(Importaciones_mensuales[[#This Row],[Procesamiento]],Cod_procesamiento[],2,0)</f>
        <v>6</v>
      </c>
      <c r="G452" t="str">
        <f>+VLOOKUP(Importaciones_mensuales[[#This Row],[Código Arancelario]],Codigos10[],3,0)</f>
        <v>Orgánico</v>
      </c>
      <c r="H452">
        <f>+VLOOKUP(Importaciones_mensuales[[#This Row],[Tipo]],Cod_tipo[],2,0)</f>
        <v>1</v>
      </c>
      <c r="I452" t="str">
        <f>+VLOOKUP(Importaciones_mensuales[[#This Row],[Código Arancelario]],Codigos10[],5,0)</f>
        <v>Frutos Oleaginosos</v>
      </c>
      <c r="J452">
        <f>+VLOOKUP(Importaciones_mensuales[[#This Row],[Categoría]],Cod_Tipo_cultivo[],2,0)</f>
        <v>12</v>
      </c>
      <c r="K452" t="s">
        <v>129</v>
      </c>
      <c r="L452">
        <f>+VLOOKUP(Importaciones_mensuales[[#This Row],[Contenido]],Contenido_cod[],2,0)</f>
        <v>1</v>
      </c>
      <c r="M452" t="str">
        <f>+VLOOKUP(Importaciones_mensuales[[#This Row],[Código Arancelario]],Codigos10[],7,0)</f>
        <v>Hass</v>
      </c>
      <c r="N452">
        <v>2016</v>
      </c>
      <c r="O452">
        <v>0</v>
      </c>
      <c r="P452">
        <v>0</v>
      </c>
      <c r="Q452">
        <v>0</v>
      </c>
      <c r="R452">
        <v>1.4610455329754599</v>
      </c>
      <c r="S452">
        <v>1.4932505341880342</v>
      </c>
      <c r="T452">
        <v>1.6880181203931202</v>
      </c>
      <c r="U452">
        <v>1.7271463717621482</v>
      </c>
      <c r="V452">
        <v>2.25</v>
      </c>
      <c r="W452">
        <v>0</v>
      </c>
      <c r="X452">
        <v>0</v>
      </c>
      <c r="Y452">
        <v>0</v>
      </c>
      <c r="Z452">
        <v>0</v>
      </c>
    </row>
    <row r="453" spans="1:26" x14ac:dyDescent="0.25">
      <c r="A453" t="s">
        <v>173</v>
      </c>
      <c r="B453" t="s">
        <v>363</v>
      </c>
      <c r="C453" t="str">
        <f>+VLOOKUP(Importaciones_mensuales[[#This Row],[Código Arancelario]],Codigos10[],2,0)</f>
        <v>Palta</v>
      </c>
      <c r="D453">
        <f>+VLOOKUP(Importaciones_mensuales[[#This Row],[Cultivo]],Cod_categoría[],2,0)</f>
        <v>100106002</v>
      </c>
      <c r="E453" t="str">
        <f>+VLOOKUP(Importaciones_mensuales[[#This Row],[Código Arancelario]],Codigos10[],4,0)</f>
        <v>Sin especificar</v>
      </c>
      <c r="F453">
        <f>+VLOOKUP(Importaciones_mensuales[[#This Row],[Procesamiento]],Cod_procesamiento[],2,0)</f>
        <v>6</v>
      </c>
      <c r="G453" t="str">
        <f>+VLOOKUP(Importaciones_mensuales[[#This Row],[Código Arancelario]],Codigos10[],3,0)</f>
        <v>Orgánico</v>
      </c>
      <c r="H453">
        <f>+VLOOKUP(Importaciones_mensuales[[#This Row],[Tipo]],Cod_tipo[],2,0)</f>
        <v>1</v>
      </c>
      <c r="I453" t="str">
        <f>+VLOOKUP(Importaciones_mensuales[[#This Row],[Código Arancelario]],Codigos10[],5,0)</f>
        <v>Frutos Oleaginosos</v>
      </c>
      <c r="J453">
        <f>+VLOOKUP(Importaciones_mensuales[[#This Row],[Categoría]],Cod_Tipo_cultivo[],2,0)</f>
        <v>12</v>
      </c>
      <c r="K453" t="s">
        <v>129</v>
      </c>
      <c r="L453">
        <f>+VLOOKUP(Importaciones_mensuales[[#This Row],[Contenido]],Contenido_cod[],2,0)</f>
        <v>1</v>
      </c>
      <c r="M453" t="str">
        <f>+VLOOKUP(Importaciones_mensuales[[#This Row],[Código Arancelario]],Codigos10[],7,0)</f>
        <v>Sin especificar</v>
      </c>
      <c r="N453">
        <v>2016</v>
      </c>
      <c r="O453">
        <v>0</v>
      </c>
      <c r="P453">
        <v>0</v>
      </c>
      <c r="Q453">
        <v>0.62561470388019069</v>
      </c>
      <c r="R453">
        <v>0.62689520161719325</v>
      </c>
      <c r="S453">
        <v>0.62644564824846516</v>
      </c>
      <c r="T453">
        <v>0.62738461538461543</v>
      </c>
      <c r="U453">
        <v>0.62769858712715854</v>
      </c>
      <c r="V453">
        <v>0</v>
      </c>
      <c r="W453">
        <v>0</v>
      </c>
      <c r="X453">
        <v>0</v>
      </c>
      <c r="Y453">
        <v>0</v>
      </c>
      <c r="Z453">
        <v>0</v>
      </c>
    </row>
    <row r="454" spans="1:26" x14ac:dyDescent="0.25">
      <c r="A454" t="s">
        <v>189</v>
      </c>
      <c r="B454" t="s">
        <v>363</v>
      </c>
      <c r="C454" t="str">
        <f>+VLOOKUP(Importaciones_mensuales[[#This Row],[Código Arancelario]],Codigos10[],2,0)</f>
        <v>Uva</v>
      </c>
      <c r="D454">
        <f>+VLOOKUP(Importaciones_mensuales[[#This Row],[Cultivo]],Cod_categoría[],2,0)</f>
        <v>100109001</v>
      </c>
      <c r="E454" t="str">
        <f>+VLOOKUP(Importaciones_mensuales[[#This Row],[Código Arancelario]],Codigos10[],4,0)</f>
        <v>Fresco</v>
      </c>
      <c r="F454">
        <f>+VLOOKUP(Importaciones_mensuales[[#This Row],[Procesamiento]],Cod_procesamiento[],2,0)</f>
        <v>4</v>
      </c>
      <c r="G454" t="str">
        <f>+VLOOKUP(Importaciones_mensuales[[#This Row],[Código Arancelario]],Codigos10[],3,0)</f>
        <v>No orgánico</v>
      </c>
      <c r="H454">
        <f>+VLOOKUP(Importaciones_mensuales[[#This Row],[Tipo]],Cod_tipo[],2,0)</f>
        <v>2</v>
      </c>
      <c r="I454" t="str">
        <f>+VLOOKUP(Importaciones_mensuales[[#This Row],[Código Arancelario]],Codigos10[],5,0)</f>
        <v>Uva</v>
      </c>
      <c r="J454">
        <f>+VLOOKUP(Importaciones_mensuales[[#This Row],[Categoría]],Cod_Tipo_cultivo[],2,0)</f>
        <v>11</v>
      </c>
      <c r="K454" t="s">
        <v>129</v>
      </c>
      <c r="L454">
        <f>+VLOOKUP(Importaciones_mensuales[[#This Row],[Contenido]],Contenido_cod[],2,0)</f>
        <v>1</v>
      </c>
      <c r="M454" t="str">
        <f>+VLOOKUP(Importaciones_mensuales[[#This Row],[Código Arancelario]],Codigos10[],7,0)</f>
        <v>Thompson seedless</v>
      </c>
      <c r="N454">
        <v>2016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3.3223538949914735</v>
      </c>
      <c r="X454">
        <v>0</v>
      </c>
      <c r="Y454">
        <v>0</v>
      </c>
      <c r="Z454">
        <v>0</v>
      </c>
    </row>
    <row r="455" spans="1:26" x14ac:dyDescent="0.25">
      <c r="A455" t="s">
        <v>192</v>
      </c>
      <c r="B455" t="s">
        <v>363</v>
      </c>
      <c r="C455" t="str">
        <f>+VLOOKUP(Importaciones_mensuales[[#This Row],[Código Arancelario]],Codigos10[],2,0)</f>
        <v>Uva</v>
      </c>
      <c r="D455">
        <f>+VLOOKUP(Importaciones_mensuales[[#This Row],[Cultivo]],Cod_categoría[],2,0)</f>
        <v>100109001</v>
      </c>
      <c r="E455" t="str">
        <f>+VLOOKUP(Importaciones_mensuales[[#This Row],[Código Arancelario]],Codigos10[],4,0)</f>
        <v>Fresco</v>
      </c>
      <c r="F455">
        <f>+VLOOKUP(Importaciones_mensuales[[#This Row],[Procesamiento]],Cod_procesamiento[],2,0)</f>
        <v>4</v>
      </c>
      <c r="G455" t="str">
        <f>+VLOOKUP(Importaciones_mensuales[[#This Row],[Código Arancelario]],Codigos10[],3,0)</f>
        <v>No orgánico</v>
      </c>
      <c r="H455">
        <f>+VLOOKUP(Importaciones_mensuales[[#This Row],[Tipo]],Cod_tipo[],2,0)</f>
        <v>2</v>
      </c>
      <c r="I455" t="str">
        <f>+VLOOKUP(Importaciones_mensuales[[#This Row],[Código Arancelario]],Codigos10[],5,0)</f>
        <v>Uva</v>
      </c>
      <c r="J455">
        <f>+VLOOKUP(Importaciones_mensuales[[#This Row],[Categoría]],Cod_Tipo_cultivo[],2,0)</f>
        <v>11</v>
      </c>
      <c r="K455" t="s">
        <v>129</v>
      </c>
      <c r="L455">
        <f>+VLOOKUP(Importaciones_mensuales[[#This Row],[Contenido]],Contenido_cod[],2,0)</f>
        <v>1</v>
      </c>
      <c r="M455" t="str">
        <f>+VLOOKUP(Importaciones_mensuales[[#This Row],[Código Arancelario]],Codigos10[],7,0)</f>
        <v>Flame seedles</v>
      </c>
      <c r="N455">
        <v>2016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4.5935125000000001</v>
      </c>
      <c r="U455">
        <v>3.3472892600495423</v>
      </c>
      <c r="V455">
        <v>4.1117697402918321</v>
      </c>
      <c r="W455">
        <v>0</v>
      </c>
      <c r="X455">
        <v>0</v>
      </c>
      <c r="Y455">
        <v>0</v>
      </c>
      <c r="Z455">
        <v>0</v>
      </c>
    </row>
    <row r="456" spans="1:26" x14ac:dyDescent="0.25">
      <c r="A456" t="s">
        <v>14</v>
      </c>
      <c r="B456" t="s">
        <v>15</v>
      </c>
      <c r="C456" t="str">
        <f>+VLOOKUP(Importaciones_mensuales[[#This Row],[Código Arancelario]],Codigos10[],2,0)</f>
        <v>Papa</v>
      </c>
      <c r="D456">
        <f>+VLOOKUP(Importaciones_mensuales[[#This Row],[Cultivo]],Cod_categoría[],2,0)</f>
        <v>100114001</v>
      </c>
      <c r="E456" t="str">
        <f>+VLOOKUP(Importaciones_mensuales[[#This Row],[Código Arancelario]],Codigos10[],4,0)</f>
        <v>Fresco</v>
      </c>
      <c r="F456">
        <f>+VLOOKUP(Importaciones_mensuales[[#This Row],[Procesamiento]],Cod_procesamiento[],2,0)</f>
        <v>4</v>
      </c>
      <c r="G456" t="str">
        <f>+VLOOKUP(Importaciones_mensuales[[#This Row],[Código Arancelario]],Codigos10[],3,0)</f>
        <v>Siembra</v>
      </c>
      <c r="H456">
        <f>+VLOOKUP(Importaciones_mensuales[[#This Row],[Tipo]],Cod_tipo[],2,0)</f>
        <v>6</v>
      </c>
      <c r="I456" t="str">
        <f>+VLOOKUP(Importaciones_mensuales[[#This Row],[Código Arancelario]],Codigos10[],5,0)</f>
        <v>Tubérculos</v>
      </c>
      <c r="J456">
        <f>+VLOOKUP(Importaciones_mensuales[[#This Row],[Categoría]],Cod_Tipo_cultivo[],2,0)</f>
        <v>9</v>
      </c>
      <c r="K456" t="s">
        <v>20</v>
      </c>
      <c r="L456">
        <f>+VLOOKUP(Importaciones_mensuales[[#This Row],[Contenido]],Contenido_cod[],2,0)</f>
        <v>2</v>
      </c>
      <c r="M456" t="str">
        <f>+VLOOKUP(Importaciones_mensuales[[#This Row],[Código Arancelario]],Codigos10[],7,0)</f>
        <v>Sin especificar</v>
      </c>
      <c r="N456">
        <v>2018</v>
      </c>
      <c r="O456">
        <v>0</v>
      </c>
      <c r="P456">
        <v>492.42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184803.06</v>
      </c>
      <c r="Y456">
        <v>0</v>
      </c>
      <c r="Z456">
        <v>33195.699999999997</v>
      </c>
    </row>
    <row r="457" spans="1:26" x14ac:dyDescent="0.25">
      <c r="A457" t="s">
        <v>22</v>
      </c>
      <c r="B457" t="s">
        <v>15</v>
      </c>
      <c r="C457" t="str">
        <f>+VLOOKUP(Importaciones_mensuales[[#This Row],[Código Arancelario]],Codigos10[],2,0)</f>
        <v>Papa</v>
      </c>
      <c r="D457">
        <f>+VLOOKUP(Importaciones_mensuales[[#This Row],[Cultivo]],Cod_categoría[],2,0)</f>
        <v>100114001</v>
      </c>
      <c r="E457" t="str">
        <f>+VLOOKUP(Importaciones_mensuales[[#This Row],[Código Arancelario]],Codigos10[],4,0)</f>
        <v>Fresco</v>
      </c>
      <c r="F457">
        <f>+VLOOKUP(Importaciones_mensuales[[#This Row],[Procesamiento]],Cod_procesamiento[],2,0)</f>
        <v>4</v>
      </c>
      <c r="G457" t="str">
        <f>+VLOOKUP(Importaciones_mensuales[[#This Row],[Código Arancelario]],Codigos10[],3,0)</f>
        <v>Siembra</v>
      </c>
      <c r="H457">
        <f>+VLOOKUP(Importaciones_mensuales[[#This Row],[Tipo]],Cod_tipo[],2,0)</f>
        <v>6</v>
      </c>
      <c r="I457" t="str">
        <f>+VLOOKUP(Importaciones_mensuales[[#This Row],[Código Arancelario]],Codigos10[],5,0)</f>
        <v>Tubérculos</v>
      </c>
      <c r="J457">
        <f>+VLOOKUP(Importaciones_mensuales[[#This Row],[Categoría]],Cod_Tipo_cultivo[],2,0)</f>
        <v>9</v>
      </c>
      <c r="K457" t="s">
        <v>20</v>
      </c>
      <c r="L457">
        <f>+VLOOKUP(Importaciones_mensuales[[#This Row],[Contenido]],Contenido_cod[],2,0)</f>
        <v>2</v>
      </c>
      <c r="M457" t="str">
        <f>+VLOOKUP(Importaciones_mensuales[[#This Row],[Código Arancelario]],Codigos10[],7,0)</f>
        <v>Sin especificar</v>
      </c>
      <c r="N457">
        <v>2018</v>
      </c>
      <c r="O457">
        <v>371.3</v>
      </c>
      <c r="P457">
        <v>0</v>
      </c>
      <c r="Q457">
        <v>0</v>
      </c>
      <c r="R457">
        <v>319.27999999999997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</row>
    <row r="458" spans="1:26" x14ac:dyDescent="0.25">
      <c r="A458" t="s">
        <v>23</v>
      </c>
      <c r="B458" t="s">
        <v>15</v>
      </c>
      <c r="C458" t="str">
        <f>+VLOOKUP(Importaciones_mensuales[[#This Row],[Código Arancelario]],Codigos10[],2,0)</f>
        <v>Papa</v>
      </c>
      <c r="D458">
        <f>+VLOOKUP(Importaciones_mensuales[[#This Row],[Cultivo]],Cod_categoría[],2,0)</f>
        <v>100114001</v>
      </c>
      <c r="E458" t="str">
        <f>+VLOOKUP(Importaciones_mensuales[[#This Row],[Código Arancelario]],Codigos10[],4,0)</f>
        <v>Fresco</v>
      </c>
      <c r="F458">
        <f>+VLOOKUP(Importaciones_mensuales[[#This Row],[Procesamiento]],Cod_procesamiento[],2,0)</f>
        <v>4</v>
      </c>
      <c r="G458" t="str">
        <f>+VLOOKUP(Importaciones_mensuales[[#This Row],[Código Arancelario]],Codigos10[],3,0)</f>
        <v>Siembra</v>
      </c>
      <c r="H458">
        <f>+VLOOKUP(Importaciones_mensuales[[#This Row],[Tipo]],Cod_tipo[],2,0)</f>
        <v>6</v>
      </c>
      <c r="I458" t="str">
        <f>+VLOOKUP(Importaciones_mensuales[[#This Row],[Código Arancelario]],Codigos10[],5,0)</f>
        <v>Tubérculos</v>
      </c>
      <c r="J458">
        <f>+VLOOKUP(Importaciones_mensuales[[#This Row],[Categoría]],Cod_Tipo_cultivo[],2,0)</f>
        <v>9</v>
      </c>
      <c r="K458" t="s">
        <v>20</v>
      </c>
      <c r="L458">
        <f>+VLOOKUP(Importaciones_mensuales[[#This Row],[Contenido]],Contenido_cod[],2,0)</f>
        <v>2</v>
      </c>
      <c r="M458" t="str">
        <f>+VLOOKUP(Importaciones_mensuales[[#This Row],[Código Arancelario]],Codigos10[],7,0)</f>
        <v>Sin especificar</v>
      </c>
      <c r="N458">
        <v>2018</v>
      </c>
      <c r="O458">
        <v>2340</v>
      </c>
      <c r="P458">
        <v>2116.02</v>
      </c>
      <c r="Q458">
        <v>0</v>
      </c>
      <c r="R458">
        <v>701.42</v>
      </c>
      <c r="S458">
        <v>680.38</v>
      </c>
      <c r="T458">
        <v>0</v>
      </c>
      <c r="U458">
        <v>19932.649999999998</v>
      </c>
      <c r="V458">
        <v>66838.5</v>
      </c>
      <c r="W458">
        <v>98772.4</v>
      </c>
      <c r="X458">
        <v>157832.35999999999</v>
      </c>
      <c r="Y458">
        <v>12336.1</v>
      </c>
      <c r="Z458">
        <v>0</v>
      </c>
    </row>
    <row r="459" spans="1:26" x14ac:dyDescent="0.25">
      <c r="A459" t="s">
        <v>291</v>
      </c>
      <c r="B459" t="s">
        <v>363</v>
      </c>
      <c r="C459" t="str">
        <f>+VLOOKUP(Importaciones_mensuales[[#This Row],[Código Arancelario]],Codigos10[],2,0)</f>
        <v>Uva</v>
      </c>
      <c r="D459">
        <f>+VLOOKUP(Importaciones_mensuales[[#This Row],[Cultivo]],Cod_categoría[],2,0)</f>
        <v>100109001</v>
      </c>
      <c r="E459" t="str">
        <f>+VLOOKUP(Importaciones_mensuales[[#This Row],[Código Arancelario]],Codigos10[],4,0)</f>
        <v>Fresco</v>
      </c>
      <c r="F459">
        <f>+VLOOKUP(Importaciones_mensuales[[#This Row],[Procesamiento]],Cod_procesamiento[],2,0)</f>
        <v>4</v>
      </c>
      <c r="G459" t="str">
        <f>+VLOOKUP(Importaciones_mensuales[[#This Row],[Código Arancelario]],Codigos10[],3,0)</f>
        <v>No orgánico</v>
      </c>
      <c r="H459">
        <f>+VLOOKUP(Importaciones_mensuales[[#This Row],[Tipo]],Cod_tipo[],2,0)</f>
        <v>2</v>
      </c>
      <c r="I459" t="str">
        <f>+VLOOKUP(Importaciones_mensuales[[#This Row],[Código Arancelario]],Codigos10[],5,0)</f>
        <v>Uva</v>
      </c>
      <c r="J459">
        <f>+VLOOKUP(Importaciones_mensuales[[#This Row],[Categoría]],Cod_Tipo_cultivo[],2,0)</f>
        <v>11</v>
      </c>
      <c r="K459" t="s">
        <v>129</v>
      </c>
      <c r="L459">
        <f>+VLOOKUP(Importaciones_mensuales[[#This Row],[Contenido]],Contenido_cod[],2,0)</f>
        <v>1</v>
      </c>
      <c r="M459" t="str">
        <f>+VLOOKUP(Importaciones_mensuales[[#This Row],[Código Arancelario]],Codigos10[],7,0)</f>
        <v>Red globe</v>
      </c>
      <c r="N459">
        <v>2016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4.881233850129199</v>
      </c>
      <c r="V459">
        <v>0</v>
      </c>
      <c r="W459">
        <v>3.009015112926249</v>
      </c>
      <c r="X459">
        <v>3.0554059435929553</v>
      </c>
      <c r="Y459">
        <v>0</v>
      </c>
      <c r="Z459">
        <v>0</v>
      </c>
    </row>
    <row r="460" spans="1:26" x14ac:dyDescent="0.25">
      <c r="A460" t="s">
        <v>194</v>
      </c>
      <c r="B460" t="s">
        <v>363</v>
      </c>
      <c r="C460" t="str">
        <f>+VLOOKUP(Importaciones_mensuales[[#This Row],[Código Arancelario]],Codigos10[],2,0)</f>
        <v>Uva</v>
      </c>
      <c r="D460">
        <f>+VLOOKUP(Importaciones_mensuales[[#This Row],[Cultivo]],Cod_categoría[],2,0)</f>
        <v>100109001</v>
      </c>
      <c r="E460" t="str">
        <f>+VLOOKUP(Importaciones_mensuales[[#This Row],[Código Arancelario]],Codigos10[],4,0)</f>
        <v>Fresco</v>
      </c>
      <c r="F460">
        <f>+VLOOKUP(Importaciones_mensuales[[#This Row],[Procesamiento]],Cod_procesamiento[],2,0)</f>
        <v>4</v>
      </c>
      <c r="G460" t="str">
        <f>+VLOOKUP(Importaciones_mensuales[[#This Row],[Código Arancelario]],Codigos10[],3,0)</f>
        <v>No orgánico</v>
      </c>
      <c r="H460">
        <f>+VLOOKUP(Importaciones_mensuales[[#This Row],[Tipo]],Cod_tipo[],2,0)</f>
        <v>2</v>
      </c>
      <c r="I460" t="str">
        <f>+VLOOKUP(Importaciones_mensuales[[#This Row],[Código Arancelario]],Codigos10[],5,0)</f>
        <v>Uva</v>
      </c>
      <c r="J460">
        <f>+VLOOKUP(Importaciones_mensuales[[#This Row],[Categoría]],Cod_Tipo_cultivo[],2,0)</f>
        <v>11</v>
      </c>
      <c r="K460" t="s">
        <v>129</v>
      </c>
      <c r="L460">
        <f>+VLOOKUP(Importaciones_mensuales[[#This Row],[Contenido]],Contenido_cod[],2,0)</f>
        <v>1</v>
      </c>
      <c r="M460" t="str">
        <f>+VLOOKUP(Importaciones_mensuales[[#This Row],[Código Arancelario]],Codigos10[],7,0)</f>
        <v>Sugraone</v>
      </c>
      <c r="N460">
        <v>2016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5.0977375</v>
      </c>
      <c r="U460">
        <v>5.3153756216447654</v>
      </c>
      <c r="V460">
        <v>3.3552244809554752</v>
      </c>
      <c r="W460">
        <v>0</v>
      </c>
      <c r="X460">
        <v>0</v>
      </c>
      <c r="Y460">
        <v>0</v>
      </c>
      <c r="Z460">
        <v>0</v>
      </c>
    </row>
    <row r="461" spans="1:26" x14ac:dyDescent="0.25">
      <c r="A461" t="s">
        <v>30</v>
      </c>
      <c r="B461" t="s">
        <v>15</v>
      </c>
      <c r="C461" t="str">
        <f>+VLOOKUP(Importaciones_mensuales[[#This Row],[Código Arancelario]],Codigos10[],2,0)</f>
        <v>Chalote</v>
      </c>
      <c r="D461">
        <f>+VLOOKUP(Importaciones_mensuales[[#This Row],[Cultivo]],Cod_categoría[],2,0)</f>
        <v>100114019</v>
      </c>
      <c r="E461" t="str">
        <f>+VLOOKUP(Importaciones_mensuales[[#This Row],[Código Arancelario]],Codigos10[],4,0)</f>
        <v>Fresco</v>
      </c>
      <c r="F461">
        <f>+VLOOKUP(Importaciones_mensuales[[#This Row],[Procesamiento]],Cod_procesamiento[],2,0)</f>
        <v>4</v>
      </c>
      <c r="G461" t="str">
        <f>+VLOOKUP(Importaciones_mensuales[[#This Row],[Código Arancelario]],Codigos10[],3,0)</f>
        <v>Sin especificar</v>
      </c>
      <c r="H461">
        <f>+VLOOKUP(Importaciones_mensuales[[#This Row],[Tipo]],Cod_tipo[],2,0)</f>
        <v>5</v>
      </c>
      <c r="I461" t="str">
        <f>+VLOOKUP(Importaciones_mensuales[[#This Row],[Código Arancelario]],Codigos10[],5,0)</f>
        <v>Hortalizas</v>
      </c>
      <c r="J461">
        <f>+VLOOKUP(Importaciones_mensuales[[#This Row],[Categoría]],Cod_Tipo_cultivo[],2,0)</f>
        <v>7</v>
      </c>
      <c r="K461" t="s">
        <v>20</v>
      </c>
      <c r="L461">
        <f>+VLOOKUP(Importaciones_mensuales[[#This Row],[Contenido]],Contenido_cod[],2,0)</f>
        <v>2</v>
      </c>
      <c r="M461" t="str">
        <f>+VLOOKUP(Importaciones_mensuales[[#This Row],[Código Arancelario]],Codigos10[],7,0)</f>
        <v>Sin especificar</v>
      </c>
      <c r="N461">
        <v>2018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35150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</row>
    <row r="462" spans="1:26" x14ac:dyDescent="0.25">
      <c r="A462" t="s">
        <v>355</v>
      </c>
      <c r="B462" t="s">
        <v>363</v>
      </c>
      <c r="C462" t="str">
        <f>+VLOOKUP(Importaciones_mensuales[[#This Row],[Código Arancelario]],Codigos10[],2,0)</f>
        <v>Manzana</v>
      </c>
      <c r="D462">
        <f>+VLOOKUP(Importaciones_mensuales[[#This Row],[Cultivo]],Cod_categoría[],2,0)</f>
        <v>100104002</v>
      </c>
      <c r="E462" t="str">
        <f>+VLOOKUP(Importaciones_mensuales[[#This Row],[Código Arancelario]],Codigos10[],4,0)</f>
        <v>Fresco</v>
      </c>
      <c r="F462">
        <f>+VLOOKUP(Importaciones_mensuales[[#This Row],[Procesamiento]],Cod_procesamiento[],2,0)</f>
        <v>4</v>
      </c>
      <c r="G462" t="str">
        <f>+VLOOKUP(Importaciones_mensuales[[#This Row],[Código Arancelario]],Codigos10[],3,0)</f>
        <v>Orgánico</v>
      </c>
      <c r="H462">
        <f>+VLOOKUP(Importaciones_mensuales[[#This Row],[Tipo]],Cod_tipo[],2,0)</f>
        <v>1</v>
      </c>
      <c r="I462" t="str">
        <f>+VLOOKUP(Importaciones_mensuales[[#This Row],[Código Arancelario]],Codigos10[],5,0)</f>
        <v>Frutos de pepita</v>
      </c>
      <c r="J462">
        <f>+VLOOKUP(Importaciones_mensuales[[#This Row],[Categoría]],Cod_Tipo_cultivo[],2,0)</f>
        <v>3</v>
      </c>
      <c r="K462" t="s">
        <v>129</v>
      </c>
      <c r="L462">
        <f>+VLOOKUP(Importaciones_mensuales[[#This Row],[Contenido]],Contenido_cod[],2,0)</f>
        <v>1</v>
      </c>
      <c r="M462" t="str">
        <f>+VLOOKUP(Importaciones_mensuales[[#This Row],[Código Arancelario]],Codigos10[],7,0)</f>
        <v>Royal gala</v>
      </c>
      <c r="N462">
        <v>2016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1.6224130971069748</v>
      </c>
    </row>
    <row r="463" spans="1:26" x14ac:dyDescent="0.25">
      <c r="A463" t="s">
        <v>310</v>
      </c>
      <c r="B463" t="s">
        <v>363</v>
      </c>
      <c r="C463" t="str">
        <f>+VLOOKUP(Importaciones_mensuales[[#This Row],[Código Arancelario]],Codigos10[],2,0)</f>
        <v>Manzana</v>
      </c>
      <c r="D463">
        <f>+VLOOKUP(Importaciones_mensuales[[#This Row],[Cultivo]],Cod_categoría[],2,0)</f>
        <v>100104002</v>
      </c>
      <c r="E463" t="str">
        <f>+VLOOKUP(Importaciones_mensuales[[#This Row],[Código Arancelario]],Codigos10[],4,0)</f>
        <v>Fresco</v>
      </c>
      <c r="F463">
        <f>+VLOOKUP(Importaciones_mensuales[[#This Row],[Procesamiento]],Cod_procesamiento[],2,0)</f>
        <v>4</v>
      </c>
      <c r="G463" t="str">
        <f>+VLOOKUP(Importaciones_mensuales[[#This Row],[Código Arancelario]],Codigos10[],3,0)</f>
        <v>Orgánico</v>
      </c>
      <c r="H463">
        <f>+VLOOKUP(Importaciones_mensuales[[#This Row],[Tipo]],Cod_tipo[],2,0)</f>
        <v>1</v>
      </c>
      <c r="I463" t="str">
        <f>+VLOOKUP(Importaciones_mensuales[[#This Row],[Código Arancelario]],Codigos10[],5,0)</f>
        <v>Frutos de pepita</v>
      </c>
      <c r="J463">
        <f>+VLOOKUP(Importaciones_mensuales[[#This Row],[Categoría]],Cod_Tipo_cultivo[],2,0)</f>
        <v>3</v>
      </c>
      <c r="K463" t="s">
        <v>129</v>
      </c>
      <c r="L463">
        <f>+VLOOKUP(Importaciones_mensuales[[#This Row],[Contenido]],Contenido_cod[],2,0)</f>
        <v>1</v>
      </c>
      <c r="M463" t="str">
        <f>+VLOOKUP(Importaciones_mensuales[[#This Row],[Código Arancelario]],Codigos10[],7,0)</f>
        <v>Fuji</v>
      </c>
      <c r="N463">
        <v>2016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1.8420511941492401</v>
      </c>
      <c r="Z463">
        <v>1.8426766355140187</v>
      </c>
    </row>
    <row r="464" spans="1:26" x14ac:dyDescent="0.25">
      <c r="A464" t="s">
        <v>35</v>
      </c>
      <c r="B464" t="s">
        <v>15</v>
      </c>
      <c r="C464" t="str">
        <f>+VLOOKUP(Importaciones_mensuales[[#This Row],[Código Arancelario]],Codigos10[],2,0)</f>
        <v>Coliflor</v>
      </c>
      <c r="D464">
        <f>+VLOOKUP(Importaciones_mensuales[[#This Row],[Cultivo]],Cod_categoría[],2,0)</f>
        <v>100112008</v>
      </c>
      <c r="E464" t="str">
        <f>+VLOOKUP(Importaciones_mensuales[[#This Row],[Código Arancelario]],Codigos10[],4,0)</f>
        <v>Fresco</v>
      </c>
      <c r="F464">
        <f>+VLOOKUP(Importaciones_mensuales[[#This Row],[Procesamiento]],Cod_procesamiento[],2,0)</f>
        <v>4</v>
      </c>
      <c r="G464" t="str">
        <f>+VLOOKUP(Importaciones_mensuales[[#This Row],[Código Arancelario]],Codigos10[],3,0)</f>
        <v>Sin especificar</v>
      </c>
      <c r="H464">
        <f>+VLOOKUP(Importaciones_mensuales[[#This Row],[Tipo]],Cod_tipo[],2,0)</f>
        <v>5</v>
      </c>
      <c r="I464" t="str">
        <f>+VLOOKUP(Importaciones_mensuales[[#This Row],[Código Arancelario]],Codigos10[],5,0)</f>
        <v>Hortalizas</v>
      </c>
      <c r="J464">
        <f>+VLOOKUP(Importaciones_mensuales[[#This Row],[Categoría]],Cod_Tipo_cultivo[],2,0)</f>
        <v>7</v>
      </c>
      <c r="K464" t="s">
        <v>20</v>
      </c>
      <c r="L464">
        <f>+VLOOKUP(Importaciones_mensuales[[#This Row],[Contenido]],Contenido_cod[],2,0)</f>
        <v>2</v>
      </c>
      <c r="M464" t="str">
        <f>+VLOOKUP(Importaciones_mensuales[[#This Row],[Código Arancelario]],Codigos10[],7,0)</f>
        <v>Sin especificar</v>
      </c>
      <c r="N464">
        <v>2018</v>
      </c>
      <c r="O464">
        <v>100.77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</row>
    <row r="465" spans="1:26" x14ac:dyDescent="0.25">
      <c r="A465" t="s">
        <v>323</v>
      </c>
      <c r="B465" t="s">
        <v>15</v>
      </c>
      <c r="C465" t="str">
        <f>+VLOOKUP(Importaciones_mensuales[[#This Row],[Código Arancelario]],Codigos10[],2,0)</f>
        <v>Achicoria</v>
      </c>
      <c r="D465">
        <f>+VLOOKUP(Importaciones_mensuales[[#This Row],[Cultivo]],Cod_categoría[],2,0)</f>
        <v>100112010</v>
      </c>
      <c r="E465" t="str">
        <f>+VLOOKUP(Importaciones_mensuales[[#This Row],[Código Arancelario]],Codigos10[],4,0)</f>
        <v>Fresco</v>
      </c>
      <c r="F465">
        <f>+VLOOKUP(Importaciones_mensuales[[#This Row],[Procesamiento]],Cod_procesamiento[],2,0)</f>
        <v>4</v>
      </c>
      <c r="G465" t="str">
        <f>+VLOOKUP(Importaciones_mensuales[[#This Row],[Código Arancelario]],Codigos10[],3,0)</f>
        <v>Sin especificar</v>
      </c>
      <c r="H465">
        <f>+VLOOKUP(Importaciones_mensuales[[#This Row],[Tipo]],Cod_tipo[],2,0)</f>
        <v>5</v>
      </c>
      <c r="I465" t="str">
        <f>+VLOOKUP(Importaciones_mensuales[[#This Row],[Código Arancelario]],Codigos10[],5,0)</f>
        <v>Hortalizas</v>
      </c>
      <c r="J465">
        <f>+VLOOKUP(Importaciones_mensuales[[#This Row],[Categoría]],Cod_Tipo_cultivo[],2,0)</f>
        <v>7</v>
      </c>
      <c r="K465" t="s">
        <v>20</v>
      </c>
      <c r="L465">
        <f>+VLOOKUP(Importaciones_mensuales[[#This Row],[Contenido]],Contenido_cod[],2,0)</f>
        <v>2</v>
      </c>
      <c r="M465" t="str">
        <f>+VLOOKUP(Importaciones_mensuales[[#This Row],[Código Arancelario]],Codigos10[],7,0)</f>
        <v>Sin especificar</v>
      </c>
      <c r="N465">
        <v>2018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506.92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</row>
    <row r="466" spans="1:26" x14ac:dyDescent="0.25">
      <c r="A466" t="s">
        <v>41</v>
      </c>
      <c r="B466" t="s">
        <v>15</v>
      </c>
      <c r="C466" t="str">
        <f>+VLOOKUP(Importaciones_mensuales[[#This Row],[Código Arancelario]],Codigos10[],2,0)</f>
        <v>Zanahoria</v>
      </c>
      <c r="D466">
        <f>+VLOOKUP(Importaciones_mensuales[[#This Row],[Cultivo]],Cod_categoría[],2,0)</f>
        <v>100114013</v>
      </c>
      <c r="E466" t="str">
        <f>+VLOOKUP(Importaciones_mensuales[[#This Row],[Código Arancelario]],Codigos10[],4,0)</f>
        <v>Fresco</v>
      </c>
      <c r="F466">
        <f>+VLOOKUP(Importaciones_mensuales[[#This Row],[Procesamiento]],Cod_procesamiento[],2,0)</f>
        <v>4</v>
      </c>
      <c r="G466" t="str">
        <f>+VLOOKUP(Importaciones_mensuales[[#This Row],[Código Arancelario]],Codigos10[],3,0)</f>
        <v>Sin especificar</v>
      </c>
      <c r="H466">
        <f>+VLOOKUP(Importaciones_mensuales[[#This Row],[Tipo]],Cod_tipo[],2,0)</f>
        <v>5</v>
      </c>
      <c r="I466" t="str">
        <f>+VLOOKUP(Importaciones_mensuales[[#This Row],[Código Arancelario]],Codigos10[],5,0)</f>
        <v>Hortalizas</v>
      </c>
      <c r="J466">
        <f>+VLOOKUP(Importaciones_mensuales[[#This Row],[Categoría]],Cod_Tipo_cultivo[],2,0)</f>
        <v>7</v>
      </c>
      <c r="K466" t="s">
        <v>20</v>
      </c>
      <c r="L466">
        <f>+VLOOKUP(Importaciones_mensuales[[#This Row],[Contenido]],Contenido_cod[],2,0)</f>
        <v>2</v>
      </c>
      <c r="M466" t="str">
        <f>+VLOOKUP(Importaciones_mensuales[[#This Row],[Código Arancelario]],Codigos10[],7,0)</f>
        <v>Sin especificar</v>
      </c>
      <c r="N466">
        <v>2018</v>
      </c>
      <c r="O466">
        <v>49578.67</v>
      </c>
      <c r="P466">
        <v>35377.35</v>
      </c>
      <c r="Q466">
        <v>35377.35</v>
      </c>
      <c r="R466">
        <v>35377.35</v>
      </c>
      <c r="S466">
        <v>49558.48</v>
      </c>
      <c r="T466">
        <v>42466.28</v>
      </c>
      <c r="U466">
        <v>35397.54</v>
      </c>
      <c r="V466">
        <v>49548.480000000003</v>
      </c>
      <c r="W466">
        <v>42452.82</v>
      </c>
      <c r="X466">
        <v>63685.96</v>
      </c>
      <c r="Y466">
        <v>56603.76</v>
      </c>
      <c r="Z466">
        <v>49699.17</v>
      </c>
    </row>
    <row r="467" spans="1:26" x14ac:dyDescent="0.25">
      <c r="A467" t="s">
        <v>45</v>
      </c>
      <c r="B467" t="s">
        <v>15</v>
      </c>
      <c r="C467" t="str">
        <f>+VLOOKUP(Importaciones_mensuales[[#This Row],[Código Arancelario]],Codigos10[],2,0)</f>
        <v>Pepino</v>
      </c>
      <c r="D467">
        <f>+VLOOKUP(Importaciones_mensuales[[#This Row],[Cultivo]],Cod_categoría[],2,0)</f>
        <v>100112016</v>
      </c>
      <c r="E467" t="str">
        <f>+VLOOKUP(Importaciones_mensuales[[#This Row],[Código Arancelario]],Codigos10[],4,0)</f>
        <v>Fresco</v>
      </c>
      <c r="F467">
        <f>+VLOOKUP(Importaciones_mensuales[[#This Row],[Procesamiento]],Cod_procesamiento[],2,0)</f>
        <v>4</v>
      </c>
      <c r="G467" t="str">
        <f>+VLOOKUP(Importaciones_mensuales[[#This Row],[Código Arancelario]],Codigos10[],3,0)</f>
        <v>Sin especificar</v>
      </c>
      <c r="H467">
        <f>+VLOOKUP(Importaciones_mensuales[[#This Row],[Tipo]],Cod_tipo[],2,0)</f>
        <v>5</v>
      </c>
      <c r="I467" t="str">
        <f>+VLOOKUP(Importaciones_mensuales[[#This Row],[Código Arancelario]],Codigos10[],5,0)</f>
        <v>Hortalizas</v>
      </c>
      <c r="J467">
        <f>+VLOOKUP(Importaciones_mensuales[[#This Row],[Categoría]],Cod_Tipo_cultivo[],2,0)</f>
        <v>7</v>
      </c>
      <c r="K467" t="s">
        <v>20</v>
      </c>
      <c r="L467">
        <f>+VLOOKUP(Importaciones_mensuales[[#This Row],[Contenido]],Contenido_cod[],2,0)</f>
        <v>2</v>
      </c>
      <c r="M467" t="str">
        <f>+VLOOKUP(Importaciones_mensuales[[#This Row],[Código Arancelario]],Codigos10[],7,0)</f>
        <v>Pepinos y pepinillos</v>
      </c>
      <c r="N467">
        <v>2018</v>
      </c>
      <c r="O467">
        <v>168.82</v>
      </c>
      <c r="P467">
        <v>0</v>
      </c>
      <c r="Q467">
        <v>0</v>
      </c>
      <c r="R467">
        <v>0</v>
      </c>
      <c r="S467">
        <v>5004.75</v>
      </c>
      <c r="T467">
        <v>8267.1</v>
      </c>
      <c r="U467">
        <v>4845.8999999999996</v>
      </c>
      <c r="V467">
        <v>0</v>
      </c>
      <c r="W467">
        <v>2586.83</v>
      </c>
      <c r="X467">
        <v>0</v>
      </c>
      <c r="Y467">
        <v>0</v>
      </c>
      <c r="Z467">
        <v>0</v>
      </c>
    </row>
    <row r="468" spans="1:26" x14ac:dyDescent="0.25">
      <c r="A468" t="s">
        <v>48</v>
      </c>
      <c r="B468" t="s">
        <v>15</v>
      </c>
      <c r="C468" t="str">
        <f>+VLOOKUP(Importaciones_mensuales[[#This Row],[Código Arancelario]],Codigos10[],2,0)</f>
        <v>Arveja</v>
      </c>
      <c r="D468">
        <f>+VLOOKUP(Importaciones_mensuales[[#This Row],[Cultivo]],Cod_categoría[],2,0)</f>
        <v>100112022</v>
      </c>
      <c r="E468" t="str">
        <f>+VLOOKUP(Importaciones_mensuales[[#This Row],[Código Arancelario]],Codigos10[],4,0)</f>
        <v>Fresco</v>
      </c>
      <c r="F468">
        <f>+VLOOKUP(Importaciones_mensuales[[#This Row],[Procesamiento]],Cod_procesamiento[],2,0)</f>
        <v>4</v>
      </c>
      <c r="G468" t="str">
        <f>+VLOOKUP(Importaciones_mensuales[[#This Row],[Código Arancelario]],Codigos10[],3,0)</f>
        <v>Sin especificar</v>
      </c>
      <c r="H468">
        <f>+VLOOKUP(Importaciones_mensuales[[#This Row],[Tipo]],Cod_tipo[],2,0)</f>
        <v>5</v>
      </c>
      <c r="I468" t="str">
        <f>+VLOOKUP(Importaciones_mensuales[[#This Row],[Código Arancelario]],Codigos10[],5,0)</f>
        <v>Hortalizas</v>
      </c>
      <c r="J468">
        <f>+VLOOKUP(Importaciones_mensuales[[#This Row],[Categoría]],Cod_Tipo_cultivo[],2,0)</f>
        <v>7</v>
      </c>
      <c r="K468" t="s">
        <v>20</v>
      </c>
      <c r="L468">
        <f>+VLOOKUP(Importaciones_mensuales[[#This Row],[Contenido]],Contenido_cod[],2,0)</f>
        <v>2</v>
      </c>
      <c r="M468" t="str">
        <f>+VLOOKUP(Importaciones_mensuales[[#This Row],[Código Arancelario]],Codigos10[],7,0)</f>
        <v>Sin especificar</v>
      </c>
      <c r="N468">
        <v>2018</v>
      </c>
      <c r="O468">
        <v>50.38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3729.36</v>
      </c>
      <c r="V468">
        <v>0</v>
      </c>
      <c r="W468">
        <v>0</v>
      </c>
      <c r="X468">
        <v>0</v>
      </c>
      <c r="Y468">
        <v>0</v>
      </c>
      <c r="Z468">
        <v>0</v>
      </c>
    </row>
    <row r="469" spans="1:26" x14ac:dyDescent="0.25">
      <c r="A469" t="s">
        <v>50</v>
      </c>
      <c r="B469" t="s">
        <v>15</v>
      </c>
      <c r="C469" t="str">
        <f>+VLOOKUP(Importaciones_mensuales[[#This Row],[Código Arancelario]],Codigos10[],2,0)</f>
        <v>Poroto</v>
      </c>
      <c r="D469">
        <f>+VLOOKUP(Importaciones_mensuales[[#This Row],[Cultivo]],Cod_categoría[],2,0)</f>
        <v>100110002</v>
      </c>
      <c r="E469" t="str">
        <f>+VLOOKUP(Importaciones_mensuales[[#This Row],[Código Arancelario]],Codigos10[],4,0)</f>
        <v>Fresco</v>
      </c>
      <c r="F469">
        <f>+VLOOKUP(Importaciones_mensuales[[#This Row],[Procesamiento]],Cod_procesamiento[],2,0)</f>
        <v>4</v>
      </c>
      <c r="G469" t="str">
        <f>+VLOOKUP(Importaciones_mensuales[[#This Row],[Código Arancelario]],Codigos10[],3,0)</f>
        <v>Sin especificar</v>
      </c>
      <c r="H469">
        <f>+VLOOKUP(Importaciones_mensuales[[#This Row],[Tipo]],Cod_tipo[],2,0)</f>
        <v>5</v>
      </c>
      <c r="I469" t="str">
        <f>+VLOOKUP(Importaciones_mensuales[[#This Row],[Código Arancelario]],Codigos10[],5,0)</f>
        <v>Hortalizas</v>
      </c>
      <c r="J469">
        <f>+VLOOKUP(Importaciones_mensuales[[#This Row],[Categoría]],Cod_Tipo_cultivo[],2,0)</f>
        <v>7</v>
      </c>
      <c r="K469" t="s">
        <v>20</v>
      </c>
      <c r="L469">
        <f>+VLOOKUP(Importaciones_mensuales[[#This Row],[Contenido]],Contenido_cod[],2,0)</f>
        <v>2</v>
      </c>
      <c r="M469" t="str">
        <f>+VLOOKUP(Importaciones_mensuales[[#This Row],[Código Arancelario]],Codigos10[],7,0)</f>
        <v>Sin especificar</v>
      </c>
      <c r="N469">
        <v>2018</v>
      </c>
      <c r="O469">
        <v>0</v>
      </c>
      <c r="P469">
        <v>23956.13</v>
      </c>
      <c r="Q469">
        <v>0</v>
      </c>
      <c r="R469">
        <v>5650</v>
      </c>
      <c r="S469">
        <v>29813.05</v>
      </c>
      <c r="T469">
        <v>126456.5</v>
      </c>
      <c r="U469">
        <v>112040.46</v>
      </c>
      <c r="V469">
        <v>159549.95000000001</v>
      </c>
      <c r="W469">
        <v>81426.12</v>
      </c>
      <c r="X469">
        <v>33524.400000000001</v>
      </c>
      <c r="Y469">
        <v>926.09</v>
      </c>
      <c r="Z469">
        <v>594.70000000000005</v>
      </c>
    </row>
    <row r="470" spans="1:26" x14ac:dyDescent="0.25">
      <c r="A470" t="s">
        <v>311</v>
      </c>
      <c r="B470" t="s">
        <v>363</v>
      </c>
      <c r="C470" t="str">
        <f>+VLOOKUP(Importaciones_mensuales[[#This Row],[Código Arancelario]],Codigos10[],2,0)</f>
        <v>Manzana</v>
      </c>
      <c r="D470">
        <f>+VLOOKUP(Importaciones_mensuales[[#This Row],[Cultivo]],Cod_categoría[],2,0)</f>
        <v>100104002</v>
      </c>
      <c r="E470" t="str">
        <f>+VLOOKUP(Importaciones_mensuales[[#This Row],[Código Arancelario]],Codigos10[],4,0)</f>
        <v>Fresco</v>
      </c>
      <c r="F470">
        <f>+VLOOKUP(Importaciones_mensuales[[#This Row],[Procesamiento]],Cod_procesamiento[],2,0)</f>
        <v>4</v>
      </c>
      <c r="G470" t="str">
        <f>+VLOOKUP(Importaciones_mensuales[[#This Row],[Código Arancelario]],Codigos10[],3,0)</f>
        <v>Orgánico</v>
      </c>
      <c r="H470">
        <f>+VLOOKUP(Importaciones_mensuales[[#This Row],[Tipo]],Cod_tipo[],2,0)</f>
        <v>1</v>
      </c>
      <c r="I470" t="str">
        <f>+VLOOKUP(Importaciones_mensuales[[#This Row],[Código Arancelario]],Codigos10[],5,0)</f>
        <v>Frutos de pepita</v>
      </c>
      <c r="J470">
        <f>+VLOOKUP(Importaciones_mensuales[[#This Row],[Categoría]],Cod_Tipo_cultivo[],2,0)</f>
        <v>3</v>
      </c>
      <c r="K470" t="s">
        <v>129</v>
      </c>
      <c r="L470">
        <f>+VLOOKUP(Importaciones_mensuales[[#This Row],[Contenido]],Contenido_cod[],2,0)</f>
        <v>1</v>
      </c>
      <c r="M470" t="str">
        <f>+VLOOKUP(Importaciones_mensuales[[#This Row],[Código Arancelario]],Codigos10[],7,0)</f>
        <v>Granny smith</v>
      </c>
      <c r="N470">
        <v>2016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1.6672064014118402</v>
      </c>
      <c r="Z470">
        <v>0</v>
      </c>
    </row>
    <row r="471" spans="1:26" x14ac:dyDescent="0.25">
      <c r="A471" t="s">
        <v>279</v>
      </c>
      <c r="B471" t="s">
        <v>15</v>
      </c>
      <c r="C471" t="str">
        <f>+VLOOKUP(Importaciones_mensuales[[#This Row],[Código Arancelario]],Codigos10[],2,0)</f>
        <v>Berenjena</v>
      </c>
      <c r="D471">
        <f>+VLOOKUP(Importaciones_mensuales[[#This Row],[Cultivo]],Cod_categoría[],2,0)</f>
        <v>100112001</v>
      </c>
      <c r="E471" t="str">
        <f>+VLOOKUP(Importaciones_mensuales[[#This Row],[Código Arancelario]],Codigos10[],4,0)</f>
        <v>Fresco</v>
      </c>
      <c r="F471">
        <f>+VLOOKUP(Importaciones_mensuales[[#This Row],[Procesamiento]],Cod_procesamiento[],2,0)</f>
        <v>4</v>
      </c>
      <c r="G471" t="str">
        <f>+VLOOKUP(Importaciones_mensuales[[#This Row],[Código Arancelario]],Codigos10[],3,0)</f>
        <v>Sin especificar</v>
      </c>
      <c r="H471">
        <f>+VLOOKUP(Importaciones_mensuales[[#This Row],[Tipo]],Cod_tipo[],2,0)</f>
        <v>5</v>
      </c>
      <c r="I471" t="str">
        <f>+VLOOKUP(Importaciones_mensuales[[#This Row],[Código Arancelario]],Codigos10[],5,0)</f>
        <v>Hortalizas</v>
      </c>
      <c r="J471">
        <f>+VLOOKUP(Importaciones_mensuales[[#This Row],[Categoría]],Cod_Tipo_cultivo[],2,0)</f>
        <v>7</v>
      </c>
      <c r="K471" t="s">
        <v>20</v>
      </c>
      <c r="L471">
        <f>+VLOOKUP(Importaciones_mensuales[[#This Row],[Contenido]],Contenido_cod[],2,0)</f>
        <v>2</v>
      </c>
      <c r="M471" t="str">
        <f>+VLOOKUP(Importaciones_mensuales[[#This Row],[Código Arancelario]],Codigos10[],7,0)</f>
        <v>Sin especificar</v>
      </c>
      <c r="N471">
        <v>2018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8701.16</v>
      </c>
      <c r="X471">
        <v>0</v>
      </c>
      <c r="Y471">
        <v>0</v>
      </c>
      <c r="Z471">
        <v>0</v>
      </c>
    </row>
    <row r="472" spans="1:26" x14ac:dyDescent="0.25">
      <c r="A472" t="s">
        <v>281</v>
      </c>
      <c r="B472" t="s">
        <v>15</v>
      </c>
      <c r="C472" t="str">
        <f>+VLOOKUP(Importaciones_mensuales[[#This Row],[Código Arancelario]],Codigos10[],2,0)</f>
        <v>Apio</v>
      </c>
      <c r="D472">
        <f>+VLOOKUP(Importaciones_mensuales[[#This Row],[Cultivo]],Cod_categoría[],2,0)</f>
        <v>100112017</v>
      </c>
      <c r="E472" t="str">
        <f>+VLOOKUP(Importaciones_mensuales[[#This Row],[Código Arancelario]],Codigos10[],4,0)</f>
        <v>Fresco</v>
      </c>
      <c r="F472">
        <f>+VLOOKUP(Importaciones_mensuales[[#This Row],[Procesamiento]],Cod_procesamiento[],2,0)</f>
        <v>4</v>
      </c>
      <c r="G472" t="str">
        <f>+VLOOKUP(Importaciones_mensuales[[#This Row],[Código Arancelario]],Codigos10[],3,0)</f>
        <v>Sin especificar</v>
      </c>
      <c r="H472">
        <f>+VLOOKUP(Importaciones_mensuales[[#This Row],[Tipo]],Cod_tipo[],2,0)</f>
        <v>5</v>
      </c>
      <c r="I472" t="str">
        <f>+VLOOKUP(Importaciones_mensuales[[#This Row],[Código Arancelario]],Codigos10[],5,0)</f>
        <v>Hortalizas</v>
      </c>
      <c r="J472">
        <f>+VLOOKUP(Importaciones_mensuales[[#This Row],[Categoría]],Cod_Tipo_cultivo[],2,0)</f>
        <v>7</v>
      </c>
      <c r="K472" t="s">
        <v>20</v>
      </c>
      <c r="L472">
        <f>+VLOOKUP(Importaciones_mensuales[[#This Row],[Contenido]],Contenido_cod[],2,0)</f>
        <v>2</v>
      </c>
      <c r="M472" t="str">
        <f>+VLOOKUP(Importaciones_mensuales[[#This Row],[Código Arancelario]],Codigos10[],7,0)</f>
        <v>Sin especificar</v>
      </c>
      <c r="N472">
        <v>2018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53.05</v>
      </c>
      <c r="Z472">
        <v>0</v>
      </c>
    </row>
    <row r="473" spans="1:26" x14ac:dyDescent="0.25">
      <c r="A473" t="s">
        <v>56</v>
      </c>
      <c r="B473" t="s">
        <v>15</v>
      </c>
      <c r="C473" t="str">
        <f>+VLOOKUP(Importaciones_mensuales[[#This Row],[Código Arancelario]],Codigos10[],2,0)</f>
        <v>Pimiento</v>
      </c>
      <c r="D473">
        <f>+VLOOKUP(Importaciones_mensuales[[#This Row],[Cultivo]],Cod_categoría[],2,0)</f>
        <v>100112002</v>
      </c>
      <c r="E473" t="str">
        <f>+VLOOKUP(Importaciones_mensuales[[#This Row],[Código Arancelario]],Codigos10[],4,0)</f>
        <v>Fresco</v>
      </c>
      <c r="F473">
        <f>+VLOOKUP(Importaciones_mensuales[[#This Row],[Procesamiento]],Cod_procesamiento[],2,0)</f>
        <v>4</v>
      </c>
      <c r="G473" t="str">
        <f>+VLOOKUP(Importaciones_mensuales[[#This Row],[Código Arancelario]],Codigos10[],3,0)</f>
        <v>Sin especificar</v>
      </c>
      <c r="H473">
        <f>+VLOOKUP(Importaciones_mensuales[[#This Row],[Tipo]],Cod_tipo[],2,0)</f>
        <v>5</v>
      </c>
      <c r="I473" t="str">
        <f>+VLOOKUP(Importaciones_mensuales[[#This Row],[Código Arancelario]],Codigos10[],5,0)</f>
        <v>Hortalizas</v>
      </c>
      <c r="J473">
        <f>+VLOOKUP(Importaciones_mensuales[[#This Row],[Categoría]],Cod_Tipo_cultivo[],2,0)</f>
        <v>7</v>
      </c>
      <c r="K473" t="s">
        <v>20</v>
      </c>
      <c r="L473">
        <f>+VLOOKUP(Importaciones_mensuales[[#This Row],[Contenido]],Contenido_cod[],2,0)</f>
        <v>2</v>
      </c>
      <c r="M473" t="str">
        <f>+VLOOKUP(Importaciones_mensuales[[#This Row],[Código Arancelario]],Codigos10[],7,0)</f>
        <v>Sin especificar</v>
      </c>
      <c r="N473">
        <v>2018</v>
      </c>
      <c r="O473">
        <v>0</v>
      </c>
      <c r="P473">
        <v>46.26</v>
      </c>
      <c r="Q473">
        <v>0</v>
      </c>
      <c r="R473">
        <v>0</v>
      </c>
      <c r="S473">
        <v>0</v>
      </c>
      <c r="T473">
        <v>78.930000000000007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</row>
    <row r="474" spans="1:26" x14ac:dyDescent="0.25">
      <c r="A474" t="s">
        <v>58</v>
      </c>
      <c r="B474" t="s">
        <v>15</v>
      </c>
      <c r="C474" t="str">
        <f>+VLOOKUP(Importaciones_mensuales[[#This Row],[Código Arancelario]],Codigos10[],2,0)</f>
        <v>Ají</v>
      </c>
      <c r="D474">
        <f>+VLOOKUP(Importaciones_mensuales[[#This Row],[Cultivo]],Cod_categoría[],2,0)</f>
        <v>100112021</v>
      </c>
      <c r="E474" t="str">
        <f>+VLOOKUP(Importaciones_mensuales[[#This Row],[Código Arancelario]],Codigos10[],4,0)</f>
        <v>Fresco</v>
      </c>
      <c r="F474">
        <f>+VLOOKUP(Importaciones_mensuales[[#This Row],[Procesamiento]],Cod_procesamiento[],2,0)</f>
        <v>4</v>
      </c>
      <c r="G474" t="str">
        <f>+VLOOKUP(Importaciones_mensuales[[#This Row],[Código Arancelario]],Codigos10[],3,0)</f>
        <v>Sin especificar</v>
      </c>
      <c r="H474">
        <f>+VLOOKUP(Importaciones_mensuales[[#This Row],[Tipo]],Cod_tipo[],2,0)</f>
        <v>5</v>
      </c>
      <c r="I474" t="str">
        <f>+VLOOKUP(Importaciones_mensuales[[#This Row],[Código Arancelario]],Codigos10[],5,0)</f>
        <v>Hortalizas</v>
      </c>
      <c r="J474">
        <f>+VLOOKUP(Importaciones_mensuales[[#This Row],[Categoría]],Cod_Tipo_cultivo[],2,0)</f>
        <v>7</v>
      </c>
      <c r="K474" t="s">
        <v>20</v>
      </c>
      <c r="L474">
        <f>+VLOOKUP(Importaciones_mensuales[[#This Row],[Contenido]],Contenido_cod[],2,0)</f>
        <v>2</v>
      </c>
      <c r="M474" t="str">
        <f>+VLOOKUP(Importaciones_mensuales[[#This Row],[Código Arancelario]],Codigos10[],7,0)</f>
        <v>Sin especificar</v>
      </c>
      <c r="N474">
        <v>2018</v>
      </c>
      <c r="O474">
        <v>2661.26</v>
      </c>
      <c r="P474">
        <v>0</v>
      </c>
      <c r="Q474">
        <v>2661.03</v>
      </c>
      <c r="R474">
        <v>0</v>
      </c>
      <c r="S474">
        <v>11285.64</v>
      </c>
      <c r="T474">
        <v>1442.76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</row>
    <row r="475" spans="1:26" x14ac:dyDescent="0.25">
      <c r="A475" t="s">
        <v>302</v>
      </c>
      <c r="B475" t="s">
        <v>15</v>
      </c>
      <c r="C475" t="str">
        <f>+VLOOKUP(Importaciones_mensuales[[#This Row],[Código Arancelario]],Codigos10[],2,0)</f>
        <v>Espinaca</v>
      </c>
      <c r="D475">
        <f>+VLOOKUP(Importaciones_mensuales[[#This Row],[Cultivo]],Cod_categoría[],2,0)</f>
        <v>100112012</v>
      </c>
      <c r="E475" t="str">
        <f>+VLOOKUP(Importaciones_mensuales[[#This Row],[Código Arancelario]],Codigos10[],4,0)</f>
        <v>Fresco</v>
      </c>
      <c r="F475">
        <f>+VLOOKUP(Importaciones_mensuales[[#This Row],[Procesamiento]],Cod_procesamiento[],2,0)</f>
        <v>4</v>
      </c>
      <c r="G475" t="str">
        <f>+VLOOKUP(Importaciones_mensuales[[#This Row],[Código Arancelario]],Codigos10[],3,0)</f>
        <v>Sin especificar</v>
      </c>
      <c r="H475">
        <f>+VLOOKUP(Importaciones_mensuales[[#This Row],[Tipo]],Cod_tipo[],2,0)</f>
        <v>5</v>
      </c>
      <c r="I475" t="str">
        <f>+VLOOKUP(Importaciones_mensuales[[#This Row],[Código Arancelario]],Codigos10[],5,0)</f>
        <v>Hortalizas</v>
      </c>
      <c r="J475">
        <f>+VLOOKUP(Importaciones_mensuales[[#This Row],[Categoría]],Cod_Tipo_cultivo[],2,0)</f>
        <v>7</v>
      </c>
      <c r="K475" t="s">
        <v>20</v>
      </c>
      <c r="L475">
        <f>+VLOOKUP(Importaciones_mensuales[[#This Row],[Contenido]],Contenido_cod[],2,0)</f>
        <v>2</v>
      </c>
      <c r="M475" t="str">
        <f>+VLOOKUP(Importaciones_mensuales[[#This Row],[Código Arancelario]],Codigos10[],7,0)</f>
        <v>Sin especificar</v>
      </c>
      <c r="N475">
        <v>2018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147.22</v>
      </c>
      <c r="W475">
        <v>0</v>
      </c>
      <c r="X475">
        <v>0</v>
      </c>
      <c r="Y475">
        <v>0</v>
      </c>
      <c r="Z475">
        <v>0</v>
      </c>
    </row>
    <row r="476" spans="1:26" x14ac:dyDescent="0.25">
      <c r="A476" t="s">
        <v>60</v>
      </c>
      <c r="B476" t="s">
        <v>15</v>
      </c>
      <c r="C476" t="str">
        <f>+VLOOKUP(Importaciones_mensuales[[#This Row],[Código Arancelario]],Codigos10[],2,0)</f>
        <v>Aceituna</v>
      </c>
      <c r="D476">
        <f>+VLOOKUP(Importaciones_mensuales[[#This Row],[Cultivo]],Cod_categoría[],2,0)</f>
        <v>100114016</v>
      </c>
      <c r="E476" t="str">
        <f>+VLOOKUP(Importaciones_mensuales[[#This Row],[Código Arancelario]],Codigos10[],4,0)</f>
        <v>Fresco</v>
      </c>
      <c r="F476">
        <f>+VLOOKUP(Importaciones_mensuales[[#This Row],[Procesamiento]],Cod_procesamiento[],2,0)</f>
        <v>4</v>
      </c>
      <c r="G476" t="str">
        <f>+VLOOKUP(Importaciones_mensuales[[#This Row],[Código Arancelario]],Codigos10[],3,0)</f>
        <v>Sin especificar</v>
      </c>
      <c r="H476">
        <f>+VLOOKUP(Importaciones_mensuales[[#This Row],[Tipo]],Cod_tipo[],2,0)</f>
        <v>5</v>
      </c>
      <c r="I476" t="str">
        <f>+VLOOKUP(Importaciones_mensuales[[#This Row],[Código Arancelario]],Codigos10[],5,0)</f>
        <v>Hortalizas</v>
      </c>
      <c r="J476">
        <f>+VLOOKUP(Importaciones_mensuales[[#This Row],[Categoría]],Cod_Tipo_cultivo[],2,0)</f>
        <v>7</v>
      </c>
      <c r="K476" t="s">
        <v>20</v>
      </c>
      <c r="L476">
        <f>+VLOOKUP(Importaciones_mensuales[[#This Row],[Contenido]],Contenido_cod[],2,0)</f>
        <v>2</v>
      </c>
      <c r="M476" t="str">
        <f>+VLOOKUP(Importaciones_mensuales[[#This Row],[Código Arancelario]],Codigos10[],7,0)</f>
        <v>Sin especificar</v>
      </c>
      <c r="N476">
        <v>2018</v>
      </c>
      <c r="O476">
        <v>154.26</v>
      </c>
      <c r="P476">
        <v>0</v>
      </c>
      <c r="Q476">
        <v>2170.31</v>
      </c>
      <c r="R476">
        <v>0</v>
      </c>
      <c r="S476">
        <v>0</v>
      </c>
      <c r="T476">
        <v>95896.97</v>
      </c>
      <c r="U476">
        <v>0</v>
      </c>
      <c r="V476">
        <v>810.08</v>
      </c>
      <c r="W476">
        <v>0</v>
      </c>
      <c r="X476">
        <v>0</v>
      </c>
      <c r="Y476">
        <v>0</v>
      </c>
      <c r="Z476">
        <v>0</v>
      </c>
    </row>
    <row r="477" spans="1:26" x14ac:dyDescent="0.25">
      <c r="A477" t="s">
        <v>62</v>
      </c>
      <c r="B477" t="s">
        <v>15</v>
      </c>
      <c r="C477" t="str">
        <f>+VLOOKUP(Importaciones_mensuales[[#This Row],[Código Arancelario]],Codigos10[],2,0)</f>
        <v>Zapallo</v>
      </c>
      <c r="D477">
        <f>+VLOOKUP(Importaciones_mensuales[[#This Row],[Cultivo]],Cod_categoría[],2,0)</f>
        <v>100112032</v>
      </c>
      <c r="E477" t="str">
        <f>+VLOOKUP(Importaciones_mensuales[[#This Row],[Código Arancelario]],Codigos10[],4,0)</f>
        <v>Fresco</v>
      </c>
      <c r="F477">
        <f>+VLOOKUP(Importaciones_mensuales[[#This Row],[Procesamiento]],Cod_procesamiento[],2,0)</f>
        <v>4</v>
      </c>
      <c r="G477" t="str">
        <f>+VLOOKUP(Importaciones_mensuales[[#This Row],[Código Arancelario]],Codigos10[],3,0)</f>
        <v>Sin especificar</v>
      </c>
      <c r="H477">
        <f>+VLOOKUP(Importaciones_mensuales[[#This Row],[Tipo]],Cod_tipo[],2,0)</f>
        <v>5</v>
      </c>
      <c r="I477" t="str">
        <f>+VLOOKUP(Importaciones_mensuales[[#This Row],[Código Arancelario]],Codigos10[],5,0)</f>
        <v>Hortalizas</v>
      </c>
      <c r="J477">
        <f>+VLOOKUP(Importaciones_mensuales[[#This Row],[Categoría]],Cod_Tipo_cultivo[],2,0)</f>
        <v>7</v>
      </c>
      <c r="K477" t="s">
        <v>20</v>
      </c>
      <c r="L477">
        <f>+VLOOKUP(Importaciones_mensuales[[#This Row],[Contenido]],Contenido_cod[],2,0)</f>
        <v>2</v>
      </c>
      <c r="M477" t="str">
        <f>+VLOOKUP(Importaciones_mensuales[[#This Row],[Código Arancelario]],Codigos10[],7,0)</f>
        <v>De guarda</v>
      </c>
      <c r="N477">
        <v>2018</v>
      </c>
      <c r="O477">
        <v>0</v>
      </c>
      <c r="P477">
        <v>0</v>
      </c>
      <c r="Q477">
        <v>0</v>
      </c>
      <c r="R477">
        <v>1274</v>
      </c>
      <c r="S477">
        <v>0</v>
      </c>
      <c r="T477">
        <v>560</v>
      </c>
      <c r="U477">
        <v>4597.22</v>
      </c>
      <c r="V477">
        <v>50691.18</v>
      </c>
      <c r="W477">
        <v>111001.93</v>
      </c>
      <c r="X477">
        <v>309851.43</v>
      </c>
      <c r="Y477">
        <v>179174.5</v>
      </c>
      <c r="Z477">
        <v>13765.26</v>
      </c>
    </row>
    <row r="478" spans="1:26" x14ac:dyDescent="0.25">
      <c r="A478" t="s">
        <v>325</v>
      </c>
      <c r="B478" t="s">
        <v>15</v>
      </c>
      <c r="C478" t="str">
        <f>+VLOOKUP(Importaciones_mensuales[[#This Row],[Código Arancelario]],Codigos10[],2,0)</f>
        <v>Zapallo</v>
      </c>
      <c r="D478">
        <f>+VLOOKUP(Importaciones_mensuales[[#This Row],[Cultivo]],Cod_categoría[],2,0)</f>
        <v>100112032</v>
      </c>
      <c r="E478" t="str">
        <f>+VLOOKUP(Importaciones_mensuales[[#This Row],[Código Arancelario]],Codigos10[],4,0)</f>
        <v>Fresco</v>
      </c>
      <c r="F478">
        <f>+VLOOKUP(Importaciones_mensuales[[#This Row],[Procesamiento]],Cod_procesamiento[],2,0)</f>
        <v>4</v>
      </c>
      <c r="G478" t="str">
        <f>+VLOOKUP(Importaciones_mensuales[[#This Row],[Código Arancelario]],Codigos10[],3,0)</f>
        <v>Sin especificar</v>
      </c>
      <c r="H478">
        <f>+VLOOKUP(Importaciones_mensuales[[#This Row],[Tipo]],Cod_tipo[],2,0)</f>
        <v>5</v>
      </c>
      <c r="I478" t="str">
        <f>+VLOOKUP(Importaciones_mensuales[[#This Row],[Código Arancelario]],Codigos10[],5,0)</f>
        <v>Hortalizas</v>
      </c>
      <c r="J478">
        <f>+VLOOKUP(Importaciones_mensuales[[#This Row],[Categoría]],Cod_Tipo_cultivo[],2,0)</f>
        <v>7</v>
      </c>
      <c r="K478" t="s">
        <v>20</v>
      </c>
      <c r="L478">
        <f>+VLOOKUP(Importaciones_mensuales[[#This Row],[Contenido]],Contenido_cod[],2,0)</f>
        <v>2</v>
      </c>
      <c r="M478" t="str">
        <f>+VLOOKUP(Importaciones_mensuales[[#This Row],[Código Arancelario]],Codigos10[],7,0)</f>
        <v>Kabutial</v>
      </c>
      <c r="N478">
        <v>2018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47.81</v>
      </c>
      <c r="W478">
        <v>0</v>
      </c>
      <c r="X478">
        <v>0</v>
      </c>
      <c r="Y478">
        <v>0</v>
      </c>
      <c r="Z478">
        <v>0</v>
      </c>
    </row>
    <row r="479" spans="1:26" x14ac:dyDescent="0.25">
      <c r="A479" t="s">
        <v>284</v>
      </c>
      <c r="B479" t="s">
        <v>15</v>
      </c>
      <c r="C479" t="str">
        <f>+VLOOKUP(Importaciones_mensuales[[#This Row],[Código Arancelario]],Codigos10[],2,0)</f>
        <v>Zapallo</v>
      </c>
      <c r="D479">
        <f>+VLOOKUP(Importaciones_mensuales[[#This Row],[Cultivo]],Cod_categoría[],2,0)</f>
        <v>100112032</v>
      </c>
      <c r="E479" t="str">
        <f>+VLOOKUP(Importaciones_mensuales[[#This Row],[Código Arancelario]],Codigos10[],4,0)</f>
        <v>Fresco</v>
      </c>
      <c r="F479">
        <f>+VLOOKUP(Importaciones_mensuales[[#This Row],[Procesamiento]],Cod_procesamiento[],2,0)</f>
        <v>4</v>
      </c>
      <c r="G479" t="str">
        <f>+VLOOKUP(Importaciones_mensuales[[#This Row],[Código Arancelario]],Codigos10[],3,0)</f>
        <v>Sin especificar</v>
      </c>
      <c r="H479">
        <f>+VLOOKUP(Importaciones_mensuales[[#This Row],[Tipo]],Cod_tipo[],2,0)</f>
        <v>5</v>
      </c>
      <c r="I479" t="str">
        <f>+VLOOKUP(Importaciones_mensuales[[#This Row],[Código Arancelario]],Codigos10[],5,0)</f>
        <v>Hortalizas</v>
      </c>
      <c r="J479">
        <f>+VLOOKUP(Importaciones_mensuales[[#This Row],[Categoría]],Cod_Tipo_cultivo[],2,0)</f>
        <v>7</v>
      </c>
      <c r="K479" t="s">
        <v>20</v>
      </c>
      <c r="L479">
        <f>+VLOOKUP(Importaciones_mensuales[[#This Row],[Contenido]],Contenido_cod[],2,0)</f>
        <v>2</v>
      </c>
      <c r="M479" t="str">
        <f>+VLOOKUP(Importaciones_mensuales[[#This Row],[Código Arancelario]],Codigos10[],7,0)</f>
        <v>Sin especificar</v>
      </c>
      <c r="N479">
        <v>2018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41899.129999999997</v>
      </c>
      <c r="Z479">
        <v>2140</v>
      </c>
    </row>
    <row r="480" spans="1:26" x14ac:dyDescent="0.25">
      <c r="A480" t="s">
        <v>65</v>
      </c>
      <c r="B480" t="s">
        <v>15</v>
      </c>
      <c r="C480" t="str">
        <f>+VLOOKUP(Importaciones_mensuales[[#This Row],[Código Arancelario]],Codigos10[],2,0)</f>
        <v>Calabacín</v>
      </c>
      <c r="D480">
        <f>+VLOOKUP(Importaciones_mensuales[[#This Row],[Cultivo]],Cod_categoría[],2,0)</f>
        <v>100114018</v>
      </c>
      <c r="E480" t="str">
        <f>+VLOOKUP(Importaciones_mensuales[[#This Row],[Código Arancelario]],Codigos10[],4,0)</f>
        <v>Fresco</v>
      </c>
      <c r="F480">
        <f>+VLOOKUP(Importaciones_mensuales[[#This Row],[Procesamiento]],Cod_procesamiento[],2,0)</f>
        <v>4</v>
      </c>
      <c r="G480" t="str">
        <f>+VLOOKUP(Importaciones_mensuales[[#This Row],[Código Arancelario]],Codigos10[],3,0)</f>
        <v>Sin especificar</v>
      </c>
      <c r="H480">
        <f>+VLOOKUP(Importaciones_mensuales[[#This Row],[Tipo]],Cod_tipo[],2,0)</f>
        <v>5</v>
      </c>
      <c r="I480" t="str">
        <f>+VLOOKUP(Importaciones_mensuales[[#This Row],[Código Arancelario]],Codigos10[],5,0)</f>
        <v>Hortalizas</v>
      </c>
      <c r="J480">
        <f>+VLOOKUP(Importaciones_mensuales[[#This Row],[Categoría]],Cod_Tipo_cultivo[],2,0)</f>
        <v>7</v>
      </c>
      <c r="K480" t="s">
        <v>20</v>
      </c>
      <c r="L480">
        <f>+VLOOKUP(Importaciones_mensuales[[#This Row],[Contenido]],Contenido_cod[],2,0)</f>
        <v>2</v>
      </c>
      <c r="M480" t="str">
        <f>+VLOOKUP(Importaciones_mensuales[[#This Row],[Código Arancelario]],Codigos10[],7,0)</f>
        <v>Sin especificar</v>
      </c>
      <c r="N480">
        <v>2018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40.909999999999997</v>
      </c>
    </row>
    <row r="481" spans="1:26" x14ac:dyDescent="0.25">
      <c r="A481" t="s">
        <v>67</v>
      </c>
      <c r="B481" t="s">
        <v>15</v>
      </c>
      <c r="C481" t="str">
        <f>+VLOOKUP(Importaciones_mensuales[[#This Row],[Código Arancelario]],Codigos10[],2,0)</f>
        <v>Papa</v>
      </c>
      <c r="D481">
        <f>+VLOOKUP(Importaciones_mensuales[[#This Row],[Cultivo]],Cod_categoría[],2,0)</f>
        <v>100114001</v>
      </c>
      <c r="E481" t="str">
        <f>+VLOOKUP(Importaciones_mensuales[[#This Row],[Código Arancelario]],Codigos10[],4,0)</f>
        <v>Congelado</v>
      </c>
      <c r="F481">
        <f>+VLOOKUP(Importaciones_mensuales[[#This Row],[Procesamiento]],Cod_procesamiento[],2,0)</f>
        <v>1</v>
      </c>
      <c r="G481" t="str">
        <f>+VLOOKUP(Importaciones_mensuales[[#This Row],[Código Arancelario]],Codigos10[],3,0)</f>
        <v>Sin especificar</v>
      </c>
      <c r="H481">
        <f>+VLOOKUP(Importaciones_mensuales[[#This Row],[Tipo]],Cod_tipo[],2,0)</f>
        <v>5</v>
      </c>
      <c r="I481" t="str">
        <f>+VLOOKUP(Importaciones_mensuales[[#This Row],[Código Arancelario]],Codigos10[],5,0)</f>
        <v>Tubérculos</v>
      </c>
      <c r="J481">
        <f>+VLOOKUP(Importaciones_mensuales[[#This Row],[Categoría]],Cod_Tipo_cultivo[],2,0)</f>
        <v>9</v>
      </c>
      <c r="K481" t="s">
        <v>20</v>
      </c>
      <c r="L481">
        <f>+VLOOKUP(Importaciones_mensuales[[#This Row],[Contenido]],Contenido_cod[],2,0)</f>
        <v>2</v>
      </c>
      <c r="M481" t="str">
        <f>+VLOOKUP(Importaciones_mensuales[[#This Row],[Código Arancelario]],Codigos10[],7,0)</f>
        <v>Sin especificar</v>
      </c>
      <c r="N481">
        <v>2018</v>
      </c>
      <c r="O481">
        <v>0</v>
      </c>
      <c r="P481">
        <v>22263.53</v>
      </c>
      <c r="Q481">
        <v>6840</v>
      </c>
      <c r="R481">
        <v>20072.649999999998</v>
      </c>
      <c r="S481">
        <v>38451.42</v>
      </c>
      <c r="T481">
        <v>40517.469999999994</v>
      </c>
      <c r="U481">
        <v>0</v>
      </c>
      <c r="V481">
        <v>55716.91</v>
      </c>
      <c r="W481">
        <v>18467.670000000002</v>
      </c>
      <c r="X481">
        <v>37279.159999999996</v>
      </c>
      <c r="Y481">
        <v>25134.640000000003</v>
      </c>
      <c r="Z481">
        <v>1950.19</v>
      </c>
    </row>
    <row r="482" spans="1:26" x14ac:dyDescent="0.25">
      <c r="A482" t="s">
        <v>69</v>
      </c>
      <c r="B482" t="s">
        <v>15</v>
      </c>
      <c r="C482" t="str">
        <f>+VLOOKUP(Importaciones_mensuales[[#This Row],[Código Arancelario]],Codigos10[],2,0)</f>
        <v>Arveja</v>
      </c>
      <c r="D482">
        <f>+VLOOKUP(Importaciones_mensuales[[#This Row],[Cultivo]],Cod_categoría[],2,0)</f>
        <v>100112022</v>
      </c>
      <c r="E482" t="str">
        <f>+VLOOKUP(Importaciones_mensuales[[#This Row],[Código Arancelario]],Codigos10[],4,0)</f>
        <v>Congelado</v>
      </c>
      <c r="F482">
        <f>+VLOOKUP(Importaciones_mensuales[[#This Row],[Procesamiento]],Cod_procesamiento[],2,0)</f>
        <v>1</v>
      </c>
      <c r="G482" t="str">
        <f>+VLOOKUP(Importaciones_mensuales[[#This Row],[Código Arancelario]],Codigos10[],3,0)</f>
        <v>Sin especificar</v>
      </c>
      <c r="H482">
        <f>+VLOOKUP(Importaciones_mensuales[[#This Row],[Tipo]],Cod_tipo[],2,0)</f>
        <v>5</v>
      </c>
      <c r="I482" t="str">
        <f>+VLOOKUP(Importaciones_mensuales[[#This Row],[Código Arancelario]],Codigos10[],5,0)</f>
        <v>Hortalizas</v>
      </c>
      <c r="J482">
        <f>+VLOOKUP(Importaciones_mensuales[[#This Row],[Categoría]],Cod_Tipo_cultivo[],2,0)</f>
        <v>7</v>
      </c>
      <c r="K482" t="s">
        <v>20</v>
      </c>
      <c r="L482">
        <f>+VLOOKUP(Importaciones_mensuales[[#This Row],[Contenido]],Contenido_cod[],2,0)</f>
        <v>2</v>
      </c>
      <c r="M482" t="str">
        <f>+VLOOKUP(Importaciones_mensuales[[#This Row],[Código Arancelario]],Codigos10[],7,0)</f>
        <v>Sin especificar</v>
      </c>
      <c r="N482">
        <v>2018</v>
      </c>
      <c r="O482">
        <v>312343.46999999997</v>
      </c>
      <c r="P482">
        <v>153536.02000000002</v>
      </c>
      <c r="Q482">
        <v>159100.14000000001</v>
      </c>
      <c r="R482">
        <v>125641.76999999999</v>
      </c>
      <c r="S482">
        <v>217458.82</v>
      </c>
      <c r="T482">
        <v>130918.45000000001</v>
      </c>
      <c r="U482">
        <v>202361.97999999998</v>
      </c>
      <c r="V482">
        <v>167184.99000000002</v>
      </c>
      <c r="W482">
        <v>234172.13</v>
      </c>
      <c r="X482">
        <v>251194.25</v>
      </c>
      <c r="Y482">
        <v>130612.64</v>
      </c>
      <c r="Z482">
        <v>162452.56</v>
      </c>
    </row>
    <row r="483" spans="1:26" x14ac:dyDescent="0.25">
      <c r="A483" t="s">
        <v>70</v>
      </c>
      <c r="B483" t="s">
        <v>15</v>
      </c>
      <c r="C483" t="str">
        <f>+VLOOKUP(Importaciones_mensuales[[#This Row],[Código Arancelario]],Codigos10[],2,0)</f>
        <v>Poroto</v>
      </c>
      <c r="D483">
        <f>+VLOOKUP(Importaciones_mensuales[[#This Row],[Cultivo]],Cod_categoría[],2,0)</f>
        <v>100110002</v>
      </c>
      <c r="E483" t="str">
        <f>+VLOOKUP(Importaciones_mensuales[[#This Row],[Código Arancelario]],Codigos10[],4,0)</f>
        <v>Congelado</v>
      </c>
      <c r="F483">
        <f>+VLOOKUP(Importaciones_mensuales[[#This Row],[Procesamiento]],Cod_procesamiento[],2,0)</f>
        <v>1</v>
      </c>
      <c r="G483" t="str">
        <f>+VLOOKUP(Importaciones_mensuales[[#This Row],[Código Arancelario]],Codigos10[],3,0)</f>
        <v>Sin especificar</v>
      </c>
      <c r="H483">
        <f>+VLOOKUP(Importaciones_mensuales[[#This Row],[Tipo]],Cod_tipo[],2,0)</f>
        <v>5</v>
      </c>
      <c r="I483" t="str">
        <f>+VLOOKUP(Importaciones_mensuales[[#This Row],[Código Arancelario]],Codigos10[],5,0)</f>
        <v>Hortalizas</v>
      </c>
      <c r="J483">
        <f>+VLOOKUP(Importaciones_mensuales[[#This Row],[Categoría]],Cod_Tipo_cultivo[],2,0)</f>
        <v>7</v>
      </c>
      <c r="K483" t="s">
        <v>20</v>
      </c>
      <c r="L483">
        <f>+VLOOKUP(Importaciones_mensuales[[#This Row],[Contenido]],Contenido_cod[],2,0)</f>
        <v>2</v>
      </c>
      <c r="M483" t="str">
        <f>+VLOOKUP(Importaciones_mensuales[[#This Row],[Código Arancelario]],Codigos10[],7,0)</f>
        <v>Sin especificar</v>
      </c>
      <c r="N483">
        <v>2018</v>
      </c>
      <c r="O483">
        <v>126958.39</v>
      </c>
      <c r="P483">
        <v>98367.87999999999</v>
      </c>
      <c r="Q483">
        <v>155228.28999999998</v>
      </c>
      <c r="R483">
        <v>105184.38</v>
      </c>
      <c r="S483">
        <v>218609.15999999997</v>
      </c>
      <c r="T483">
        <v>90909.78</v>
      </c>
      <c r="U483">
        <v>189025.62000000002</v>
      </c>
      <c r="V483">
        <v>182849.03999999998</v>
      </c>
      <c r="W483">
        <v>26319.129999999997</v>
      </c>
      <c r="X483">
        <v>183193.79</v>
      </c>
      <c r="Y483">
        <v>59467.64</v>
      </c>
      <c r="Z483">
        <v>157828.91999999998</v>
      </c>
    </row>
    <row r="484" spans="1:26" x14ac:dyDescent="0.25">
      <c r="A484" t="s">
        <v>71</v>
      </c>
      <c r="B484" t="s">
        <v>15</v>
      </c>
      <c r="C484" t="str">
        <f>+VLOOKUP(Importaciones_mensuales[[#This Row],[Código Arancelario]],Codigos10[],2,0)</f>
        <v>Haba</v>
      </c>
      <c r="D484">
        <f>+VLOOKUP(Importaciones_mensuales[[#This Row],[Cultivo]],Cod_categoría[],2,0)</f>
        <v>100112026</v>
      </c>
      <c r="E484" t="str">
        <f>+VLOOKUP(Importaciones_mensuales[[#This Row],[Código Arancelario]],Codigos10[],4,0)</f>
        <v>Congelado</v>
      </c>
      <c r="F484">
        <f>+VLOOKUP(Importaciones_mensuales[[#This Row],[Procesamiento]],Cod_procesamiento[],2,0)</f>
        <v>1</v>
      </c>
      <c r="G484" t="str">
        <f>+VLOOKUP(Importaciones_mensuales[[#This Row],[Código Arancelario]],Codigos10[],3,0)</f>
        <v>Sin especificar</v>
      </c>
      <c r="H484">
        <f>+VLOOKUP(Importaciones_mensuales[[#This Row],[Tipo]],Cod_tipo[],2,0)</f>
        <v>5</v>
      </c>
      <c r="I484" t="str">
        <f>+VLOOKUP(Importaciones_mensuales[[#This Row],[Código Arancelario]],Codigos10[],5,0)</f>
        <v>Hortalizas</v>
      </c>
      <c r="J484">
        <f>+VLOOKUP(Importaciones_mensuales[[#This Row],[Categoría]],Cod_Tipo_cultivo[],2,0)</f>
        <v>7</v>
      </c>
      <c r="K484" t="s">
        <v>20</v>
      </c>
      <c r="L484">
        <f>+VLOOKUP(Importaciones_mensuales[[#This Row],[Contenido]],Contenido_cod[],2,0)</f>
        <v>2</v>
      </c>
      <c r="M484" t="str">
        <f>+VLOOKUP(Importaciones_mensuales[[#This Row],[Código Arancelario]],Codigos10[],7,0)</f>
        <v>Sin especificar</v>
      </c>
      <c r="N484">
        <v>2018</v>
      </c>
      <c r="O484">
        <v>31612.98</v>
      </c>
      <c r="P484">
        <v>8516.44</v>
      </c>
      <c r="Q484">
        <v>62117.649999999994</v>
      </c>
      <c r="R484">
        <v>642117.64</v>
      </c>
      <c r="S484">
        <v>134829.72</v>
      </c>
      <c r="T484">
        <v>132520.94</v>
      </c>
      <c r="U484">
        <v>51745.51</v>
      </c>
      <c r="V484">
        <v>36145.78</v>
      </c>
      <c r="W484">
        <v>6515.3</v>
      </c>
      <c r="X484">
        <v>74559.850000000006</v>
      </c>
      <c r="Y484">
        <v>22434.85</v>
      </c>
      <c r="Z484">
        <v>110703.46</v>
      </c>
    </row>
    <row r="485" spans="1:26" x14ac:dyDescent="0.25">
      <c r="A485" t="s">
        <v>72</v>
      </c>
      <c r="B485" t="s">
        <v>15</v>
      </c>
      <c r="C485" t="str">
        <f>+VLOOKUP(Importaciones_mensuales[[#This Row],[Código Arancelario]],Codigos10[],2,0)</f>
        <v>Otras legumbres de vaina</v>
      </c>
      <c r="D485">
        <f>+VLOOKUP(Importaciones_mensuales[[#This Row],[Cultivo]],Cod_categoría[],2,0)</f>
        <v>100114032</v>
      </c>
      <c r="E485" t="str">
        <f>+VLOOKUP(Importaciones_mensuales[[#This Row],[Código Arancelario]],Codigos10[],4,0)</f>
        <v>Congelado</v>
      </c>
      <c r="F485">
        <f>+VLOOKUP(Importaciones_mensuales[[#This Row],[Procesamiento]],Cod_procesamiento[],2,0)</f>
        <v>1</v>
      </c>
      <c r="G485" t="str">
        <f>+VLOOKUP(Importaciones_mensuales[[#This Row],[Código Arancelario]],Codigos10[],3,0)</f>
        <v>Sin especificar</v>
      </c>
      <c r="H485">
        <f>+VLOOKUP(Importaciones_mensuales[[#This Row],[Tipo]],Cod_tipo[],2,0)</f>
        <v>5</v>
      </c>
      <c r="I485" t="str">
        <f>+VLOOKUP(Importaciones_mensuales[[#This Row],[Código Arancelario]],Codigos10[],5,0)</f>
        <v>Hortalizas</v>
      </c>
      <c r="J485">
        <f>+VLOOKUP(Importaciones_mensuales[[#This Row],[Categoría]],Cod_Tipo_cultivo[],2,0)</f>
        <v>7</v>
      </c>
      <c r="K485" t="s">
        <v>20</v>
      </c>
      <c r="L485">
        <f>+VLOOKUP(Importaciones_mensuales[[#This Row],[Contenido]],Contenido_cod[],2,0)</f>
        <v>2</v>
      </c>
      <c r="M485" t="str">
        <f>+VLOOKUP(Importaciones_mensuales[[#This Row],[Código Arancelario]],Codigos10[],7,0)</f>
        <v>Sin especificar</v>
      </c>
      <c r="N485">
        <v>2018</v>
      </c>
      <c r="O485">
        <v>17640</v>
      </c>
      <c r="P485">
        <v>17640</v>
      </c>
      <c r="Q485">
        <v>0</v>
      </c>
      <c r="R485">
        <v>22794.13</v>
      </c>
      <c r="S485">
        <v>17640</v>
      </c>
      <c r="T485">
        <v>17640</v>
      </c>
      <c r="U485">
        <v>20631.900000000001</v>
      </c>
      <c r="V485">
        <v>39938.44</v>
      </c>
      <c r="W485">
        <v>35305.599999999999</v>
      </c>
      <c r="X485">
        <v>18582.62</v>
      </c>
      <c r="Y485">
        <v>19100.05</v>
      </c>
      <c r="Z485">
        <v>35280</v>
      </c>
    </row>
    <row r="486" spans="1:26" x14ac:dyDescent="0.25">
      <c r="A486" t="s">
        <v>73</v>
      </c>
      <c r="B486" t="s">
        <v>15</v>
      </c>
      <c r="C486" t="str">
        <f>+VLOOKUP(Importaciones_mensuales[[#This Row],[Código Arancelario]],Codigos10[],2,0)</f>
        <v>Espinaca</v>
      </c>
      <c r="D486">
        <f>+VLOOKUP(Importaciones_mensuales[[#This Row],[Cultivo]],Cod_categoría[],2,0)</f>
        <v>100112012</v>
      </c>
      <c r="E486" t="str">
        <f>+VLOOKUP(Importaciones_mensuales[[#This Row],[Código Arancelario]],Codigos10[],4,0)</f>
        <v>Congelado</v>
      </c>
      <c r="F486">
        <f>+VLOOKUP(Importaciones_mensuales[[#This Row],[Procesamiento]],Cod_procesamiento[],2,0)</f>
        <v>1</v>
      </c>
      <c r="G486" t="str">
        <f>+VLOOKUP(Importaciones_mensuales[[#This Row],[Código Arancelario]],Codigos10[],3,0)</f>
        <v>Sin especificar</v>
      </c>
      <c r="H486">
        <f>+VLOOKUP(Importaciones_mensuales[[#This Row],[Tipo]],Cod_tipo[],2,0)</f>
        <v>5</v>
      </c>
      <c r="I486" t="str">
        <f>+VLOOKUP(Importaciones_mensuales[[#This Row],[Código Arancelario]],Codigos10[],5,0)</f>
        <v>Hortalizas</v>
      </c>
      <c r="J486">
        <f>+VLOOKUP(Importaciones_mensuales[[#This Row],[Categoría]],Cod_Tipo_cultivo[],2,0)</f>
        <v>7</v>
      </c>
      <c r="K486" t="s">
        <v>20</v>
      </c>
      <c r="L486">
        <f>+VLOOKUP(Importaciones_mensuales[[#This Row],[Contenido]],Contenido_cod[],2,0)</f>
        <v>2</v>
      </c>
      <c r="M486" t="str">
        <f>+VLOOKUP(Importaciones_mensuales[[#This Row],[Código Arancelario]],Codigos10[],7,0)</f>
        <v>Sin especificar</v>
      </c>
      <c r="N486">
        <v>2018</v>
      </c>
      <c r="O486">
        <v>80587.87</v>
      </c>
      <c r="P486">
        <v>41406.39</v>
      </c>
      <c r="Q486">
        <v>42268.14</v>
      </c>
      <c r="R486">
        <v>44051.53</v>
      </c>
      <c r="S486">
        <v>68558.98</v>
      </c>
      <c r="T486">
        <v>28908.85</v>
      </c>
      <c r="U486">
        <v>17415.120000000003</v>
      </c>
      <c r="V486">
        <v>45306.479999999996</v>
      </c>
      <c r="W486">
        <v>50882.240000000005</v>
      </c>
      <c r="X486">
        <v>88411.5</v>
      </c>
      <c r="Y486">
        <v>40870.99</v>
      </c>
      <c r="Z486">
        <v>58513.7</v>
      </c>
    </row>
    <row r="487" spans="1:26" x14ac:dyDescent="0.25">
      <c r="A487" t="s">
        <v>75</v>
      </c>
      <c r="B487" t="s">
        <v>15</v>
      </c>
      <c r="C487" t="str">
        <f>+VLOOKUP(Importaciones_mensuales[[#This Row],[Código Arancelario]],Codigos10[],2,0)</f>
        <v>Maíz</v>
      </c>
      <c r="D487">
        <f>+VLOOKUP(Importaciones_mensuales[[#This Row],[Cultivo]],Cod_categoría[],2,0)</f>
        <v>100114015</v>
      </c>
      <c r="E487" t="str">
        <f>+VLOOKUP(Importaciones_mensuales[[#This Row],[Código Arancelario]],Codigos10[],4,0)</f>
        <v>Congelado</v>
      </c>
      <c r="F487">
        <f>+VLOOKUP(Importaciones_mensuales[[#This Row],[Procesamiento]],Cod_procesamiento[],2,0)</f>
        <v>1</v>
      </c>
      <c r="G487" t="str">
        <f>+VLOOKUP(Importaciones_mensuales[[#This Row],[Código Arancelario]],Codigos10[],3,0)</f>
        <v>Sin especificar</v>
      </c>
      <c r="H487">
        <f>+VLOOKUP(Importaciones_mensuales[[#This Row],[Tipo]],Cod_tipo[],2,0)</f>
        <v>5</v>
      </c>
      <c r="I487" t="str">
        <f>+VLOOKUP(Importaciones_mensuales[[#This Row],[Código Arancelario]],Codigos10[],5,0)</f>
        <v>Hortalizas</v>
      </c>
      <c r="J487">
        <f>+VLOOKUP(Importaciones_mensuales[[#This Row],[Categoría]],Cod_Tipo_cultivo[],2,0)</f>
        <v>7</v>
      </c>
      <c r="K487" t="s">
        <v>20</v>
      </c>
      <c r="L487">
        <f>+VLOOKUP(Importaciones_mensuales[[#This Row],[Contenido]],Contenido_cod[],2,0)</f>
        <v>2</v>
      </c>
      <c r="M487" t="str">
        <f>+VLOOKUP(Importaciones_mensuales[[#This Row],[Código Arancelario]],Codigos10[],7,0)</f>
        <v>Maíz dulce</v>
      </c>
      <c r="N487">
        <v>2018</v>
      </c>
      <c r="O487">
        <v>666625.72</v>
      </c>
      <c r="P487">
        <v>685787.93999999983</v>
      </c>
      <c r="Q487">
        <v>890341.10999999975</v>
      </c>
      <c r="R487">
        <v>558592.73</v>
      </c>
      <c r="S487">
        <v>791253.14000000013</v>
      </c>
      <c r="T487">
        <v>725799.33</v>
      </c>
      <c r="U487">
        <v>526156.61</v>
      </c>
      <c r="V487">
        <v>411534.53999999992</v>
      </c>
      <c r="W487">
        <v>462956.01000000007</v>
      </c>
      <c r="X487">
        <v>977514.99</v>
      </c>
      <c r="Y487">
        <v>548363.26</v>
      </c>
      <c r="Z487">
        <v>366796.74</v>
      </c>
    </row>
    <row r="488" spans="1:26" x14ac:dyDescent="0.25">
      <c r="A488" t="s">
        <v>78</v>
      </c>
      <c r="B488" t="s">
        <v>15</v>
      </c>
      <c r="C488" t="str">
        <f>+VLOOKUP(Importaciones_mensuales[[#This Row],[Código Arancelario]],Codigos10[],2,0)</f>
        <v>Coliflor</v>
      </c>
      <c r="D488">
        <f>+VLOOKUP(Importaciones_mensuales[[#This Row],[Cultivo]],Cod_categoría[],2,0)</f>
        <v>100112008</v>
      </c>
      <c r="E488" t="str">
        <f>+VLOOKUP(Importaciones_mensuales[[#This Row],[Código Arancelario]],Codigos10[],4,0)</f>
        <v>Congelado</v>
      </c>
      <c r="F488">
        <f>+VLOOKUP(Importaciones_mensuales[[#This Row],[Procesamiento]],Cod_procesamiento[],2,0)</f>
        <v>1</v>
      </c>
      <c r="G488" t="str">
        <f>+VLOOKUP(Importaciones_mensuales[[#This Row],[Código Arancelario]],Codigos10[],3,0)</f>
        <v>Sin especificar</v>
      </c>
      <c r="H488">
        <f>+VLOOKUP(Importaciones_mensuales[[#This Row],[Tipo]],Cod_tipo[],2,0)</f>
        <v>5</v>
      </c>
      <c r="I488" t="str">
        <f>+VLOOKUP(Importaciones_mensuales[[#This Row],[Código Arancelario]],Codigos10[],5,0)</f>
        <v>Hortalizas</v>
      </c>
      <c r="J488">
        <f>+VLOOKUP(Importaciones_mensuales[[#This Row],[Categoría]],Cod_Tipo_cultivo[],2,0)</f>
        <v>7</v>
      </c>
      <c r="K488" t="s">
        <v>20</v>
      </c>
      <c r="L488">
        <f>+VLOOKUP(Importaciones_mensuales[[#This Row],[Contenido]],Contenido_cod[],2,0)</f>
        <v>2</v>
      </c>
      <c r="M488" t="str">
        <f>+VLOOKUP(Importaciones_mensuales[[#This Row],[Código Arancelario]],Codigos10[],7,0)</f>
        <v>Sin especificar</v>
      </c>
      <c r="N488">
        <v>2018</v>
      </c>
      <c r="O488">
        <v>53674.01</v>
      </c>
      <c r="P488">
        <v>52066.51</v>
      </c>
      <c r="Q488">
        <v>63270.54</v>
      </c>
      <c r="R488">
        <v>18265.03</v>
      </c>
      <c r="S488">
        <v>36203.71</v>
      </c>
      <c r="T488">
        <v>16621.010000000002</v>
      </c>
      <c r="U488">
        <v>36449.24</v>
      </c>
      <c r="V488">
        <v>29403.620000000003</v>
      </c>
      <c r="W488">
        <v>2917.45</v>
      </c>
      <c r="X488">
        <v>18090.009999999998</v>
      </c>
      <c r="Y488">
        <v>11190.210000000001</v>
      </c>
      <c r="Z488">
        <v>28014.809999999998</v>
      </c>
    </row>
    <row r="489" spans="1:26" x14ac:dyDescent="0.25">
      <c r="A489" t="s">
        <v>79</v>
      </c>
      <c r="B489" t="s">
        <v>15</v>
      </c>
      <c r="C489" t="str">
        <f>+VLOOKUP(Importaciones_mensuales[[#This Row],[Código Arancelario]],Codigos10[],2,0)</f>
        <v>Brócoli</v>
      </c>
      <c r="D489">
        <f>+VLOOKUP(Importaciones_mensuales[[#This Row],[Cultivo]],Cod_categoría[],2,0)</f>
        <v>100112023</v>
      </c>
      <c r="E489" t="str">
        <f>+VLOOKUP(Importaciones_mensuales[[#This Row],[Código Arancelario]],Codigos10[],4,0)</f>
        <v>Congelado</v>
      </c>
      <c r="F489">
        <f>+VLOOKUP(Importaciones_mensuales[[#This Row],[Procesamiento]],Cod_procesamiento[],2,0)</f>
        <v>1</v>
      </c>
      <c r="G489" t="str">
        <f>+VLOOKUP(Importaciones_mensuales[[#This Row],[Código Arancelario]],Codigos10[],3,0)</f>
        <v>Sin especificar</v>
      </c>
      <c r="H489">
        <f>+VLOOKUP(Importaciones_mensuales[[#This Row],[Tipo]],Cod_tipo[],2,0)</f>
        <v>5</v>
      </c>
      <c r="I489" t="str">
        <f>+VLOOKUP(Importaciones_mensuales[[#This Row],[Código Arancelario]],Codigos10[],5,0)</f>
        <v>Hortalizas</v>
      </c>
      <c r="J489">
        <f>+VLOOKUP(Importaciones_mensuales[[#This Row],[Categoría]],Cod_Tipo_cultivo[],2,0)</f>
        <v>7</v>
      </c>
      <c r="K489" t="s">
        <v>20</v>
      </c>
      <c r="L489">
        <f>+VLOOKUP(Importaciones_mensuales[[#This Row],[Contenido]],Contenido_cod[],2,0)</f>
        <v>2</v>
      </c>
      <c r="M489" t="str">
        <f>+VLOOKUP(Importaciones_mensuales[[#This Row],[Código Arancelario]],Codigos10[],7,0)</f>
        <v>Sin especificar</v>
      </c>
      <c r="N489">
        <v>2018</v>
      </c>
      <c r="O489">
        <v>75189.759999999995</v>
      </c>
      <c r="P489">
        <v>108306.53</v>
      </c>
      <c r="Q489">
        <v>104343.45</v>
      </c>
      <c r="R489">
        <v>27822.49</v>
      </c>
      <c r="S489">
        <v>59765.53</v>
      </c>
      <c r="T489">
        <v>13219.670000000002</v>
      </c>
      <c r="U489">
        <v>72254.080000000002</v>
      </c>
      <c r="V489">
        <v>30330.86</v>
      </c>
      <c r="W489">
        <v>16698.940000000002</v>
      </c>
      <c r="X489">
        <v>27340.489999999998</v>
      </c>
      <c r="Y489">
        <v>22779.16</v>
      </c>
      <c r="Z489">
        <v>35895.440000000002</v>
      </c>
    </row>
    <row r="490" spans="1:26" x14ac:dyDescent="0.25">
      <c r="A490" t="s">
        <v>356</v>
      </c>
      <c r="B490" t="s">
        <v>363</v>
      </c>
      <c r="C490" t="str">
        <f>+VLOOKUP(Importaciones_mensuales[[#This Row],[Código Arancelario]],Codigos10[],2,0)</f>
        <v>Manzana</v>
      </c>
      <c r="D490">
        <f>+VLOOKUP(Importaciones_mensuales[[#This Row],[Cultivo]],Cod_categoría[],2,0)</f>
        <v>100104002</v>
      </c>
      <c r="E490" t="str">
        <f>+VLOOKUP(Importaciones_mensuales[[#This Row],[Código Arancelario]],Codigos10[],4,0)</f>
        <v>Fresco</v>
      </c>
      <c r="F490">
        <f>+VLOOKUP(Importaciones_mensuales[[#This Row],[Procesamiento]],Cod_procesamiento[],2,0)</f>
        <v>4</v>
      </c>
      <c r="G490" t="str">
        <f>+VLOOKUP(Importaciones_mensuales[[#This Row],[Código Arancelario]],Codigos10[],3,0)</f>
        <v>Orgánico</v>
      </c>
      <c r="H490">
        <f>+VLOOKUP(Importaciones_mensuales[[#This Row],[Tipo]],Cod_tipo[],2,0)</f>
        <v>1</v>
      </c>
      <c r="I490" t="str">
        <f>+VLOOKUP(Importaciones_mensuales[[#This Row],[Código Arancelario]],Codigos10[],5,0)</f>
        <v>Frutos de pepita</v>
      </c>
      <c r="J490">
        <f>+VLOOKUP(Importaciones_mensuales[[#This Row],[Categoría]],Cod_Tipo_cultivo[],2,0)</f>
        <v>3</v>
      </c>
      <c r="K490" t="s">
        <v>129</v>
      </c>
      <c r="L490">
        <f>+VLOOKUP(Importaciones_mensuales[[#This Row],[Contenido]],Contenido_cod[],2,0)</f>
        <v>1</v>
      </c>
      <c r="M490" t="str">
        <f>+VLOOKUP(Importaciones_mensuales[[#This Row],[Código Arancelario]],Codigos10[],7,0)</f>
        <v>Sin especificar</v>
      </c>
      <c r="N490">
        <v>2016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1.6792639605292667</v>
      </c>
      <c r="Z490">
        <v>1.6773227531481802</v>
      </c>
    </row>
    <row r="491" spans="1:26" x14ac:dyDescent="0.25">
      <c r="A491" t="s">
        <v>82</v>
      </c>
      <c r="B491" t="s">
        <v>15</v>
      </c>
      <c r="C491" t="str">
        <f>+VLOOKUP(Importaciones_mensuales[[#This Row],[Código Arancelario]],Codigos10[],2,0)</f>
        <v>Aceituna</v>
      </c>
      <c r="D491">
        <f>+VLOOKUP(Importaciones_mensuales[[#This Row],[Cultivo]],Cod_categoría[],2,0)</f>
        <v>100114016</v>
      </c>
      <c r="E491" t="str">
        <f>+VLOOKUP(Importaciones_mensuales[[#This Row],[Código Arancelario]],Codigos10[],4,0)</f>
        <v>Conserva</v>
      </c>
      <c r="F491">
        <f>+VLOOKUP(Importaciones_mensuales[[#This Row],[Procesamiento]],Cod_procesamiento[],2,0)</f>
        <v>2</v>
      </c>
      <c r="G491" t="str">
        <f>+VLOOKUP(Importaciones_mensuales[[#This Row],[Código Arancelario]],Codigos10[],3,0)</f>
        <v>Sin especificar</v>
      </c>
      <c r="H491">
        <f>+VLOOKUP(Importaciones_mensuales[[#This Row],[Tipo]],Cod_tipo[],2,0)</f>
        <v>5</v>
      </c>
      <c r="I491" t="str">
        <f>+VLOOKUP(Importaciones_mensuales[[#This Row],[Código Arancelario]],Codigos10[],5,0)</f>
        <v>Hortalizas</v>
      </c>
      <c r="J491">
        <f>+VLOOKUP(Importaciones_mensuales[[#This Row],[Categoría]],Cod_Tipo_cultivo[],2,0)</f>
        <v>7</v>
      </c>
      <c r="K491" t="s">
        <v>20</v>
      </c>
      <c r="L491">
        <f>+VLOOKUP(Importaciones_mensuales[[#This Row],[Contenido]],Contenido_cod[],2,0)</f>
        <v>2</v>
      </c>
      <c r="M491" t="str">
        <f>+VLOOKUP(Importaciones_mensuales[[#This Row],[Código Arancelario]],Codigos10[],7,0)</f>
        <v>Sin especificar</v>
      </c>
      <c r="N491">
        <v>2018</v>
      </c>
      <c r="O491">
        <v>724006.46</v>
      </c>
      <c r="P491">
        <v>345731.59</v>
      </c>
      <c r="Q491">
        <v>650421.35</v>
      </c>
      <c r="R491">
        <v>962962.85000000009</v>
      </c>
      <c r="S491">
        <v>1246243.8399999999</v>
      </c>
      <c r="T491">
        <v>994273.36</v>
      </c>
      <c r="U491">
        <v>1205179</v>
      </c>
      <c r="V491">
        <v>1372845.5</v>
      </c>
      <c r="W491">
        <v>831337.93</v>
      </c>
      <c r="X491">
        <v>999340.27</v>
      </c>
      <c r="Y491">
        <v>856508.25</v>
      </c>
      <c r="Z491">
        <v>712801.44</v>
      </c>
    </row>
    <row r="492" spans="1:26" x14ac:dyDescent="0.25">
      <c r="A492" t="s">
        <v>84</v>
      </c>
      <c r="B492" t="s">
        <v>15</v>
      </c>
      <c r="C492" t="str">
        <f>+VLOOKUP(Importaciones_mensuales[[#This Row],[Código Arancelario]],Codigos10[],2,0)</f>
        <v>Aceituna</v>
      </c>
      <c r="D492">
        <f>+VLOOKUP(Importaciones_mensuales[[#This Row],[Cultivo]],Cod_categoría[],2,0)</f>
        <v>100114016</v>
      </c>
      <c r="E492" t="str">
        <f>+VLOOKUP(Importaciones_mensuales[[#This Row],[Código Arancelario]],Codigos10[],4,0)</f>
        <v>Conserva</v>
      </c>
      <c r="F492">
        <f>+VLOOKUP(Importaciones_mensuales[[#This Row],[Procesamiento]],Cod_procesamiento[],2,0)</f>
        <v>2</v>
      </c>
      <c r="G492" t="str">
        <f>+VLOOKUP(Importaciones_mensuales[[#This Row],[Código Arancelario]],Codigos10[],3,0)</f>
        <v>Sin especificar</v>
      </c>
      <c r="H492">
        <f>+VLOOKUP(Importaciones_mensuales[[#This Row],[Tipo]],Cod_tipo[],2,0)</f>
        <v>5</v>
      </c>
      <c r="I492" t="str">
        <f>+VLOOKUP(Importaciones_mensuales[[#This Row],[Código Arancelario]],Codigos10[],5,0)</f>
        <v>Hortalizas</v>
      </c>
      <c r="J492">
        <f>+VLOOKUP(Importaciones_mensuales[[#This Row],[Categoría]],Cod_Tipo_cultivo[],2,0)</f>
        <v>7</v>
      </c>
      <c r="K492" t="s">
        <v>20</v>
      </c>
      <c r="L492">
        <f>+VLOOKUP(Importaciones_mensuales[[#This Row],[Contenido]],Contenido_cod[],2,0)</f>
        <v>2</v>
      </c>
      <c r="M492" t="str">
        <f>+VLOOKUP(Importaciones_mensuales[[#This Row],[Código Arancelario]],Codigos10[],7,0)</f>
        <v>Sin especificar</v>
      </c>
      <c r="N492">
        <v>2018</v>
      </c>
      <c r="O492">
        <v>0</v>
      </c>
      <c r="P492">
        <v>0</v>
      </c>
      <c r="Q492">
        <v>25809.21</v>
      </c>
      <c r="R492">
        <v>0</v>
      </c>
      <c r="S492">
        <v>0</v>
      </c>
      <c r="T492">
        <v>0</v>
      </c>
      <c r="U492">
        <v>561.41999999999996</v>
      </c>
      <c r="V492">
        <v>0</v>
      </c>
      <c r="W492">
        <v>618.95000000000005</v>
      </c>
      <c r="X492">
        <v>29820.23</v>
      </c>
      <c r="Y492">
        <v>667.33</v>
      </c>
      <c r="Z492">
        <v>0</v>
      </c>
    </row>
    <row r="493" spans="1:26" x14ac:dyDescent="0.25">
      <c r="A493" t="s">
        <v>85</v>
      </c>
      <c r="B493" t="s">
        <v>15</v>
      </c>
      <c r="C493" t="str">
        <f>+VLOOKUP(Importaciones_mensuales[[#This Row],[Código Arancelario]],Codigos10[],2,0)</f>
        <v>Pepino</v>
      </c>
      <c r="D493">
        <f>+VLOOKUP(Importaciones_mensuales[[#This Row],[Cultivo]],Cod_categoría[],2,0)</f>
        <v>100112016</v>
      </c>
      <c r="E493" t="str">
        <f>+VLOOKUP(Importaciones_mensuales[[#This Row],[Código Arancelario]],Codigos10[],4,0)</f>
        <v>Conserva</v>
      </c>
      <c r="F493">
        <f>+VLOOKUP(Importaciones_mensuales[[#This Row],[Procesamiento]],Cod_procesamiento[],2,0)</f>
        <v>2</v>
      </c>
      <c r="G493" t="str">
        <f>+VLOOKUP(Importaciones_mensuales[[#This Row],[Código Arancelario]],Codigos10[],3,0)</f>
        <v>Sin especificar</v>
      </c>
      <c r="H493">
        <f>+VLOOKUP(Importaciones_mensuales[[#This Row],[Tipo]],Cod_tipo[],2,0)</f>
        <v>5</v>
      </c>
      <c r="I493" t="str">
        <f>+VLOOKUP(Importaciones_mensuales[[#This Row],[Código Arancelario]],Codigos10[],5,0)</f>
        <v>Hortalizas</v>
      </c>
      <c r="J493">
        <f>+VLOOKUP(Importaciones_mensuales[[#This Row],[Categoría]],Cod_Tipo_cultivo[],2,0)</f>
        <v>7</v>
      </c>
      <c r="K493" t="s">
        <v>20</v>
      </c>
      <c r="L493">
        <f>+VLOOKUP(Importaciones_mensuales[[#This Row],[Contenido]],Contenido_cod[],2,0)</f>
        <v>2</v>
      </c>
      <c r="M493" t="str">
        <f>+VLOOKUP(Importaciones_mensuales[[#This Row],[Código Arancelario]],Codigos10[],7,0)</f>
        <v>Pepinos y pepinillos</v>
      </c>
      <c r="N493">
        <v>2018</v>
      </c>
      <c r="O493">
        <v>26784</v>
      </c>
      <c r="P493">
        <v>33435.19</v>
      </c>
      <c r="Q493">
        <v>15690.849999999999</v>
      </c>
      <c r="R493">
        <v>20679.150000000001</v>
      </c>
      <c r="S493">
        <v>21604.44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</row>
    <row r="494" spans="1:26" x14ac:dyDescent="0.25">
      <c r="A494" t="s">
        <v>86</v>
      </c>
      <c r="B494" t="s">
        <v>15</v>
      </c>
      <c r="C494" t="str">
        <f>+VLOOKUP(Importaciones_mensuales[[#This Row],[Código Arancelario]],Codigos10[],2,0)</f>
        <v>Pepino</v>
      </c>
      <c r="D494">
        <f>+VLOOKUP(Importaciones_mensuales[[#This Row],[Cultivo]],Cod_categoría[],2,0)</f>
        <v>100112016</v>
      </c>
      <c r="E494" t="str">
        <f>+VLOOKUP(Importaciones_mensuales[[#This Row],[Código Arancelario]],Codigos10[],4,0)</f>
        <v>Conserva</v>
      </c>
      <c r="F494">
        <f>+VLOOKUP(Importaciones_mensuales[[#This Row],[Procesamiento]],Cod_procesamiento[],2,0)</f>
        <v>2</v>
      </c>
      <c r="G494" t="str">
        <f>+VLOOKUP(Importaciones_mensuales[[#This Row],[Código Arancelario]],Codigos10[],3,0)</f>
        <v>Sin especificar</v>
      </c>
      <c r="H494">
        <f>+VLOOKUP(Importaciones_mensuales[[#This Row],[Tipo]],Cod_tipo[],2,0)</f>
        <v>5</v>
      </c>
      <c r="I494" t="str">
        <f>+VLOOKUP(Importaciones_mensuales[[#This Row],[Código Arancelario]],Codigos10[],5,0)</f>
        <v>Hortalizas</v>
      </c>
      <c r="J494">
        <f>+VLOOKUP(Importaciones_mensuales[[#This Row],[Categoría]],Cod_Tipo_cultivo[],2,0)</f>
        <v>7</v>
      </c>
      <c r="K494" t="s">
        <v>20</v>
      </c>
      <c r="L494">
        <f>+VLOOKUP(Importaciones_mensuales[[#This Row],[Contenido]],Contenido_cod[],2,0)</f>
        <v>2</v>
      </c>
      <c r="M494" t="str">
        <f>+VLOOKUP(Importaciones_mensuales[[#This Row],[Código Arancelario]],Codigos10[],7,0)</f>
        <v>Pepinos y pepinillos</v>
      </c>
      <c r="N494">
        <v>2018</v>
      </c>
      <c r="O494">
        <v>17993.990000000002</v>
      </c>
      <c r="P494">
        <v>50378.66</v>
      </c>
      <c r="Q494">
        <v>13054</v>
      </c>
      <c r="R494">
        <v>141234.88</v>
      </c>
      <c r="S494">
        <v>99411.199999999997</v>
      </c>
      <c r="T494">
        <v>142614.31</v>
      </c>
      <c r="U494">
        <v>71158</v>
      </c>
      <c r="V494">
        <v>220125.2</v>
      </c>
      <c r="W494">
        <v>254824.08</v>
      </c>
      <c r="X494">
        <v>188778.45</v>
      </c>
      <c r="Y494">
        <v>222996.64</v>
      </c>
      <c r="Z494">
        <v>37728</v>
      </c>
    </row>
    <row r="495" spans="1:26" x14ac:dyDescent="0.25">
      <c r="A495" t="s">
        <v>87</v>
      </c>
      <c r="B495" t="s">
        <v>15</v>
      </c>
      <c r="C495" t="str">
        <f>+VLOOKUP(Importaciones_mensuales[[#This Row],[Código Arancelario]],Codigos10[],2,0)</f>
        <v>Cebolla</v>
      </c>
      <c r="D495">
        <f>+VLOOKUP(Importaciones_mensuales[[#This Row],[Cultivo]],Cod_categoría[],2,0)</f>
        <v>100112004</v>
      </c>
      <c r="E495" t="str">
        <f>+VLOOKUP(Importaciones_mensuales[[#This Row],[Código Arancelario]],Codigos10[],4,0)</f>
        <v>Deshidratado</v>
      </c>
      <c r="F495">
        <f>+VLOOKUP(Importaciones_mensuales[[#This Row],[Procesamiento]],Cod_procesamiento[],2,0)</f>
        <v>3</v>
      </c>
      <c r="G495" t="str">
        <f>+VLOOKUP(Importaciones_mensuales[[#This Row],[Código Arancelario]],Codigos10[],3,0)</f>
        <v>Sin especificar</v>
      </c>
      <c r="H495">
        <f>+VLOOKUP(Importaciones_mensuales[[#This Row],[Tipo]],Cod_tipo[],2,0)</f>
        <v>5</v>
      </c>
      <c r="I495" t="str">
        <f>+VLOOKUP(Importaciones_mensuales[[#This Row],[Código Arancelario]],Codigos10[],5,0)</f>
        <v>Hortalizas</v>
      </c>
      <c r="J495">
        <f>+VLOOKUP(Importaciones_mensuales[[#This Row],[Categoría]],Cod_Tipo_cultivo[],2,0)</f>
        <v>7</v>
      </c>
      <c r="K495" t="s">
        <v>20</v>
      </c>
      <c r="L495">
        <f>+VLOOKUP(Importaciones_mensuales[[#This Row],[Contenido]],Contenido_cod[],2,0)</f>
        <v>2</v>
      </c>
      <c r="M495" t="str">
        <f>+VLOOKUP(Importaciones_mensuales[[#This Row],[Código Arancelario]],Codigos10[],7,0)</f>
        <v>Sin especificar</v>
      </c>
      <c r="N495">
        <v>2018</v>
      </c>
      <c r="O495">
        <v>186556.16</v>
      </c>
      <c r="P495">
        <v>117307.26000000001</v>
      </c>
      <c r="Q495">
        <v>103857.81000000001</v>
      </c>
      <c r="R495">
        <v>94357.43</v>
      </c>
      <c r="S495">
        <v>198958.99</v>
      </c>
      <c r="T495">
        <v>200644.47</v>
      </c>
      <c r="U495">
        <v>81200.160000000003</v>
      </c>
      <c r="V495">
        <v>188757.99</v>
      </c>
      <c r="W495">
        <v>199800.74</v>
      </c>
      <c r="X495">
        <v>229236.33000000002</v>
      </c>
      <c r="Y495">
        <v>70949.919999999998</v>
      </c>
      <c r="Z495">
        <v>65348.270000000004</v>
      </c>
    </row>
    <row r="496" spans="1:26" x14ac:dyDescent="0.25">
      <c r="A496" t="s">
        <v>89</v>
      </c>
      <c r="B496" t="s">
        <v>15</v>
      </c>
      <c r="C496" t="str">
        <f>+VLOOKUP(Importaciones_mensuales[[#This Row],[Código Arancelario]],Codigos10[],2,0)</f>
        <v>Puerro</v>
      </c>
      <c r="D496">
        <f>+VLOOKUP(Importaciones_mensuales[[#This Row],[Cultivo]],Cod_categoría[],2,0)</f>
        <v>100114035</v>
      </c>
      <c r="E496" t="str">
        <f>+VLOOKUP(Importaciones_mensuales[[#This Row],[Código Arancelario]],Codigos10[],4,0)</f>
        <v>Deshidratado</v>
      </c>
      <c r="F496">
        <f>+VLOOKUP(Importaciones_mensuales[[#This Row],[Procesamiento]],Cod_procesamiento[],2,0)</f>
        <v>3</v>
      </c>
      <c r="G496" t="str">
        <f>+VLOOKUP(Importaciones_mensuales[[#This Row],[Código Arancelario]],Codigos10[],3,0)</f>
        <v>Sin especificar</v>
      </c>
      <c r="H496">
        <f>+VLOOKUP(Importaciones_mensuales[[#This Row],[Tipo]],Cod_tipo[],2,0)</f>
        <v>5</v>
      </c>
      <c r="I496" t="str">
        <f>+VLOOKUP(Importaciones_mensuales[[#This Row],[Código Arancelario]],Codigos10[],5,0)</f>
        <v>Hortalizas</v>
      </c>
      <c r="J496">
        <f>+VLOOKUP(Importaciones_mensuales[[#This Row],[Categoría]],Cod_Tipo_cultivo[],2,0)</f>
        <v>7</v>
      </c>
      <c r="K496" t="s">
        <v>20</v>
      </c>
      <c r="L496">
        <f>+VLOOKUP(Importaciones_mensuales[[#This Row],[Contenido]],Contenido_cod[],2,0)</f>
        <v>2</v>
      </c>
      <c r="M496" t="str">
        <f>+VLOOKUP(Importaciones_mensuales[[#This Row],[Código Arancelario]],Codigos10[],7,0)</f>
        <v>Sin especificar</v>
      </c>
      <c r="N496">
        <v>2018</v>
      </c>
      <c r="O496">
        <v>14652.62</v>
      </c>
      <c r="P496">
        <v>0</v>
      </c>
      <c r="Q496">
        <v>37183.83</v>
      </c>
      <c r="R496">
        <v>0</v>
      </c>
      <c r="S496">
        <v>0</v>
      </c>
      <c r="T496">
        <v>51197.22</v>
      </c>
      <c r="U496">
        <v>6156.01</v>
      </c>
      <c r="V496">
        <v>4544.1900000000005</v>
      </c>
      <c r="W496">
        <v>5368.32</v>
      </c>
      <c r="X496">
        <v>37184.94</v>
      </c>
      <c r="Y496">
        <v>27.1</v>
      </c>
      <c r="Z496">
        <v>0</v>
      </c>
    </row>
    <row r="497" spans="1:26" x14ac:dyDescent="0.25">
      <c r="A497" t="s">
        <v>357</v>
      </c>
      <c r="B497" t="s">
        <v>363</v>
      </c>
      <c r="C497" t="str">
        <f>+VLOOKUP(Importaciones_mensuales[[#This Row],[Código Arancelario]],Codigos10[],2,0)</f>
        <v>Cereza</v>
      </c>
      <c r="D497">
        <f>+VLOOKUP(Importaciones_mensuales[[#This Row],[Cultivo]],Cod_categoría[],2,0)</f>
        <v>100103001</v>
      </c>
      <c r="E497" t="str">
        <f>+VLOOKUP(Importaciones_mensuales[[#This Row],[Código Arancelario]],Codigos10[],4,0)</f>
        <v>Fresco</v>
      </c>
      <c r="F497">
        <f>+VLOOKUP(Importaciones_mensuales[[#This Row],[Procesamiento]],Cod_procesamiento[],2,0)</f>
        <v>4</v>
      </c>
      <c r="G497" t="str">
        <f>+VLOOKUP(Importaciones_mensuales[[#This Row],[Código Arancelario]],Codigos10[],3,0)</f>
        <v>No orgánico</v>
      </c>
      <c r="H497">
        <f>+VLOOKUP(Importaciones_mensuales[[#This Row],[Tipo]],Cod_tipo[],2,0)</f>
        <v>2</v>
      </c>
      <c r="I497" t="str">
        <f>+VLOOKUP(Importaciones_mensuales[[#This Row],[Código Arancelario]],Codigos10[],5,0)</f>
        <v>Frutos de carozo</v>
      </c>
      <c r="J497">
        <f>+VLOOKUP(Importaciones_mensuales[[#This Row],[Categoría]],Cod_Tipo_cultivo[],2,0)</f>
        <v>5</v>
      </c>
      <c r="K497" t="s">
        <v>129</v>
      </c>
      <c r="L497">
        <f>+VLOOKUP(Importaciones_mensuales[[#This Row],[Contenido]],Contenido_cod[],2,0)</f>
        <v>1</v>
      </c>
      <c r="M497" t="str">
        <f>+VLOOKUP(Importaciones_mensuales[[#This Row],[Código Arancelario]],Codigos10[],7,0)</f>
        <v>Cerezas dulces</v>
      </c>
      <c r="N497">
        <v>2016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19.489443378119002</v>
      </c>
      <c r="Z497">
        <v>0</v>
      </c>
    </row>
    <row r="498" spans="1:26" x14ac:dyDescent="0.25">
      <c r="A498" t="s">
        <v>93</v>
      </c>
      <c r="B498" t="s">
        <v>15</v>
      </c>
      <c r="C498" t="str">
        <f>+VLOOKUP(Importaciones_mensuales[[#This Row],[Código Arancelario]],Codigos10[],2,0)</f>
        <v>Apio</v>
      </c>
      <c r="D498">
        <f>+VLOOKUP(Importaciones_mensuales[[#This Row],[Cultivo]],Cod_categoría[],2,0)</f>
        <v>100112017</v>
      </c>
      <c r="E498" t="str">
        <f>+VLOOKUP(Importaciones_mensuales[[#This Row],[Código Arancelario]],Codigos10[],4,0)</f>
        <v>Deshidratado</v>
      </c>
      <c r="F498">
        <f>+VLOOKUP(Importaciones_mensuales[[#This Row],[Procesamiento]],Cod_procesamiento[],2,0)</f>
        <v>3</v>
      </c>
      <c r="G498" t="str">
        <f>+VLOOKUP(Importaciones_mensuales[[#This Row],[Código Arancelario]],Codigos10[],3,0)</f>
        <v>Sin especificar</v>
      </c>
      <c r="H498">
        <f>+VLOOKUP(Importaciones_mensuales[[#This Row],[Tipo]],Cod_tipo[],2,0)</f>
        <v>5</v>
      </c>
      <c r="I498" t="str">
        <f>+VLOOKUP(Importaciones_mensuales[[#This Row],[Código Arancelario]],Codigos10[],5,0)</f>
        <v>Hortalizas</v>
      </c>
      <c r="J498">
        <f>+VLOOKUP(Importaciones_mensuales[[#This Row],[Categoría]],Cod_Tipo_cultivo[],2,0)</f>
        <v>7</v>
      </c>
      <c r="K498" t="s">
        <v>20</v>
      </c>
      <c r="L498">
        <f>+VLOOKUP(Importaciones_mensuales[[#This Row],[Contenido]],Contenido_cod[],2,0)</f>
        <v>2</v>
      </c>
      <c r="M498" t="str">
        <f>+VLOOKUP(Importaciones_mensuales[[#This Row],[Código Arancelario]],Codigos10[],7,0)</f>
        <v>Sin especificar</v>
      </c>
      <c r="N498">
        <v>2018</v>
      </c>
      <c r="O498">
        <v>4800</v>
      </c>
      <c r="P498">
        <v>28837.39</v>
      </c>
      <c r="Q498">
        <v>245.67</v>
      </c>
      <c r="R498">
        <v>0</v>
      </c>
      <c r="S498">
        <v>27.04</v>
      </c>
      <c r="T498">
        <v>5967.01</v>
      </c>
      <c r="U498">
        <v>10810</v>
      </c>
      <c r="V498">
        <v>345.04</v>
      </c>
      <c r="W498">
        <v>0</v>
      </c>
      <c r="X498">
        <v>441.06</v>
      </c>
      <c r="Y498">
        <v>12025.76</v>
      </c>
      <c r="Z498">
        <v>13848.02</v>
      </c>
    </row>
    <row r="499" spans="1:26" x14ac:dyDescent="0.25">
      <c r="A499" t="s">
        <v>95</v>
      </c>
      <c r="B499" t="s">
        <v>15</v>
      </c>
      <c r="C499" t="str">
        <f>+VLOOKUP(Importaciones_mensuales[[#This Row],[Código Arancelario]],Codigos10[],2,0)</f>
        <v>Ajo</v>
      </c>
      <c r="D499">
        <f>+VLOOKUP(Importaciones_mensuales[[#This Row],[Cultivo]],Cod_categoría[],2,0)</f>
        <v>100112003</v>
      </c>
      <c r="E499" t="str">
        <f>+VLOOKUP(Importaciones_mensuales[[#This Row],[Código Arancelario]],Codigos10[],4,0)</f>
        <v>Deshidratado</v>
      </c>
      <c r="F499">
        <f>+VLOOKUP(Importaciones_mensuales[[#This Row],[Procesamiento]],Cod_procesamiento[],2,0)</f>
        <v>3</v>
      </c>
      <c r="G499" t="str">
        <f>+VLOOKUP(Importaciones_mensuales[[#This Row],[Código Arancelario]],Codigos10[],3,0)</f>
        <v>Sin especificar</v>
      </c>
      <c r="H499">
        <f>+VLOOKUP(Importaciones_mensuales[[#This Row],[Tipo]],Cod_tipo[],2,0)</f>
        <v>5</v>
      </c>
      <c r="I499" t="str">
        <f>+VLOOKUP(Importaciones_mensuales[[#This Row],[Código Arancelario]],Codigos10[],5,0)</f>
        <v>Hortalizas</v>
      </c>
      <c r="J499">
        <f>+VLOOKUP(Importaciones_mensuales[[#This Row],[Categoría]],Cod_Tipo_cultivo[],2,0)</f>
        <v>7</v>
      </c>
      <c r="K499" t="s">
        <v>20</v>
      </c>
      <c r="L499">
        <f>+VLOOKUP(Importaciones_mensuales[[#This Row],[Contenido]],Contenido_cod[],2,0)</f>
        <v>2</v>
      </c>
      <c r="M499" t="str">
        <f>+VLOOKUP(Importaciones_mensuales[[#This Row],[Código Arancelario]],Codigos10[],7,0)</f>
        <v>Sin especificar</v>
      </c>
      <c r="N499">
        <v>2018</v>
      </c>
      <c r="O499">
        <v>128898.05</v>
      </c>
      <c r="P499">
        <v>135028.18000000002</v>
      </c>
      <c r="Q499">
        <v>185816.84</v>
      </c>
      <c r="R499">
        <v>135311.88</v>
      </c>
      <c r="S499">
        <v>205936.62</v>
      </c>
      <c r="T499">
        <v>168227.49</v>
      </c>
      <c r="U499">
        <v>143532.69999999998</v>
      </c>
      <c r="V499">
        <v>310539.67000000004</v>
      </c>
      <c r="W499">
        <v>99811.19</v>
      </c>
      <c r="X499">
        <v>50369.000000000007</v>
      </c>
      <c r="Y499">
        <v>100484.66</v>
      </c>
      <c r="Z499">
        <v>47302.1</v>
      </c>
    </row>
    <row r="500" spans="1:26" x14ac:dyDescent="0.25">
      <c r="A500" t="s">
        <v>333</v>
      </c>
      <c r="B500" t="s">
        <v>363</v>
      </c>
      <c r="C500" t="str">
        <f>+VLOOKUP(Importaciones_mensuales[[#This Row],[Código Arancelario]],Codigos10[],2,0)</f>
        <v>Ciruela</v>
      </c>
      <c r="D500">
        <f>+VLOOKUP(Importaciones_mensuales[[#This Row],[Cultivo]],Cod_categoría[],2,0)</f>
        <v>100103002</v>
      </c>
      <c r="E500" t="str">
        <f>+VLOOKUP(Importaciones_mensuales[[#This Row],[Código Arancelario]],Codigos10[],4,0)</f>
        <v>Fresco</v>
      </c>
      <c r="F500">
        <f>+VLOOKUP(Importaciones_mensuales[[#This Row],[Procesamiento]],Cod_procesamiento[],2,0)</f>
        <v>4</v>
      </c>
      <c r="G500" t="str">
        <f>+VLOOKUP(Importaciones_mensuales[[#This Row],[Código Arancelario]],Codigos10[],3,0)</f>
        <v>Orgánico</v>
      </c>
      <c r="H500">
        <f>+VLOOKUP(Importaciones_mensuales[[#This Row],[Tipo]],Cod_tipo[],2,0)</f>
        <v>1</v>
      </c>
      <c r="I500" t="str">
        <f>+VLOOKUP(Importaciones_mensuales[[#This Row],[Código Arancelario]],Codigos10[],5,0)</f>
        <v>Frutos de carozo</v>
      </c>
      <c r="J500">
        <f>+VLOOKUP(Importaciones_mensuales[[#This Row],[Categoría]],Cod_Tipo_cultivo[],2,0)</f>
        <v>5</v>
      </c>
      <c r="K500" t="s">
        <v>129</v>
      </c>
      <c r="L500">
        <f>+VLOOKUP(Importaciones_mensuales[[#This Row],[Contenido]],Contenido_cod[],2,0)</f>
        <v>1</v>
      </c>
      <c r="M500" t="str">
        <f>+VLOOKUP(Importaciones_mensuales[[#This Row],[Código Arancelario]],Codigos10[],7,0)</f>
        <v>Sin especificar</v>
      </c>
      <c r="N500">
        <v>2016</v>
      </c>
      <c r="O500">
        <v>0</v>
      </c>
      <c r="P500">
        <v>0</v>
      </c>
      <c r="Q500">
        <v>0</v>
      </c>
      <c r="R500">
        <v>0</v>
      </c>
      <c r="S500">
        <v>7.3508928571428571</v>
      </c>
      <c r="T500">
        <v>5.2287436548223347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</row>
    <row r="501" spans="1:26" x14ac:dyDescent="0.25">
      <c r="A501" t="s">
        <v>97</v>
      </c>
      <c r="B501" t="s">
        <v>15</v>
      </c>
      <c r="C501" t="str">
        <f>+VLOOKUP(Importaciones_mensuales[[#This Row],[Código Arancelario]],Codigos10[],2,0)</f>
        <v>Maíz</v>
      </c>
      <c r="D501">
        <f>+VLOOKUP(Importaciones_mensuales[[#This Row],[Cultivo]],Cod_categoría[],2,0)</f>
        <v>100114015</v>
      </c>
      <c r="E501" t="str">
        <f>+VLOOKUP(Importaciones_mensuales[[#This Row],[Código Arancelario]],Codigos10[],4,0)</f>
        <v>Deshidratado</v>
      </c>
      <c r="F501">
        <f>+VLOOKUP(Importaciones_mensuales[[#This Row],[Procesamiento]],Cod_procesamiento[],2,0)</f>
        <v>3</v>
      </c>
      <c r="G501" t="str">
        <f>+VLOOKUP(Importaciones_mensuales[[#This Row],[Código Arancelario]],Codigos10[],3,0)</f>
        <v>Siembra</v>
      </c>
      <c r="H501">
        <f>+VLOOKUP(Importaciones_mensuales[[#This Row],[Tipo]],Cod_tipo[],2,0)</f>
        <v>6</v>
      </c>
      <c r="I501" t="str">
        <f>+VLOOKUP(Importaciones_mensuales[[#This Row],[Código Arancelario]],Codigos10[],5,0)</f>
        <v>Hortalizas</v>
      </c>
      <c r="J501">
        <f>+VLOOKUP(Importaciones_mensuales[[#This Row],[Categoría]],Cod_Tipo_cultivo[],2,0)</f>
        <v>7</v>
      </c>
      <c r="K501" t="s">
        <v>20</v>
      </c>
      <c r="L501">
        <f>+VLOOKUP(Importaciones_mensuales[[#This Row],[Contenido]],Contenido_cod[],2,0)</f>
        <v>2</v>
      </c>
      <c r="M501" t="str">
        <f>+VLOOKUP(Importaciones_mensuales[[#This Row],[Código Arancelario]],Codigos10[],7,0)</f>
        <v>Maíz dulce</v>
      </c>
      <c r="N501">
        <v>2018</v>
      </c>
      <c r="O501">
        <v>81550.16</v>
      </c>
      <c r="P501">
        <v>88621.56</v>
      </c>
      <c r="Q501">
        <v>235001.15</v>
      </c>
      <c r="R501">
        <v>0</v>
      </c>
      <c r="S501">
        <v>11873.54</v>
      </c>
      <c r="T501">
        <v>147404.04999999999</v>
      </c>
      <c r="U501">
        <v>288626.20999999996</v>
      </c>
      <c r="V501">
        <v>265671.13</v>
      </c>
      <c r="W501">
        <v>84874.8</v>
      </c>
      <c r="X501">
        <v>271195.8</v>
      </c>
      <c r="Y501">
        <v>74901.97</v>
      </c>
      <c r="Z501">
        <v>4499.67</v>
      </c>
    </row>
    <row r="502" spans="1:26" x14ac:dyDescent="0.25">
      <c r="A502" t="s">
        <v>98</v>
      </c>
      <c r="B502" t="s">
        <v>15</v>
      </c>
      <c r="C502" t="str">
        <f>+VLOOKUP(Importaciones_mensuales[[#This Row],[Código Arancelario]],Codigos10[],2,0)</f>
        <v>Maíz</v>
      </c>
      <c r="D502">
        <f>+VLOOKUP(Importaciones_mensuales[[#This Row],[Cultivo]],Cod_categoría[],2,0)</f>
        <v>100114015</v>
      </c>
      <c r="E502" t="str">
        <f>+VLOOKUP(Importaciones_mensuales[[#This Row],[Código Arancelario]],Codigos10[],4,0)</f>
        <v>Deshidratado</v>
      </c>
      <c r="F502">
        <f>+VLOOKUP(Importaciones_mensuales[[#This Row],[Procesamiento]],Cod_procesamiento[],2,0)</f>
        <v>3</v>
      </c>
      <c r="G502" t="str">
        <f>+VLOOKUP(Importaciones_mensuales[[#This Row],[Código Arancelario]],Codigos10[],3,0)</f>
        <v>Consumo</v>
      </c>
      <c r="H502">
        <f>+VLOOKUP(Importaciones_mensuales[[#This Row],[Tipo]],Cod_tipo[],2,0)</f>
        <v>7</v>
      </c>
      <c r="I502" t="str">
        <f>+VLOOKUP(Importaciones_mensuales[[#This Row],[Código Arancelario]],Codigos10[],5,0)</f>
        <v>Hortalizas</v>
      </c>
      <c r="J502">
        <f>+VLOOKUP(Importaciones_mensuales[[#This Row],[Categoría]],Cod_Tipo_cultivo[],2,0)</f>
        <v>7</v>
      </c>
      <c r="K502" t="s">
        <v>20</v>
      </c>
      <c r="L502">
        <f>+VLOOKUP(Importaciones_mensuales[[#This Row],[Contenido]],Contenido_cod[],2,0)</f>
        <v>2</v>
      </c>
      <c r="M502" t="str">
        <f>+VLOOKUP(Importaciones_mensuales[[#This Row],[Código Arancelario]],Codigos10[],7,0)</f>
        <v>Maíz dulce</v>
      </c>
      <c r="N502">
        <v>2018</v>
      </c>
      <c r="O502">
        <v>9831.16</v>
      </c>
      <c r="P502">
        <v>0</v>
      </c>
      <c r="Q502">
        <v>0</v>
      </c>
      <c r="R502">
        <v>2628.6</v>
      </c>
      <c r="S502">
        <v>1841.7</v>
      </c>
      <c r="T502">
        <v>0</v>
      </c>
      <c r="U502">
        <v>1593.76</v>
      </c>
      <c r="V502">
        <v>0</v>
      </c>
      <c r="W502">
        <v>1517.7299999999998</v>
      </c>
      <c r="X502">
        <v>3422.88</v>
      </c>
      <c r="Y502">
        <v>0</v>
      </c>
      <c r="Z502">
        <v>0</v>
      </c>
    </row>
    <row r="503" spans="1:26" x14ac:dyDescent="0.25">
      <c r="A503" t="s">
        <v>100</v>
      </c>
      <c r="B503" t="s">
        <v>15</v>
      </c>
      <c r="C503" t="str">
        <f>+VLOOKUP(Importaciones_mensuales[[#This Row],[Código Arancelario]],Codigos10[],2,0)</f>
        <v>Maíz</v>
      </c>
      <c r="D503">
        <f>+VLOOKUP(Importaciones_mensuales[[#This Row],[Cultivo]],Cod_categoría[],2,0)</f>
        <v>100114015</v>
      </c>
      <c r="E503" t="str">
        <f>+VLOOKUP(Importaciones_mensuales[[#This Row],[Código Arancelario]],Codigos10[],4,0)</f>
        <v>Deshidratado</v>
      </c>
      <c r="F503">
        <f>+VLOOKUP(Importaciones_mensuales[[#This Row],[Procesamiento]],Cod_procesamiento[],2,0)</f>
        <v>3</v>
      </c>
      <c r="G503" t="str">
        <f>+VLOOKUP(Importaciones_mensuales[[#This Row],[Código Arancelario]],Codigos10[],3,0)</f>
        <v>Sin especificar</v>
      </c>
      <c r="H503">
        <f>+VLOOKUP(Importaciones_mensuales[[#This Row],[Tipo]],Cod_tipo[],2,0)</f>
        <v>5</v>
      </c>
      <c r="I503" t="str">
        <f>+VLOOKUP(Importaciones_mensuales[[#This Row],[Código Arancelario]],Codigos10[],5,0)</f>
        <v>Hortalizas</v>
      </c>
      <c r="J503">
        <f>+VLOOKUP(Importaciones_mensuales[[#This Row],[Categoría]],Cod_Tipo_cultivo[],2,0)</f>
        <v>7</v>
      </c>
      <c r="K503" t="s">
        <v>20</v>
      </c>
      <c r="L503">
        <f>+VLOOKUP(Importaciones_mensuales[[#This Row],[Contenido]],Contenido_cod[],2,0)</f>
        <v>2</v>
      </c>
      <c r="M503" t="str">
        <f>+VLOOKUP(Importaciones_mensuales[[#This Row],[Código Arancelario]],Codigos10[],7,0)</f>
        <v>Maíz dulce</v>
      </c>
      <c r="N503">
        <v>2018</v>
      </c>
      <c r="O503">
        <v>0</v>
      </c>
      <c r="P503">
        <v>997.31999999999994</v>
      </c>
      <c r="Q503">
        <v>0</v>
      </c>
      <c r="R503">
        <v>0</v>
      </c>
      <c r="S503">
        <v>0</v>
      </c>
      <c r="T503">
        <v>128.65</v>
      </c>
      <c r="U503">
        <v>328.88</v>
      </c>
      <c r="V503">
        <v>1300.6300000000001</v>
      </c>
      <c r="W503">
        <v>1738.46</v>
      </c>
      <c r="X503">
        <v>458</v>
      </c>
      <c r="Y503">
        <v>596</v>
      </c>
      <c r="Z503">
        <v>903.74</v>
      </c>
    </row>
    <row r="504" spans="1:26" x14ac:dyDescent="0.25">
      <c r="A504" t="s">
        <v>229</v>
      </c>
      <c r="B504" t="s">
        <v>363</v>
      </c>
      <c r="C504" t="str">
        <f>+VLOOKUP(Importaciones_mensuales[[#This Row],[Código Arancelario]],Codigos10[],2,0)</f>
        <v>Ciruela</v>
      </c>
      <c r="D504">
        <f>+VLOOKUP(Importaciones_mensuales[[#This Row],[Cultivo]],Cod_categoría[],2,0)</f>
        <v>100103002</v>
      </c>
      <c r="E504" t="str">
        <f>+VLOOKUP(Importaciones_mensuales[[#This Row],[Código Arancelario]],Codigos10[],4,0)</f>
        <v>Fresco</v>
      </c>
      <c r="F504">
        <f>+VLOOKUP(Importaciones_mensuales[[#This Row],[Procesamiento]],Cod_procesamiento[],2,0)</f>
        <v>4</v>
      </c>
      <c r="G504" t="str">
        <f>+VLOOKUP(Importaciones_mensuales[[#This Row],[Código Arancelario]],Codigos10[],3,0)</f>
        <v>No orgánico</v>
      </c>
      <c r="H504">
        <f>+VLOOKUP(Importaciones_mensuales[[#This Row],[Tipo]],Cod_tipo[],2,0)</f>
        <v>2</v>
      </c>
      <c r="I504" t="str">
        <f>+VLOOKUP(Importaciones_mensuales[[#This Row],[Código Arancelario]],Codigos10[],5,0)</f>
        <v>Frutos de carozo</v>
      </c>
      <c r="J504">
        <f>+VLOOKUP(Importaciones_mensuales[[#This Row],[Categoría]],Cod_Tipo_cultivo[],2,0)</f>
        <v>5</v>
      </c>
      <c r="K504" t="s">
        <v>129</v>
      </c>
      <c r="L504">
        <f>+VLOOKUP(Importaciones_mensuales[[#This Row],[Contenido]],Contenido_cod[],2,0)</f>
        <v>1</v>
      </c>
      <c r="M504" t="str">
        <f>+VLOOKUP(Importaciones_mensuales[[#This Row],[Código Arancelario]],Codigos10[],7,0)</f>
        <v>Sin especificar</v>
      </c>
      <c r="N504">
        <v>2016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3.9946124005808032</v>
      </c>
      <c r="U504">
        <v>4.9403885243045469</v>
      </c>
      <c r="V504">
        <v>6.5252784898625036</v>
      </c>
      <c r="W504">
        <v>5.8133401221995928</v>
      </c>
      <c r="X504">
        <v>0</v>
      </c>
      <c r="Y504">
        <v>0</v>
      </c>
      <c r="Z504">
        <v>0</v>
      </c>
    </row>
    <row r="505" spans="1:26" x14ac:dyDescent="0.25">
      <c r="A505" t="s">
        <v>318</v>
      </c>
      <c r="B505" t="s">
        <v>363</v>
      </c>
      <c r="C505" t="str">
        <f>+VLOOKUP(Importaciones_mensuales[[#This Row],[Código Arancelario]],Codigos10[],2,0)</f>
        <v>Frambuesa</v>
      </c>
      <c r="D505">
        <f>+VLOOKUP(Importaciones_mensuales[[#This Row],[Cultivo]],Cod_categoría[],2,0)</f>
        <v>100101004</v>
      </c>
      <c r="E505" t="str">
        <f>+VLOOKUP(Importaciones_mensuales[[#This Row],[Código Arancelario]],Codigos10[],4,0)</f>
        <v>Fresco</v>
      </c>
      <c r="F505">
        <f>+VLOOKUP(Importaciones_mensuales[[#This Row],[Procesamiento]],Cod_procesamiento[],2,0)</f>
        <v>4</v>
      </c>
      <c r="G505" t="str">
        <f>+VLOOKUP(Importaciones_mensuales[[#This Row],[Código Arancelario]],Codigos10[],3,0)</f>
        <v>No orgánico</v>
      </c>
      <c r="H505">
        <f>+VLOOKUP(Importaciones_mensuales[[#This Row],[Tipo]],Cod_tipo[],2,0)</f>
        <v>2</v>
      </c>
      <c r="I505" t="str">
        <f>+VLOOKUP(Importaciones_mensuales[[#This Row],[Código Arancelario]],Codigos10[],5,0)</f>
        <v>Berries</v>
      </c>
      <c r="J505">
        <f>+VLOOKUP(Importaciones_mensuales[[#This Row],[Categoría]],Cod_Tipo_cultivo[],2,0)</f>
        <v>1</v>
      </c>
      <c r="K505" t="s">
        <v>129</v>
      </c>
      <c r="L505">
        <f>+VLOOKUP(Importaciones_mensuales[[#This Row],[Contenido]],Contenido_cod[],2,0)</f>
        <v>1</v>
      </c>
      <c r="M505" t="str">
        <f>+VLOOKUP(Importaciones_mensuales[[#This Row],[Código Arancelario]],Codigos10[],7,0)</f>
        <v>Sin especificar</v>
      </c>
      <c r="N505">
        <v>2016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32.737169117647056</v>
      </c>
      <c r="Y505">
        <v>0</v>
      </c>
      <c r="Z505">
        <v>16.899943666854444</v>
      </c>
    </row>
    <row r="506" spans="1:26" x14ac:dyDescent="0.25">
      <c r="A506" t="s">
        <v>104</v>
      </c>
      <c r="B506" t="s">
        <v>15</v>
      </c>
      <c r="C506" t="str">
        <f>+VLOOKUP(Importaciones_mensuales[[#This Row],[Código Arancelario]],Codigos10[],2,0)</f>
        <v>Arveja</v>
      </c>
      <c r="D506">
        <f>+VLOOKUP(Importaciones_mensuales[[#This Row],[Cultivo]],Cod_categoría[],2,0)</f>
        <v>100112022</v>
      </c>
      <c r="E506" t="str">
        <f>+VLOOKUP(Importaciones_mensuales[[#This Row],[Código Arancelario]],Codigos10[],4,0)</f>
        <v>Deshidratado</v>
      </c>
      <c r="F506">
        <f>+VLOOKUP(Importaciones_mensuales[[#This Row],[Procesamiento]],Cod_procesamiento[],2,0)</f>
        <v>3</v>
      </c>
      <c r="G506" t="str">
        <f>+VLOOKUP(Importaciones_mensuales[[#This Row],[Código Arancelario]],Codigos10[],3,0)</f>
        <v>Siembra</v>
      </c>
      <c r="H506">
        <f>+VLOOKUP(Importaciones_mensuales[[#This Row],[Tipo]],Cod_tipo[],2,0)</f>
        <v>6</v>
      </c>
      <c r="I506" t="str">
        <f>+VLOOKUP(Importaciones_mensuales[[#This Row],[Código Arancelario]],Codigos10[],5,0)</f>
        <v>Granos</v>
      </c>
      <c r="J506">
        <f>+VLOOKUP(Importaciones_mensuales[[#This Row],[Categoría]],Cod_Tipo_cultivo[],2,0)</f>
        <v>8</v>
      </c>
      <c r="K506" t="s">
        <v>20</v>
      </c>
      <c r="L506">
        <f>+VLOOKUP(Importaciones_mensuales[[#This Row],[Contenido]],Contenido_cod[],2,0)</f>
        <v>2</v>
      </c>
      <c r="M506" t="str">
        <f>+VLOOKUP(Importaciones_mensuales[[#This Row],[Código Arancelario]],Codigos10[],7,0)</f>
        <v>Sin especificar</v>
      </c>
      <c r="N506">
        <v>2018</v>
      </c>
      <c r="O506">
        <v>9124.5499999999993</v>
      </c>
      <c r="P506">
        <v>0</v>
      </c>
      <c r="Q506">
        <v>3794.53</v>
      </c>
      <c r="R506">
        <v>0</v>
      </c>
      <c r="S506">
        <v>257814.55</v>
      </c>
      <c r="T506">
        <v>177011.34000000003</v>
      </c>
      <c r="U506">
        <v>180533.71</v>
      </c>
      <c r="V506">
        <v>267418.13</v>
      </c>
      <c r="W506">
        <v>0</v>
      </c>
      <c r="X506">
        <v>18930.13</v>
      </c>
      <c r="Y506">
        <v>0</v>
      </c>
      <c r="Z506">
        <v>115798.29</v>
      </c>
    </row>
    <row r="507" spans="1:26" x14ac:dyDescent="0.25">
      <c r="A507" t="s">
        <v>106</v>
      </c>
      <c r="B507" t="s">
        <v>15</v>
      </c>
      <c r="C507" t="str">
        <f>+VLOOKUP(Importaciones_mensuales[[#This Row],[Código Arancelario]],Codigos10[],2,0)</f>
        <v>Arveja</v>
      </c>
      <c r="D507">
        <f>+VLOOKUP(Importaciones_mensuales[[#This Row],[Cultivo]],Cod_categoría[],2,0)</f>
        <v>100112022</v>
      </c>
      <c r="E507" t="str">
        <f>+VLOOKUP(Importaciones_mensuales[[#This Row],[Código Arancelario]],Codigos10[],4,0)</f>
        <v>Deshidratado</v>
      </c>
      <c r="F507">
        <f>+VLOOKUP(Importaciones_mensuales[[#This Row],[Procesamiento]],Cod_procesamiento[],2,0)</f>
        <v>3</v>
      </c>
      <c r="G507" t="str">
        <f>+VLOOKUP(Importaciones_mensuales[[#This Row],[Código Arancelario]],Codigos10[],3,0)</f>
        <v>Consumo</v>
      </c>
      <c r="H507">
        <f>+VLOOKUP(Importaciones_mensuales[[#This Row],[Tipo]],Cod_tipo[],2,0)</f>
        <v>7</v>
      </c>
      <c r="I507" t="str">
        <f>+VLOOKUP(Importaciones_mensuales[[#This Row],[Código Arancelario]],Codigos10[],5,0)</f>
        <v>Granos</v>
      </c>
      <c r="J507">
        <f>+VLOOKUP(Importaciones_mensuales[[#This Row],[Categoría]],Cod_Tipo_cultivo[],2,0)</f>
        <v>8</v>
      </c>
      <c r="K507" t="s">
        <v>20</v>
      </c>
      <c r="L507">
        <f>+VLOOKUP(Importaciones_mensuales[[#This Row],[Contenido]],Contenido_cod[],2,0)</f>
        <v>2</v>
      </c>
      <c r="M507" t="str">
        <f>+VLOOKUP(Importaciones_mensuales[[#This Row],[Código Arancelario]],Codigos10[],7,0)</f>
        <v>Sin especificar</v>
      </c>
      <c r="N507">
        <v>2018</v>
      </c>
      <c r="O507">
        <v>155285.26</v>
      </c>
      <c r="P507">
        <v>359218.47</v>
      </c>
      <c r="Q507">
        <v>504627.32</v>
      </c>
      <c r="R507">
        <v>299961.32</v>
      </c>
      <c r="S507">
        <v>291084.27999999997</v>
      </c>
      <c r="T507">
        <v>401385.44</v>
      </c>
      <c r="U507">
        <v>495096.4</v>
      </c>
      <c r="V507">
        <v>210041.32</v>
      </c>
      <c r="W507">
        <v>293975.15999999997</v>
      </c>
      <c r="X507">
        <v>326543.43</v>
      </c>
      <c r="Y507">
        <v>138169.78</v>
      </c>
      <c r="Z507">
        <v>214140.38</v>
      </c>
    </row>
    <row r="508" spans="1:26" x14ac:dyDescent="0.25">
      <c r="A508" t="s">
        <v>107</v>
      </c>
      <c r="B508" t="s">
        <v>15</v>
      </c>
      <c r="C508" t="str">
        <f>+VLOOKUP(Importaciones_mensuales[[#This Row],[Código Arancelario]],Codigos10[],2,0)</f>
        <v>Garbanzo</v>
      </c>
      <c r="D508">
        <f>+VLOOKUP(Importaciones_mensuales[[#This Row],[Cultivo]],Cod_categoría[],2,0)</f>
        <v>100110005</v>
      </c>
      <c r="E508" t="str">
        <f>+VLOOKUP(Importaciones_mensuales[[#This Row],[Código Arancelario]],Codigos10[],4,0)</f>
        <v>Deshidratado</v>
      </c>
      <c r="F508">
        <f>+VLOOKUP(Importaciones_mensuales[[#This Row],[Procesamiento]],Cod_procesamiento[],2,0)</f>
        <v>3</v>
      </c>
      <c r="G508" t="str">
        <f>+VLOOKUP(Importaciones_mensuales[[#This Row],[Código Arancelario]],Codigos10[],3,0)</f>
        <v>Sin especificar</v>
      </c>
      <c r="H508">
        <f>+VLOOKUP(Importaciones_mensuales[[#This Row],[Tipo]],Cod_tipo[],2,0)</f>
        <v>5</v>
      </c>
      <c r="I508" t="str">
        <f>+VLOOKUP(Importaciones_mensuales[[#This Row],[Código Arancelario]],Codigos10[],5,0)</f>
        <v>Granos</v>
      </c>
      <c r="J508">
        <f>+VLOOKUP(Importaciones_mensuales[[#This Row],[Categoría]],Cod_Tipo_cultivo[],2,0)</f>
        <v>8</v>
      </c>
      <c r="K508" t="s">
        <v>20</v>
      </c>
      <c r="L508">
        <f>+VLOOKUP(Importaciones_mensuales[[#This Row],[Contenido]],Contenido_cod[],2,0)</f>
        <v>2</v>
      </c>
      <c r="M508" t="str">
        <f>+VLOOKUP(Importaciones_mensuales[[#This Row],[Código Arancelario]],Codigos10[],7,0)</f>
        <v>Sin especificar</v>
      </c>
      <c r="N508">
        <v>2018</v>
      </c>
      <c r="O508">
        <v>850843.83</v>
      </c>
      <c r="P508">
        <v>513197.16</v>
      </c>
      <c r="Q508">
        <v>979725.19</v>
      </c>
      <c r="R508">
        <v>723599.34</v>
      </c>
      <c r="S508">
        <v>1307085.73</v>
      </c>
      <c r="T508">
        <v>600718.22000000009</v>
      </c>
      <c r="U508">
        <v>279481.74</v>
      </c>
      <c r="V508">
        <v>354360.21</v>
      </c>
      <c r="W508">
        <v>218658.30000000002</v>
      </c>
      <c r="X508">
        <v>325774.89</v>
      </c>
      <c r="Y508">
        <v>0</v>
      </c>
      <c r="Z508">
        <v>154907.31999999998</v>
      </c>
    </row>
    <row r="509" spans="1:26" x14ac:dyDescent="0.25">
      <c r="A509" t="s">
        <v>109</v>
      </c>
      <c r="B509" t="s">
        <v>15</v>
      </c>
      <c r="C509" t="str">
        <f>+VLOOKUP(Importaciones_mensuales[[#This Row],[Código Arancelario]],Codigos10[],2,0)</f>
        <v>Poroto</v>
      </c>
      <c r="D509">
        <f>+VLOOKUP(Importaciones_mensuales[[#This Row],[Cultivo]],Cod_categoría[],2,0)</f>
        <v>100110002</v>
      </c>
      <c r="E509" t="str">
        <f>+VLOOKUP(Importaciones_mensuales[[#This Row],[Código Arancelario]],Codigos10[],4,0)</f>
        <v>Deshidratado</v>
      </c>
      <c r="F509">
        <f>+VLOOKUP(Importaciones_mensuales[[#This Row],[Procesamiento]],Cod_procesamiento[],2,0)</f>
        <v>3</v>
      </c>
      <c r="G509" t="str">
        <f>+VLOOKUP(Importaciones_mensuales[[#This Row],[Código Arancelario]],Codigos10[],3,0)</f>
        <v>Siembra</v>
      </c>
      <c r="H509">
        <f>+VLOOKUP(Importaciones_mensuales[[#This Row],[Tipo]],Cod_tipo[],2,0)</f>
        <v>6</v>
      </c>
      <c r="I509" t="str">
        <f>+VLOOKUP(Importaciones_mensuales[[#This Row],[Código Arancelario]],Codigos10[],5,0)</f>
        <v>Granos</v>
      </c>
      <c r="J509">
        <f>+VLOOKUP(Importaciones_mensuales[[#This Row],[Categoría]],Cod_Tipo_cultivo[],2,0)</f>
        <v>8</v>
      </c>
      <c r="K509" t="s">
        <v>20</v>
      </c>
      <c r="L509">
        <f>+VLOOKUP(Importaciones_mensuales[[#This Row],[Contenido]],Contenido_cod[],2,0)</f>
        <v>2</v>
      </c>
      <c r="M509" t="str">
        <f>+VLOOKUP(Importaciones_mensuales[[#This Row],[Código Arancelario]],Codigos10[],7,0)</f>
        <v>Porotos comunes</v>
      </c>
      <c r="N509">
        <v>2018</v>
      </c>
      <c r="O509">
        <v>0</v>
      </c>
      <c r="P509">
        <v>1563.03</v>
      </c>
      <c r="Q509">
        <v>0</v>
      </c>
      <c r="R509">
        <v>0</v>
      </c>
      <c r="S509">
        <v>273778.71000000002</v>
      </c>
      <c r="T509">
        <v>0</v>
      </c>
      <c r="U509">
        <v>356.3</v>
      </c>
      <c r="V509">
        <v>77806.090000000011</v>
      </c>
      <c r="W509">
        <v>54037.009999999995</v>
      </c>
      <c r="X509">
        <v>38411.919999999998</v>
      </c>
      <c r="Y509">
        <v>43910.03</v>
      </c>
      <c r="Z509">
        <v>1163.4299999999998</v>
      </c>
    </row>
    <row r="510" spans="1:26" x14ac:dyDescent="0.25">
      <c r="A510" t="s">
        <v>111</v>
      </c>
      <c r="B510" t="s">
        <v>15</v>
      </c>
      <c r="C510" t="str">
        <f>+VLOOKUP(Importaciones_mensuales[[#This Row],[Código Arancelario]],Codigos10[],2,0)</f>
        <v>Poroto</v>
      </c>
      <c r="D510">
        <f>+VLOOKUP(Importaciones_mensuales[[#This Row],[Cultivo]],Cod_categoría[],2,0)</f>
        <v>100110002</v>
      </c>
      <c r="E510" t="str">
        <f>+VLOOKUP(Importaciones_mensuales[[#This Row],[Código Arancelario]],Codigos10[],4,0)</f>
        <v>Deshidratado</v>
      </c>
      <c r="F510">
        <f>+VLOOKUP(Importaciones_mensuales[[#This Row],[Procesamiento]],Cod_procesamiento[],2,0)</f>
        <v>3</v>
      </c>
      <c r="G510" t="str">
        <f>+VLOOKUP(Importaciones_mensuales[[#This Row],[Código Arancelario]],Codigos10[],3,0)</f>
        <v>Consumo</v>
      </c>
      <c r="H510">
        <f>+VLOOKUP(Importaciones_mensuales[[#This Row],[Tipo]],Cod_tipo[],2,0)</f>
        <v>7</v>
      </c>
      <c r="I510" t="str">
        <f>+VLOOKUP(Importaciones_mensuales[[#This Row],[Código Arancelario]],Codigos10[],5,0)</f>
        <v>Granos</v>
      </c>
      <c r="J510">
        <f>+VLOOKUP(Importaciones_mensuales[[#This Row],[Categoría]],Cod_Tipo_cultivo[],2,0)</f>
        <v>8</v>
      </c>
      <c r="K510" t="s">
        <v>20</v>
      </c>
      <c r="L510">
        <f>+VLOOKUP(Importaciones_mensuales[[#This Row],[Contenido]],Contenido_cod[],2,0)</f>
        <v>2</v>
      </c>
      <c r="M510" t="str">
        <f>+VLOOKUP(Importaciones_mensuales[[#This Row],[Código Arancelario]],Codigos10[],7,0)</f>
        <v>Porotos comunes</v>
      </c>
      <c r="N510">
        <v>2018</v>
      </c>
      <c r="O510">
        <v>1086033.5899999999</v>
      </c>
      <c r="P510">
        <v>737486.36</v>
      </c>
      <c r="Q510">
        <v>1316522.33</v>
      </c>
      <c r="R510">
        <v>1049191.8699999999</v>
      </c>
      <c r="S510">
        <v>1850267.1599999997</v>
      </c>
      <c r="T510">
        <v>1545478.8399999999</v>
      </c>
      <c r="U510">
        <v>771012.07</v>
      </c>
      <c r="V510">
        <v>936870.17999999993</v>
      </c>
      <c r="W510">
        <v>821836.99</v>
      </c>
      <c r="X510">
        <v>1610575.18</v>
      </c>
      <c r="Y510">
        <v>572892.43000000005</v>
      </c>
      <c r="Z510">
        <v>583187.17999999993</v>
      </c>
    </row>
    <row r="511" spans="1:26" x14ac:dyDescent="0.25">
      <c r="A511" t="s">
        <v>112</v>
      </c>
      <c r="B511" t="s">
        <v>15</v>
      </c>
      <c r="C511" t="str">
        <f>+VLOOKUP(Importaciones_mensuales[[#This Row],[Código Arancelario]],Codigos10[],2,0)</f>
        <v>Poroto</v>
      </c>
      <c r="D511">
        <f>+VLOOKUP(Importaciones_mensuales[[#This Row],[Cultivo]],Cod_categoría[],2,0)</f>
        <v>100110002</v>
      </c>
      <c r="E511" t="str">
        <f>+VLOOKUP(Importaciones_mensuales[[#This Row],[Código Arancelario]],Codigos10[],4,0)</f>
        <v>Deshidratado</v>
      </c>
      <c r="F511">
        <f>+VLOOKUP(Importaciones_mensuales[[#This Row],[Procesamiento]],Cod_procesamiento[],2,0)</f>
        <v>3</v>
      </c>
      <c r="G511" t="str">
        <f>+VLOOKUP(Importaciones_mensuales[[#This Row],[Código Arancelario]],Codigos10[],3,0)</f>
        <v>Consumo</v>
      </c>
      <c r="H511">
        <f>+VLOOKUP(Importaciones_mensuales[[#This Row],[Tipo]],Cod_tipo[],2,0)</f>
        <v>7</v>
      </c>
      <c r="I511" t="str">
        <f>+VLOOKUP(Importaciones_mensuales[[#This Row],[Código Arancelario]],Codigos10[],5,0)</f>
        <v>Granos</v>
      </c>
      <c r="J511">
        <f>+VLOOKUP(Importaciones_mensuales[[#This Row],[Categoría]],Cod_Tipo_cultivo[],2,0)</f>
        <v>8</v>
      </c>
      <c r="K511" t="s">
        <v>20</v>
      </c>
      <c r="L511">
        <f>+VLOOKUP(Importaciones_mensuales[[#This Row],[Contenido]],Contenido_cod[],2,0)</f>
        <v>2</v>
      </c>
      <c r="M511" t="str">
        <f>+VLOOKUP(Importaciones_mensuales[[#This Row],[Código Arancelario]],Codigos10[],7,0)</f>
        <v>Porotos caupí</v>
      </c>
      <c r="N511">
        <v>2018</v>
      </c>
      <c r="O511">
        <v>0</v>
      </c>
      <c r="P511">
        <v>0</v>
      </c>
      <c r="Q511">
        <v>674.75</v>
      </c>
      <c r="R511">
        <v>0</v>
      </c>
      <c r="S511">
        <v>336.39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</row>
    <row r="512" spans="1:26" x14ac:dyDescent="0.25">
      <c r="A512" t="s">
        <v>114</v>
      </c>
      <c r="B512" t="s">
        <v>15</v>
      </c>
      <c r="C512" t="str">
        <f>+VLOOKUP(Importaciones_mensuales[[#This Row],[Código Arancelario]],Codigos10[],2,0)</f>
        <v>Lenteja</v>
      </c>
      <c r="D512">
        <f>+VLOOKUP(Importaciones_mensuales[[#This Row],[Cultivo]],Cod_categoría[],2,0)</f>
        <v>100110003</v>
      </c>
      <c r="E512" t="str">
        <f>+VLOOKUP(Importaciones_mensuales[[#This Row],[Código Arancelario]],Codigos10[],4,0)</f>
        <v>Deshidratado</v>
      </c>
      <c r="F512">
        <f>+VLOOKUP(Importaciones_mensuales[[#This Row],[Procesamiento]],Cod_procesamiento[],2,0)</f>
        <v>3</v>
      </c>
      <c r="G512" t="str">
        <f>+VLOOKUP(Importaciones_mensuales[[#This Row],[Código Arancelario]],Codigos10[],3,0)</f>
        <v>Sin especificar</v>
      </c>
      <c r="H512">
        <f>+VLOOKUP(Importaciones_mensuales[[#This Row],[Tipo]],Cod_tipo[],2,0)</f>
        <v>5</v>
      </c>
      <c r="I512" t="str">
        <f>+VLOOKUP(Importaciones_mensuales[[#This Row],[Código Arancelario]],Codigos10[],5,0)</f>
        <v>Granos</v>
      </c>
      <c r="J512">
        <f>+VLOOKUP(Importaciones_mensuales[[#This Row],[Categoría]],Cod_Tipo_cultivo[],2,0)</f>
        <v>8</v>
      </c>
      <c r="K512" t="s">
        <v>20</v>
      </c>
      <c r="L512">
        <f>+VLOOKUP(Importaciones_mensuales[[#This Row],[Contenido]],Contenido_cod[],2,0)</f>
        <v>2</v>
      </c>
      <c r="M512" t="str">
        <f>+VLOOKUP(Importaciones_mensuales[[#This Row],[Código Arancelario]],Codigos10[],7,0)</f>
        <v>Sin especificar</v>
      </c>
      <c r="N512">
        <v>2018</v>
      </c>
      <c r="O512">
        <v>1863553.54</v>
      </c>
      <c r="P512">
        <v>1404711.9899999998</v>
      </c>
      <c r="Q512">
        <v>1370165.08</v>
      </c>
      <c r="R512">
        <v>1623891.11</v>
      </c>
      <c r="S512">
        <v>965628.37</v>
      </c>
      <c r="T512">
        <v>797230.44000000006</v>
      </c>
      <c r="U512">
        <v>1172452.6100000001</v>
      </c>
      <c r="V512">
        <v>1243987.02</v>
      </c>
      <c r="W512">
        <v>1296561.5</v>
      </c>
      <c r="X512">
        <v>597818.30000000005</v>
      </c>
      <c r="Y512">
        <v>547178.79</v>
      </c>
      <c r="Z512">
        <v>635513.77</v>
      </c>
    </row>
    <row r="513" spans="1:26" x14ac:dyDescent="0.25">
      <c r="A513" t="s">
        <v>116</v>
      </c>
      <c r="B513" t="s">
        <v>15</v>
      </c>
      <c r="C513" t="str">
        <f>+VLOOKUP(Importaciones_mensuales[[#This Row],[Código Arancelario]],Codigos10[],2,0)</f>
        <v>Haba</v>
      </c>
      <c r="D513">
        <f>+VLOOKUP(Importaciones_mensuales[[#This Row],[Cultivo]],Cod_categoría[],2,0)</f>
        <v>100112026</v>
      </c>
      <c r="E513" t="str">
        <f>+VLOOKUP(Importaciones_mensuales[[#This Row],[Código Arancelario]],Codigos10[],4,0)</f>
        <v>Deshidratado</v>
      </c>
      <c r="F513">
        <f>+VLOOKUP(Importaciones_mensuales[[#This Row],[Procesamiento]],Cod_procesamiento[],2,0)</f>
        <v>3</v>
      </c>
      <c r="G513" t="str">
        <f>+VLOOKUP(Importaciones_mensuales[[#This Row],[Código Arancelario]],Codigos10[],3,0)</f>
        <v>Siembra</v>
      </c>
      <c r="H513">
        <f>+VLOOKUP(Importaciones_mensuales[[#This Row],[Tipo]],Cod_tipo[],2,0)</f>
        <v>6</v>
      </c>
      <c r="I513" t="str">
        <f>+VLOOKUP(Importaciones_mensuales[[#This Row],[Código Arancelario]],Codigos10[],5,0)</f>
        <v>Granos</v>
      </c>
      <c r="J513">
        <f>+VLOOKUP(Importaciones_mensuales[[#This Row],[Categoría]],Cod_Tipo_cultivo[],2,0)</f>
        <v>8</v>
      </c>
      <c r="K513" t="s">
        <v>20</v>
      </c>
      <c r="L513">
        <f>+VLOOKUP(Importaciones_mensuales[[#This Row],[Contenido]],Contenido_cod[],2,0)</f>
        <v>2</v>
      </c>
      <c r="M513" t="str">
        <f>+VLOOKUP(Importaciones_mensuales[[#This Row],[Código Arancelario]],Codigos10[],7,0)</f>
        <v>Sin especificar</v>
      </c>
      <c r="N513">
        <v>2018</v>
      </c>
      <c r="O513">
        <v>0</v>
      </c>
      <c r="P513">
        <v>0</v>
      </c>
      <c r="Q513">
        <v>7440.25</v>
      </c>
      <c r="R513">
        <v>0</v>
      </c>
      <c r="S513">
        <v>7350</v>
      </c>
      <c r="T513">
        <v>0</v>
      </c>
      <c r="U513">
        <v>0</v>
      </c>
      <c r="V513">
        <v>0</v>
      </c>
      <c r="W513">
        <v>0</v>
      </c>
      <c r="X513">
        <v>3083.08</v>
      </c>
      <c r="Y513">
        <v>0</v>
      </c>
      <c r="Z513">
        <v>18113.599999999999</v>
      </c>
    </row>
    <row r="514" spans="1:26" x14ac:dyDescent="0.25">
      <c r="A514" t="s">
        <v>117</v>
      </c>
      <c r="B514" t="s">
        <v>15</v>
      </c>
      <c r="C514" t="str">
        <f>+VLOOKUP(Importaciones_mensuales[[#This Row],[Código Arancelario]],Codigos10[],2,0)</f>
        <v>Haba</v>
      </c>
      <c r="D514">
        <f>+VLOOKUP(Importaciones_mensuales[[#This Row],[Cultivo]],Cod_categoría[],2,0)</f>
        <v>100112026</v>
      </c>
      <c r="E514" t="str">
        <f>+VLOOKUP(Importaciones_mensuales[[#This Row],[Código Arancelario]],Codigos10[],4,0)</f>
        <v>Deshidratado</v>
      </c>
      <c r="F514">
        <f>+VLOOKUP(Importaciones_mensuales[[#This Row],[Procesamiento]],Cod_procesamiento[],2,0)</f>
        <v>3</v>
      </c>
      <c r="G514" t="str">
        <f>+VLOOKUP(Importaciones_mensuales[[#This Row],[Código Arancelario]],Codigos10[],3,0)</f>
        <v>Consumo</v>
      </c>
      <c r="H514">
        <f>+VLOOKUP(Importaciones_mensuales[[#This Row],[Tipo]],Cod_tipo[],2,0)</f>
        <v>7</v>
      </c>
      <c r="I514" t="str">
        <f>+VLOOKUP(Importaciones_mensuales[[#This Row],[Código Arancelario]],Codigos10[],5,0)</f>
        <v>Granos</v>
      </c>
      <c r="J514">
        <f>+VLOOKUP(Importaciones_mensuales[[#This Row],[Categoría]],Cod_Tipo_cultivo[],2,0)</f>
        <v>8</v>
      </c>
      <c r="K514" t="s">
        <v>20</v>
      </c>
      <c r="L514">
        <f>+VLOOKUP(Importaciones_mensuales[[#This Row],[Contenido]],Contenido_cod[],2,0)</f>
        <v>2</v>
      </c>
      <c r="M514" t="str">
        <f>+VLOOKUP(Importaciones_mensuales[[#This Row],[Código Arancelario]],Codigos10[],7,0)</f>
        <v>Sin especificar</v>
      </c>
      <c r="N514">
        <v>2018</v>
      </c>
      <c r="O514">
        <v>143.58000000000001</v>
      </c>
      <c r="P514">
        <v>0</v>
      </c>
      <c r="Q514">
        <v>0</v>
      </c>
      <c r="R514">
        <v>0</v>
      </c>
      <c r="S514">
        <v>52.82</v>
      </c>
      <c r="T514">
        <v>2210.94</v>
      </c>
      <c r="U514">
        <v>394.57</v>
      </c>
      <c r="V514">
        <v>0</v>
      </c>
      <c r="W514">
        <v>0</v>
      </c>
      <c r="X514">
        <v>7350.5</v>
      </c>
      <c r="Y514">
        <v>0</v>
      </c>
      <c r="Z514">
        <v>115.7</v>
      </c>
    </row>
    <row r="515" spans="1:26" x14ac:dyDescent="0.25">
      <c r="A515" t="s">
        <v>285</v>
      </c>
      <c r="B515" t="s">
        <v>15</v>
      </c>
      <c r="C515" t="str">
        <f>+VLOOKUP(Importaciones_mensuales[[#This Row],[Código Arancelario]],Codigos10[],2,0)</f>
        <v>Arveja</v>
      </c>
      <c r="D515">
        <f>+VLOOKUP(Importaciones_mensuales[[#This Row],[Cultivo]],Cod_categoría[],2,0)</f>
        <v>100112022</v>
      </c>
      <c r="E515" t="str">
        <f>+VLOOKUP(Importaciones_mensuales[[#This Row],[Código Arancelario]],Codigos10[],4,0)</f>
        <v>Deshidratado</v>
      </c>
      <c r="F515">
        <f>+VLOOKUP(Importaciones_mensuales[[#This Row],[Procesamiento]],Cod_procesamiento[],2,0)</f>
        <v>3</v>
      </c>
      <c r="G515" t="str">
        <f>+VLOOKUP(Importaciones_mensuales[[#This Row],[Código Arancelario]],Codigos10[],3,0)</f>
        <v>Consumo</v>
      </c>
      <c r="H515">
        <f>+VLOOKUP(Importaciones_mensuales[[#This Row],[Tipo]],Cod_tipo[],2,0)</f>
        <v>7</v>
      </c>
      <c r="I515" t="str">
        <f>+VLOOKUP(Importaciones_mensuales[[#This Row],[Código Arancelario]],Codigos10[],5,0)</f>
        <v>Granos</v>
      </c>
      <c r="J515">
        <f>+VLOOKUP(Importaciones_mensuales[[#This Row],[Categoría]],Cod_Tipo_cultivo[],2,0)</f>
        <v>8</v>
      </c>
      <c r="K515" t="s">
        <v>20</v>
      </c>
      <c r="L515">
        <f>+VLOOKUP(Importaciones_mensuales[[#This Row],[Contenido]],Contenido_cod[],2,0)</f>
        <v>2</v>
      </c>
      <c r="M515" t="str">
        <f>+VLOOKUP(Importaciones_mensuales[[#This Row],[Código Arancelario]],Codigos10[],7,0)</f>
        <v>Sin especificar</v>
      </c>
      <c r="N515">
        <v>2018</v>
      </c>
      <c r="O515">
        <v>0</v>
      </c>
      <c r="P515">
        <v>0</v>
      </c>
      <c r="Q515">
        <v>13125</v>
      </c>
      <c r="R515">
        <v>29885.63</v>
      </c>
      <c r="S515">
        <v>55680</v>
      </c>
      <c r="T515">
        <v>29250</v>
      </c>
      <c r="U515">
        <v>27840</v>
      </c>
      <c r="V515">
        <v>0</v>
      </c>
      <c r="W515">
        <v>153.94</v>
      </c>
      <c r="X515">
        <v>50210</v>
      </c>
      <c r="Y515">
        <v>0</v>
      </c>
      <c r="Z515">
        <v>0</v>
      </c>
    </row>
    <row r="516" spans="1:26" x14ac:dyDescent="0.25">
      <c r="A516" t="s">
        <v>118</v>
      </c>
      <c r="B516" t="s">
        <v>15</v>
      </c>
      <c r="C516" t="str">
        <f>+VLOOKUP(Importaciones_mensuales[[#This Row],[Código Arancelario]],Codigos10[],2,0)</f>
        <v>Mandioca</v>
      </c>
      <c r="D516">
        <f>+VLOOKUP(Importaciones_mensuales[[#This Row],[Cultivo]],Cod_categoría[],2,0)</f>
        <v>100114040</v>
      </c>
      <c r="E516" t="str">
        <f>+VLOOKUP(Importaciones_mensuales[[#This Row],[Código Arancelario]],Codigos10[],4,0)</f>
        <v>Deshidratado</v>
      </c>
      <c r="F516">
        <f>+VLOOKUP(Importaciones_mensuales[[#This Row],[Procesamiento]],Cod_procesamiento[],2,0)</f>
        <v>3</v>
      </c>
      <c r="G516" t="str">
        <f>+VLOOKUP(Importaciones_mensuales[[#This Row],[Código Arancelario]],Codigos10[],3,0)</f>
        <v>Consumo</v>
      </c>
      <c r="H516">
        <f>+VLOOKUP(Importaciones_mensuales[[#This Row],[Tipo]],Cod_tipo[],2,0)</f>
        <v>7</v>
      </c>
      <c r="I516" t="str">
        <f>+VLOOKUP(Importaciones_mensuales[[#This Row],[Código Arancelario]],Codigos10[],5,0)</f>
        <v>Tubérculos</v>
      </c>
      <c r="J516">
        <f>+VLOOKUP(Importaciones_mensuales[[#This Row],[Categoría]],Cod_Tipo_cultivo[],2,0)</f>
        <v>9</v>
      </c>
      <c r="K516" t="s">
        <v>20</v>
      </c>
      <c r="L516">
        <f>+VLOOKUP(Importaciones_mensuales[[#This Row],[Contenido]],Contenido_cod[],2,0)</f>
        <v>2</v>
      </c>
      <c r="M516" t="str">
        <f>+VLOOKUP(Importaciones_mensuales[[#This Row],[Código Arancelario]],Codigos10[],7,0)</f>
        <v>Sin especificar</v>
      </c>
      <c r="N516">
        <v>2018</v>
      </c>
      <c r="O516">
        <v>28965.489999999998</v>
      </c>
      <c r="P516">
        <v>19614.8</v>
      </c>
      <c r="Q516">
        <v>62506.289999999994</v>
      </c>
      <c r="R516">
        <v>28239.510000000002</v>
      </c>
      <c r="S516">
        <v>79505.56</v>
      </c>
      <c r="T516">
        <v>25724.239999999998</v>
      </c>
      <c r="U516">
        <v>49169.710000000006</v>
      </c>
      <c r="V516">
        <v>81046.959999999992</v>
      </c>
      <c r="W516">
        <v>32494.36</v>
      </c>
      <c r="X516">
        <v>81868.22</v>
      </c>
      <c r="Y516">
        <v>46095.74</v>
      </c>
      <c r="Z516">
        <v>106385.89000000001</v>
      </c>
    </row>
    <row r="517" spans="1:26" x14ac:dyDescent="0.25">
      <c r="A517" t="s">
        <v>120</v>
      </c>
      <c r="B517" t="s">
        <v>15</v>
      </c>
      <c r="C517" t="str">
        <f>+VLOOKUP(Importaciones_mensuales[[#This Row],[Código Arancelario]],Codigos10[],2,0)</f>
        <v>Camote</v>
      </c>
      <c r="D517">
        <f>+VLOOKUP(Importaciones_mensuales[[#This Row],[Cultivo]],Cod_categoría[],2,0)</f>
        <v>100114002</v>
      </c>
      <c r="E517" t="str">
        <f>+VLOOKUP(Importaciones_mensuales[[#This Row],[Código Arancelario]],Codigos10[],4,0)</f>
        <v>Deshidratado</v>
      </c>
      <c r="F517">
        <f>+VLOOKUP(Importaciones_mensuales[[#This Row],[Procesamiento]],Cod_procesamiento[],2,0)</f>
        <v>3</v>
      </c>
      <c r="G517" t="str">
        <f>+VLOOKUP(Importaciones_mensuales[[#This Row],[Código Arancelario]],Codigos10[],3,0)</f>
        <v>Consumo</v>
      </c>
      <c r="H517">
        <f>+VLOOKUP(Importaciones_mensuales[[#This Row],[Tipo]],Cod_tipo[],2,0)</f>
        <v>7</v>
      </c>
      <c r="I517" t="str">
        <f>+VLOOKUP(Importaciones_mensuales[[#This Row],[Código Arancelario]],Codigos10[],5,0)</f>
        <v>Tubérculos</v>
      </c>
      <c r="J517">
        <f>+VLOOKUP(Importaciones_mensuales[[#This Row],[Categoría]],Cod_Tipo_cultivo[],2,0)</f>
        <v>9</v>
      </c>
      <c r="K517" t="s">
        <v>20</v>
      </c>
      <c r="L517">
        <f>+VLOOKUP(Importaciones_mensuales[[#This Row],[Contenido]],Contenido_cod[],2,0)</f>
        <v>2</v>
      </c>
      <c r="M517" t="str">
        <f>+VLOOKUP(Importaciones_mensuales[[#This Row],[Código Arancelario]],Codigos10[],7,0)</f>
        <v>Sin especificar</v>
      </c>
      <c r="N517">
        <v>2018</v>
      </c>
      <c r="O517">
        <v>68320.03</v>
      </c>
      <c r="P517">
        <v>46637.42</v>
      </c>
      <c r="Q517">
        <v>47907.75</v>
      </c>
      <c r="R517">
        <v>30941.13</v>
      </c>
      <c r="S517">
        <v>62549.3</v>
      </c>
      <c r="T517">
        <v>33082.659999999996</v>
      </c>
      <c r="U517">
        <v>86128.98</v>
      </c>
      <c r="V517">
        <v>60403.65</v>
      </c>
      <c r="W517">
        <v>55312.26</v>
      </c>
      <c r="X517">
        <v>73524.959999999992</v>
      </c>
      <c r="Y517">
        <v>92323.27</v>
      </c>
      <c r="Z517">
        <v>95076.04</v>
      </c>
    </row>
    <row r="518" spans="1:26" x14ac:dyDescent="0.25">
      <c r="A518" t="s">
        <v>124</v>
      </c>
      <c r="B518" t="s">
        <v>15</v>
      </c>
      <c r="C518" t="str">
        <f>+VLOOKUP(Importaciones_mensuales[[#This Row],[Código Arancelario]],Codigos10[],2,0)</f>
        <v>Otros tubérculos</v>
      </c>
      <c r="D518">
        <f>+VLOOKUP(Importaciones_mensuales[[#This Row],[Cultivo]],Cod_categoría[],2,0)</f>
        <v>100114034</v>
      </c>
      <c r="E518" t="str">
        <f>+VLOOKUP(Importaciones_mensuales[[#This Row],[Código Arancelario]],Codigos10[],4,0)</f>
        <v>Deshidratado</v>
      </c>
      <c r="F518">
        <f>+VLOOKUP(Importaciones_mensuales[[#This Row],[Procesamiento]],Cod_procesamiento[],2,0)</f>
        <v>3</v>
      </c>
      <c r="G518" t="str">
        <f>+VLOOKUP(Importaciones_mensuales[[#This Row],[Código Arancelario]],Codigos10[],3,0)</f>
        <v>Consumo</v>
      </c>
      <c r="H518">
        <f>+VLOOKUP(Importaciones_mensuales[[#This Row],[Tipo]],Cod_tipo[],2,0)</f>
        <v>7</v>
      </c>
      <c r="I518" t="str">
        <f>+VLOOKUP(Importaciones_mensuales[[#This Row],[Código Arancelario]],Codigos10[],5,0)</f>
        <v>Tubérculos</v>
      </c>
      <c r="J518">
        <f>+VLOOKUP(Importaciones_mensuales[[#This Row],[Categoría]],Cod_Tipo_cultivo[],2,0)</f>
        <v>9</v>
      </c>
      <c r="K518" t="s">
        <v>20</v>
      </c>
      <c r="L518">
        <f>+VLOOKUP(Importaciones_mensuales[[#This Row],[Contenido]],Contenido_cod[],2,0)</f>
        <v>2</v>
      </c>
      <c r="M518" t="str">
        <f>+VLOOKUP(Importaciones_mensuales[[#This Row],[Código Arancelario]],Codigos10[],7,0)</f>
        <v>Sin especificar</v>
      </c>
      <c r="N518">
        <v>2018</v>
      </c>
      <c r="O518">
        <v>1934.6799999999998</v>
      </c>
      <c r="P518">
        <v>1598.22</v>
      </c>
      <c r="Q518">
        <v>1931.08</v>
      </c>
      <c r="R518">
        <v>1926.79</v>
      </c>
      <c r="S518">
        <v>2892.78</v>
      </c>
      <c r="T518">
        <v>6645.96</v>
      </c>
      <c r="U518">
        <v>2905</v>
      </c>
      <c r="V518">
        <v>2455.15</v>
      </c>
      <c r="W518">
        <v>2204.5299999999997</v>
      </c>
      <c r="X518">
        <v>235.73</v>
      </c>
      <c r="Y518">
        <v>1933.0900000000001</v>
      </c>
      <c r="Z518">
        <v>118.21</v>
      </c>
    </row>
    <row r="519" spans="1:26" x14ac:dyDescent="0.25">
      <c r="A519" t="s">
        <v>126</v>
      </c>
      <c r="B519" t="s">
        <v>15</v>
      </c>
      <c r="C519" t="str">
        <f>+VLOOKUP(Importaciones_mensuales[[#This Row],[Código Arancelario]],Codigos10[],2,0)</f>
        <v>Coco</v>
      </c>
      <c r="D519">
        <f>+VLOOKUP(Importaciones_mensuales[[#This Row],[Cultivo]],Cod_categoría[],2,0)</f>
        <v>100108007</v>
      </c>
      <c r="E519" t="str">
        <f>+VLOOKUP(Importaciones_mensuales[[#This Row],[Código Arancelario]],Codigos10[],4,0)</f>
        <v>Deshidratado</v>
      </c>
      <c r="F519">
        <f>+VLOOKUP(Importaciones_mensuales[[#This Row],[Procesamiento]],Cod_procesamiento[],2,0)</f>
        <v>3</v>
      </c>
      <c r="G519" t="str">
        <f>+VLOOKUP(Importaciones_mensuales[[#This Row],[Código Arancelario]],Codigos10[],3,0)</f>
        <v>Sin especificar</v>
      </c>
      <c r="H519">
        <f>+VLOOKUP(Importaciones_mensuales[[#This Row],[Tipo]],Cod_tipo[],2,0)</f>
        <v>5</v>
      </c>
      <c r="I519" t="str">
        <f>+VLOOKUP(Importaciones_mensuales[[#This Row],[Código Arancelario]],Codigos10[],5,0)</f>
        <v>Tropicales y Subtropicales</v>
      </c>
      <c r="J519">
        <f>+VLOOKUP(Importaciones_mensuales[[#This Row],[Categoría]],Cod_Tipo_cultivo[],2,0)</f>
        <v>4</v>
      </c>
      <c r="K519" t="s">
        <v>129</v>
      </c>
      <c r="L519">
        <f>+VLOOKUP(Importaciones_mensuales[[#This Row],[Contenido]],Contenido_cod[],2,0)</f>
        <v>1</v>
      </c>
      <c r="M519" t="str">
        <f>+VLOOKUP(Importaciones_mensuales[[#This Row],[Código Arancelario]],Codigos10[],7,0)</f>
        <v>Sin especificar</v>
      </c>
      <c r="N519">
        <v>2018</v>
      </c>
      <c r="O519">
        <v>571266.70000000007</v>
      </c>
      <c r="P519">
        <v>191940.18</v>
      </c>
      <c r="Q519">
        <v>487110.77999999997</v>
      </c>
      <c r="R519">
        <v>422128.56000000006</v>
      </c>
      <c r="S519">
        <v>665288.07999999996</v>
      </c>
      <c r="T519">
        <v>663915.54</v>
      </c>
      <c r="U519">
        <v>556959.24000000011</v>
      </c>
      <c r="V519">
        <v>636108.64</v>
      </c>
      <c r="W519">
        <v>407402.8</v>
      </c>
      <c r="X519">
        <v>552317.83000000007</v>
      </c>
      <c r="Y519">
        <v>286802.39</v>
      </c>
      <c r="Z519">
        <v>172608.28000000003</v>
      </c>
    </row>
    <row r="520" spans="1:26" x14ac:dyDescent="0.25">
      <c r="A520" t="s">
        <v>286</v>
      </c>
      <c r="B520" t="s">
        <v>15</v>
      </c>
      <c r="C520" t="str">
        <f>+VLOOKUP(Importaciones_mensuales[[#This Row],[Código Arancelario]],Codigos10[],2,0)</f>
        <v>Coco</v>
      </c>
      <c r="D520">
        <f>+VLOOKUP(Importaciones_mensuales[[#This Row],[Cultivo]],Cod_categoría[],2,0)</f>
        <v>100108007</v>
      </c>
      <c r="E520" t="str">
        <f>+VLOOKUP(Importaciones_mensuales[[#This Row],[Código Arancelario]],Codigos10[],4,0)</f>
        <v>Deshidratado</v>
      </c>
      <c r="F520">
        <f>+VLOOKUP(Importaciones_mensuales[[#This Row],[Procesamiento]],Cod_procesamiento[],2,0)</f>
        <v>3</v>
      </c>
      <c r="G520" t="str">
        <f>+VLOOKUP(Importaciones_mensuales[[#This Row],[Código Arancelario]],Codigos10[],3,0)</f>
        <v>Con cáscara</v>
      </c>
      <c r="H520">
        <f>+VLOOKUP(Importaciones_mensuales[[#This Row],[Tipo]],Cod_tipo[],2,0)</f>
        <v>3</v>
      </c>
      <c r="I520" t="str">
        <f>+VLOOKUP(Importaciones_mensuales[[#This Row],[Código Arancelario]],Codigos10[],5,0)</f>
        <v>Tropicales y Subtropicales</v>
      </c>
      <c r="J520">
        <f>+VLOOKUP(Importaciones_mensuales[[#This Row],[Categoría]],Cod_Tipo_cultivo[],2,0)</f>
        <v>4</v>
      </c>
      <c r="K520" t="s">
        <v>129</v>
      </c>
      <c r="L520">
        <f>+VLOOKUP(Importaciones_mensuales[[#This Row],[Contenido]],Contenido_cod[],2,0)</f>
        <v>1</v>
      </c>
      <c r="M520" t="str">
        <f>+VLOOKUP(Importaciones_mensuales[[#This Row],[Código Arancelario]],Codigos10[],7,0)</f>
        <v>Sin especificar</v>
      </c>
      <c r="N520">
        <v>2018</v>
      </c>
      <c r="O520">
        <v>0</v>
      </c>
      <c r="P520">
        <v>0</v>
      </c>
      <c r="Q520">
        <v>26719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</row>
    <row r="521" spans="1:26" x14ac:dyDescent="0.25">
      <c r="A521" t="s">
        <v>130</v>
      </c>
      <c r="B521" t="s">
        <v>15</v>
      </c>
      <c r="C521" t="str">
        <f>+VLOOKUP(Importaciones_mensuales[[#This Row],[Código Arancelario]],Codigos10[],2,0)</f>
        <v>Coco</v>
      </c>
      <c r="D521">
        <f>+VLOOKUP(Importaciones_mensuales[[#This Row],[Cultivo]],Cod_categoría[],2,0)</f>
        <v>100108007</v>
      </c>
      <c r="E521" t="str">
        <f>+VLOOKUP(Importaciones_mensuales[[#This Row],[Código Arancelario]],Codigos10[],4,0)</f>
        <v>Deshidratado</v>
      </c>
      <c r="F521">
        <f>+VLOOKUP(Importaciones_mensuales[[#This Row],[Procesamiento]],Cod_procesamiento[],2,0)</f>
        <v>3</v>
      </c>
      <c r="G521" t="str">
        <f>+VLOOKUP(Importaciones_mensuales[[#This Row],[Código Arancelario]],Codigos10[],3,0)</f>
        <v>Sin especificar</v>
      </c>
      <c r="H521">
        <f>+VLOOKUP(Importaciones_mensuales[[#This Row],[Tipo]],Cod_tipo[],2,0)</f>
        <v>5</v>
      </c>
      <c r="I521" t="str">
        <f>+VLOOKUP(Importaciones_mensuales[[#This Row],[Código Arancelario]],Codigos10[],5,0)</f>
        <v>Tropicales y Subtropicales</v>
      </c>
      <c r="J521">
        <f>+VLOOKUP(Importaciones_mensuales[[#This Row],[Categoría]],Cod_Tipo_cultivo[],2,0)</f>
        <v>4</v>
      </c>
      <c r="K521" t="s">
        <v>129</v>
      </c>
      <c r="L521">
        <f>+VLOOKUP(Importaciones_mensuales[[#This Row],[Contenido]],Contenido_cod[],2,0)</f>
        <v>1</v>
      </c>
      <c r="M521" t="str">
        <f>+VLOOKUP(Importaciones_mensuales[[#This Row],[Código Arancelario]],Codigos10[],7,0)</f>
        <v>Sin especificar</v>
      </c>
      <c r="N521">
        <v>2018</v>
      </c>
      <c r="O521">
        <v>14153.980000000001</v>
      </c>
      <c r="P521">
        <v>58251.740000000005</v>
      </c>
      <c r="Q521">
        <v>34113.74</v>
      </c>
      <c r="R521">
        <v>59426.46</v>
      </c>
      <c r="S521">
        <v>56850.86</v>
      </c>
      <c r="T521">
        <v>100542.78</v>
      </c>
      <c r="U521">
        <v>198003.29</v>
      </c>
      <c r="V521">
        <v>117760.01</v>
      </c>
      <c r="W521">
        <v>146226.22999999998</v>
      </c>
      <c r="X521">
        <v>139293.35</v>
      </c>
      <c r="Y521">
        <v>69136.52</v>
      </c>
      <c r="Z521">
        <v>65531.519999999997</v>
      </c>
    </row>
    <row r="522" spans="1:26" x14ac:dyDescent="0.25">
      <c r="A522" t="s">
        <v>131</v>
      </c>
      <c r="B522" t="s">
        <v>15</v>
      </c>
      <c r="C522" t="str">
        <f>+VLOOKUP(Importaciones_mensuales[[#This Row],[Código Arancelario]],Codigos10[],2,0)</f>
        <v>Nuez</v>
      </c>
      <c r="D522">
        <f>+VLOOKUP(Importaciones_mensuales[[#This Row],[Cultivo]],Cod_categoría[],2,0)</f>
        <v>100105004</v>
      </c>
      <c r="E522" t="str">
        <f>+VLOOKUP(Importaciones_mensuales[[#This Row],[Código Arancelario]],Codigos10[],4,0)</f>
        <v>Deshidratado</v>
      </c>
      <c r="F522">
        <f>+VLOOKUP(Importaciones_mensuales[[#This Row],[Procesamiento]],Cod_procesamiento[],2,0)</f>
        <v>3</v>
      </c>
      <c r="G522" t="str">
        <f>+VLOOKUP(Importaciones_mensuales[[#This Row],[Código Arancelario]],Codigos10[],3,0)</f>
        <v>Sin cáscara</v>
      </c>
      <c r="H522">
        <f>+VLOOKUP(Importaciones_mensuales[[#This Row],[Tipo]],Cod_tipo[],2,0)</f>
        <v>4</v>
      </c>
      <c r="I522" t="str">
        <f>+VLOOKUP(Importaciones_mensuales[[#This Row],[Código Arancelario]],Codigos10[],5,0)</f>
        <v>Frutos Secos</v>
      </c>
      <c r="J522">
        <f>+VLOOKUP(Importaciones_mensuales[[#This Row],[Categoría]],Cod_Tipo_cultivo[],2,0)</f>
        <v>6</v>
      </c>
      <c r="K522" t="s">
        <v>129</v>
      </c>
      <c r="L522">
        <f>+VLOOKUP(Importaciones_mensuales[[#This Row],[Contenido]],Contenido_cod[],2,0)</f>
        <v>1</v>
      </c>
      <c r="M522" t="str">
        <f>+VLOOKUP(Importaciones_mensuales[[#This Row],[Código Arancelario]],Codigos10[],7,0)</f>
        <v>Nueces de Brasil</v>
      </c>
      <c r="N522">
        <v>2018</v>
      </c>
      <c r="O522">
        <v>0</v>
      </c>
      <c r="P522">
        <v>0</v>
      </c>
      <c r="Q522">
        <v>0</v>
      </c>
      <c r="R522">
        <v>101.06</v>
      </c>
      <c r="S522">
        <v>7474.05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5153.1000000000004</v>
      </c>
    </row>
    <row r="523" spans="1:26" x14ac:dyDescent="0.25">
      <c r="A523" t="s">
        <v>304</v>
      </c>
      <c r="B523" t="s">
        <v>15</v>
      </c>
      <c r="C523" t="str">
        <f>+VLOOKUP(Importaciones_mensuales[[#This Row],[Código Arancelario]],Codigos10[],2,0)</f>
        <v>Nuez</v>
      </c>
      <c r="D523">
        <f>+VLOOKUP(Importaciones_mensuales[[#This Row],[Cultivo]],Cod_categoría[],2,0)</f>
        <v>100105004</v>
      </c>
      <c r="E523" t="str">
        <f>+VLOOKUP(Importaciones_mensuales[[#This Row],[Código Arancelario]],Codigos10[],4,0)</f>
        <v>Deshidratado</v>
      </c>
      <c r="F523">
        <f>+VLOOKUP(Importaciones_mensuales[[#This Row],[Procesamiento]],Cod_procesamiento[],2,0)</f>
        <v>3</v>
      </c>
      <c r="G523" t="str">
        <f>+VLOOKUP(Importaciones_mensuales[[#This Row],[Código Arancelario]],Codigos10[],3,0)</f>
        <v>Con cáscara</v>
      </c>
      <c r="H523">
        <f>+VLOOKUP(Importaciones_mensuales[[#This Row],[Tipo]],Cod_tipo[],2,0)</f>
        <v>3</v>
      </c>
      <c r="I523" t="str">
        <f>+VLOOKUP(Importaciones_mensuales[[#This Row],[Código Arancelario]],Codigos10[],5,0)</f>
        <v>Frutos Secos</v>
      </c>
      <c r="J523">
        <f>+VLOOKUP(Importaciones_mensuales[[#This Row],[Categoría]],Cod_Tipo_cultivo[],2,0)</f>
        <v>6</v>
      </c>
      <c r="K523" t="s">
        <v>129</v>
      </c>
      <c r="L523">
        <f>+VLOOKUP(Importaciones_mensuales[[#This Row],[Contenido]],Contenido_cod[],2,0)</f>
        <v>1</v>
      </c>
      <c r="M523" t="str">
        <f>+VLOOKUP(Importaciones_mensuales[[#This Row],[Código Arancelario]],Codigos10[],7,0)</f>
        <v>Nueces de marañón</v>
      </c>
      <c r="N523">
        <v>2018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282.26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1206.24</v>
      </c>
    </row>
    <row r="524" spans="1:26" x14ac:dyDescent="0.25">
      <c r="A524" t="s">
        <v>136</v>
      </c>
      <c r="B524" t="s">
        <v>15</v>
      </c>
      <c r="C524" t="str">
        <f>+VLOOKUP(Importaciones_mensuales[[#This Row],[Código Arancelario]],Codigos10[],2,0)</f>
        <v>Nuez</v>
      </c>
      <c r="D524">
        <f>+VLOOKUP(Importaciones_mensuales[[#This Row],[Cultivo]],Cod_categoría[],2,0)</f>
        <v>100105004</v>
      </c>
      <c r="E524" t="str">
        <f>+VLOOKUP(Importaciones_mensuales[[#This Row],[Código Arancelario]],Codigos10[],4,0)</f>
        <v>Deshidratado</v>
      </c>
      <c r="F524">
        <f>+VLOOKUP(Importaciones_mensuales[[#This Row],[Procesamiento]],Cod_procesamiento[],2,0)</f>
        <v>3</v>
      </c>
      <c r="G524" t="str">
        <f>+VLOOKUP(Importaciones_mensuales[[#This Row],[Código Arancelario]],Codigos10[],3,0)</f>
        <v>Sin cáscara</v>
      </c>
      <c r="H524">
        <f>+VLOOKUP(Importaciones_mensuales[[#This Row],[Tipo]],Cod_tipo[],2,0)</f>
        <v>4</v>
      </c>
      <c r="I524" t="str">
        <f>+VLOOKUP(Importaciones_mensuales[[#This Row],[Código Arancelario]],Codigos10[],5,0)</f>
        <v>Frutos Secos</v>
      </c>
      <c r="J524">
        <f>+VLOOKUP(Importaciones_mensuales[[#This Row],[Categoría]],Cod_Tipo_cultivo[],2,0)</f>
        <v>6</v>
      </c>
      <c r="K524" t="s">
        <v>129</v>
      </c>
      <c r="L524">
        <f>+VLOOKUP(Importaciones_mensuales[[#This Row],[Contenido]],Contenido_cod[],2,0)</f>
        <v>1</v>
      </c>
      <c r="M524" t="str">
        <f>+VLOOKUP(Importaciones_mensuales[[#This Row],[Código Arancelario]],Codigos10[],7,0)</f>
        <v>Nueces de marañón</v>
      </c>
      <c r="N524">
        <v>2018</v>
      </c>
      <c r="O524">
        <v>542597.9</v>
      </c>
      <c r="P524">
        <v>58.28</v>
      </c>
      <c r="Q524">
        <v>226660.31</v>
      </c>
      <c r="R524">
        <v>190694.74</v>
      </c>
      <c r="S524">
        <v>530587.16</v>
      </c>
      <c r="T524">
        <v>462824.12</v>
      </c>
      <c r="U524">
        <v>121644.74</v>
      </c>
      <c r="V524">
        <v>458894.25</v>
      </c>
      <c r="W524">
        <v>270287.8</v>
      </c>
      <c r="X524">
        <v>174754.5</v>
      </c>
      <c r="Y524">
        <v>153965</v>
      </c>
      <c r="Z524">
        <v>181565.79</v>
      </c>
    </row>
    <row r="525" spans="1:26" x14ac:dyDescent="0.25">
      <c r="A525" t="s">
        <v>138</v>
      </c>
      <c r="B525" t="s">
        <v>15</v>
      </c>
      <c r="C525" t="str">
        <f>+VLOOKUP(Importaciones_mensuales[[#This Row],[Código Arancelario]],Codigos10[],2,0)</f>
        <v>Almendra</v>
      </c>
      <c r="D525">
        <f>+VLOOKUP(Importaciones_mensuales[[#This Row],[Cultivo]],Cod_categoría[],2,0)</f>
        <v>100105001</v>
      </c>
      <c r="E525" t="str">
        <f>+VLOOKUP(Importaciones_mensuales[[#This Row],[Código Arancelario]],Codigos10[],4,0)</f>
        <v>Deshidratado</v>
      </c>
      <c r="F525">
        <f>+VLOOKUP(Importaciones_mensuales[[#This Row],[Procesamiento]],Cod_procesamiento[],2,0)</f>
        <v>3</v>
      </c>
      <c r="G525" t="str">
        <f>+VLOOKUP(Importaciones_mensuales[[#This Row],[Código Arancelario]],Codigos10[],3,0)</f>
        <v>Con cáscara</v>
      </c>
      <c r="H525">
        <f>+VLOOKUP(Importaciones_mensuales[[#This Row],[Tipo]],Cod_tipo[],2,0)</f>
        <v>3</v>
      </c>
      <c r="I525" t="str">
        <f>+VLOOKUP(Importaciones_mensuales[[#This Row],[Código Arancelario]],Codigos10[],5,0)</f>
        <v>Frutos Secos</v>
      </c>
      <c r="J525">
        <f>+VLOOKUP(Importaciones_mensuales[[#This Row],[Categoría]],Cod_Tipo_cultivo[],2,0)</f>
        <v>6</v>
      </c>
      <c r="K525" t="s">
        <v>129</v>
      </c>
      <c r="L525">
        <f>+VLOOKUP(Importaciones_mensuales[[#This Row],[Contenido]],Contenido_cod[],2,0)</f>
        <v>1</v>
      </c>
      <c r="M525" t="str">
        <f>+VLOOKUP(Importaciones_mensuales[[#This Row],[Código Arancelario]],Codigos10[],7,0)</f>
        <v>Sin especificar</v>
      </c>
      <c r="N525">
        <v>2018</v>
      </c>
      <c r="O525">
        <v>0</v>
      </c>
      <c r="P525">
        <v>0</v>
      </c>
      <c r="Q525">
        <v>0</v>
      </c>
      <c r="R525">
        <v>0</v>
      </c>
      <c r="S525">
        <v>66.12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</row>
    <row r="526" spans="1:26" x14ac:dyDescent="0.25">
      <c r="A526" t="s">
        <v>141</v>
      </c>
      <c r="B526" t="s">
        <v>15</v>
      </c>
      <c r="C526" t="str">
        <f>+VLOOKUP(Importaciones_mensuales[[#This Row],[Código Arancelario]],Codigos10[],2,0)</f>
        <v>Almendra</v>
      </c>
      <c r="D526">
        <f>+VLOOKUP(Importaciones_mensuales[[#This Row],[Cultivo]],Cod_categoría[],2,0)</f>
        <v>100105001</v>
      </c>
      <c r="E526" t="str">
        <f>+VLOOKUP(Importaciones_mensuales[[#This Row],[Código Arancelario]],Codigos10[],4,0)</f>
        <v>Deshidratado</v>
      </c>
      <c r="F526">
        <f>+VLOOKUP(Importaciones_mensuales[[#This Row],[Procesamiento]],Cod_procesamiento[],2,0)</f>
        <v>3</v>
      </c>
      <c r="G526" t="str">
        <f>+VLOOKUP(Importaciones_mensuales[[#This Row],[Código Arancelario]],Codigos10[],3,0)</f>
        <v>Sin cáscara</v>
      </c>
      <c r="H526">
        <f>+VLOOKUP(Importaciones_mensuales[[#This Row],[Tipo]],Cod_tipo[],2,0)</f>
        <v>4</v>
      </c>
      <c r="I526" t="str">
        <f>+VLOOKUP(Importaciones_mensuales[[#This Row],[Código Arancelario]],Codigos10[],5,0)</f>
        <v>Frutos Secos</v>
      </c>
      <c r="J526">
        <f>+VLOOKUP(Importaciones_mensuales[[#This Row],[Categoría]],Cod_Tipo_cultivo[],2,0)</f>
        <v>6</v>
      </c>
      <c r="K526" t="s">
        <v>129</v>
      </c>
      <c r="L526">
        <f>+VLOOKUP(Importaciones_mensuales[[#This Row],[Contenido]],Contenido_cod[],2,0)</f>
        <v>1</v>
      </c>
      <c r="M526" t="str">
        <f>+VLOOKUP(Importaciones_mensuales[[#This Row],[Código Arancelario]],Codigos10[],7,0)</f>
        <v>Sin especificar</v>
      </c>
      <c r="N526">
        <v>2018</v>
      </c>
      <c r="O526">
        <v>1943593.1500000001</v>
      </c>
      <c r="P526">
        <v>1537611.83</v>
      </c>
      <c r="Q526">
        <v>1717145.3800000001</v>
      </c>
      <c r="R526">
        <v>1678115.69</v>
      </c>
      <c r="S526">
        <v>1102056.1100000001</v>
      </c>
      <c r="T526">
        <v>1529672.59</v>
      </c>
      <c r="U526">
        <v>795264.26</v>
      </c>
      <c r="V526">
        <v>2281216.96</v>
      </c>
      <c r="W526">
        <v>1536458.6600000001</v>
      </c>
      <c r="X526">
        <v>1300427.8900000001</v>
      </c>
      <c r="Y526">
        <v>1036210.48</v>
      </c>
      <c r="Z526">
        <v>1437202.4</v>
      </c>
    </row>
    <row r="527" spans="1:26" x14ac:dyDescent="0.25">
      <c r="A527" t="s">
        <v>142</v>
      </c>
      <c r="B527" t="s">
        <v>15</v>
      </c>
      <c r="C527" t="str">
        <f>+VLOOKUP(Importaciones_mensuales[[#This Row],[Código Arancelario]],Codigos10[],2,0)</f>
        <v>Almendra</v>
      </c>
      <c r="D527">
        <f>+VLOOKUP(Importaciones_mensuales[[#This Row],[Cultivo]],Cod_categoría[],2,0)</f>
        <v>100105001</v>
      </c>
      <c r="E527" t="str">
        <f>+VLOOKUP(Importaciones_mensuales[[#This Row],[Código Arancelario]],Codigos10[],4,0)</f>
        <v>Deshidratado</v>
      </c>
      <c r="F527">
        <f>+VLOOKUP(Importaciones_mensuales[[#This Row],[Procesamiento]],Cod_procesamiento[],2,0)</f>
        <v>3</v>
      </c>
      <c r="G527" t="str">
        <f>+VLOOKUP(Importaciones_mensuales[[#This Row],[Código Arancelario]],Codigos10[],3,0)</f>
        <v>Sin cáscara</v>
      </c>
      <c r="H527">
        <f>+VLOOKUP(Importaciones_mensuales[[#This Row],[Tipo]],Cod_tipo[],2,0)</f>
        <v>4</v>
      </c>
      <c r="I527" t="str">
        <f>+VLOOKUP(Importaciones_mensuales[[#This Row],[Código Arancelario]],Codigos10[],5,0)</f>
        <v>Frutos Secos</v>
      </c>
      <c r="J527">
        <f>+VLOOKUP(Importaciones_mensuales[[#This Row],[Categoría]],Cod_Tipo_cultivo[],2,0)</f>
        <v>6</v>
      </c>
      <c r="K527" t="s">
        <v>129</v>
      </c>
      <c r="L527">
        <f>+VLOOKUP(Importaciones_mensuales[[#This Row],[Contenido]],Contenido_cod[],2,0)</f>
        <v>1</v>
      </c>
      <c r="M527" t="str">
        <f>+VLOOKUP(Importaciones_mensuales[[#This Row],[Código Arancelario]],Codigos10[],7,0)</f>
        <v>Sin especificar</v>
      </c>
      <c r="N527">
        <v>2018</v>
      </c>
      <c r="O527">
        <v>4165.42</v>
      </c>
      <c r="P527">
        <v>87410.5</v>
      </c>
      <c r="Q527">
        <v>155484.21000000002</v>
      </c>
      <c r="R527">
        <v>86007.1</v>
      </c>
      <c r="S527">
        <v>73893.09</v>
      </c>
      <c r="T527">
        <v>75813.52</v>
      </c>
      <c r="U527">
        <v>27789.69</v>
      </c>
      <c r="V527">
        <v>90069.8</v>
      </c>
      <c r="W527">
        <v>145852.24</v>
      </c>
      <c r="X527">
        <v>69864.990000000005</v>
      </c>
      <c r="Y527">
        <v>98710.080000000002</v>
      </c>
      <c r="Z527">
        <v>74706.290000000008</v>
      </c>
    </row>
    <row r="528" spans="1:26" x14ac:dyDescent="0.25">
      <c r="A528" t="s">
        <v>143</v>
      </c>
      <c r="B528" t="s">
        <v>15</v>
      </c>
      <c r="C528" t="str">
        <f>+VLOOKUP(Importaciones_mensuales[[#This Row],[Código Arancelario]],Codigos10[],2,0)</f>
        <v>Avellana</v>
      </c>
      <c r="D528">
        <f>+VLOOKUP(Importaciones_mensuales[[#This Row],[Cultivo]],Cod_categoría[],2,0)</f>
        <v>100105002</v>
      </c>
      <c r="E528" t="str">
        <f>+VLOOKUP(Importaciones_mensuales[[#This Row],[Código Arancelario]],Codigos10[],4,0)</f>
        <v>Deshidratado</v>
      </c>
      <c r="F528">
        <f>+VLOOKUP(Importaciones_mensuales[[#This Row],[Procesamiento]],Cod_procesamiento[],2,0)</f>
        <v>3</v>
      </c>
      <c r="G528" t="str">
        <f>+VLOOKUP(Importaciones_mensuales[[#This Row],[Código Arancelario]],Codigos10[],3,0)</f>
        <v>Con cáscara</v>
      </c>
      <c r="H528">
        <f>+VLOOKUP(Importaciones_mensuales[[#This Row],[Tipo]],Cod_tipo[],2,0)</f>
        <v>3</v>
      </c>
      <c r="I528" t="str">
        <f>+VLOOKUP(Importaciones_mensuales[[#This Row],[Código Arancelario]],Codigos10[],5,0)</f>
        <v>Frutos Secos</v>
      </c>
      <c r="J528">
        <f>+VLOOKUP(Importaciones_mensuales[[#This Row],[Categoría]],Cod_Tipo_cultivo[],2,0)</f>
        <v>6</v>
      </c>
      <c r="K528" t="s">
        <v>129</v>
      </c>
      <c r="L528">
        <f>+VLOOKUP(Importaciones_mensuales[[#This Row],[Contenido]],Contenido_cod[],2,0)</f>
        <v>1</v>
      </c>
      <c r="M528" t="str">
        <f>+VLOOKUP(Importaciones_mensuales[[#This Row],[Código Arancelario]],Codigos10[],7,0)</f>
        <v>Sin especificar</v>
      </c>
      <c r="N528">
        <v>2018</v>
      </c>
      <c r="O528">
        <v>0</v>
      </c>
      <c r="P528">
        <v>0</v>
      </c>
      <c r="Q528">
        <v>0</v>
      </c>
      <c r="R528">
        <v>0</v>
      </c>
      <c r="S528">
        <v>224754</v>
      </c>
      <c r="T528">
        <v>224754</v>
      </c>
      <c r="U528">
        <v>374590</v>
      </c>
      <c r="V528">
        <v>0</v>
      </c>
      <c r="W528">
        <v>272141</v>
      </c>
      <c r="X528">
        <v>0</v>
      </c>
      <c r="Y528">
        <v>0</v>
      </c>
      <c r="Z528">
        <v>0</v>
      </c>
    </row>
    <row r="529" spans="1:26" x14ac:dyDescent="0.25">
      <c r="A529" t="s">
        <v>145</v>
      </c>
      <c r="B529" t="s">
        <v>15</v>
      </c>
      <c r="C529" t="str">
        <f>+VLOOKUP(Importaciones_mensuales[[#This Row],[Código Arancelario]],Codigos10[],2,0)</f>
        <v>Avellana</v>
      </c>
      <c r="D529">
        <f>+VLOOKUP(Importaciones_mensuales[[#This Row],[Cultivo]],Cod_categoría[],2,0)</f>
        <v>100105002</v>
      </c>
      <c r="E529" t="str">
        <f>+VLOOKUP(Importaciones_mensuales[[#This Row],[Código Arancelario]],Codigos10[],4,0)</f>
        <v>Deshidratado</v>
      </c>
      <c r="F529">
        <f>+VLOOKUP(Importaciones_mensuales[[#This Row],[Procesamiento]],Cod_procesamiento[],2,0)</f>
        <v>3</v>
      </c>
      <c r="G529" t="str">
        <f>+VLOOKUP(Importaciones_mensuales[[#This Row],[Código Arancelario]],Codigos10[],3,0)</f>
        <v>Sin cáscara</v>
      </c>
      <c r="H529">
        <f>+VLOOKUP(Importaciones_mensuales[[#This Row],[Tipo]],Cod_tipo[],2,0)</f>
        <v>4</v>
      </c>
      <c r="I529" t="str">
        <f>+VLOOKUP(Importaciones_mensuales[[#This Row],[Código Arancelario]],Codigos10[],5,0)</f>
        <v>Frutos Secos</v>
      </c>
      <c r="J529">
        <f>+VLOOKUP(Importaciones_mensuales[[#This Row],[Categoría]],Cod_Tipo_cultivo[],2,0)</f>
        <v>6</v>
      </c>
      <c r="K529" t="s">
        <v>129</v>
      </c>
      <c r="L529">
        <f>+VLOOKUP(Importaciones_mensuales[[#This Row],[Contenido]],Contenido_cod[],2,0)</f>
        <v>1</v>
      </c>
      <c r="M529" t="str">
        <f>+VLOOKUP(Importaciones_mensuales[[#This Row],[Código Arancelario]],Codigos10[],7,0)</f>
        <v>Sin especificar</v>
      </c>
      <c r="N529">
        <v>2018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16797.45</v>
      </c>
      <c r="V529">
        <v>677.29</v>
      </c>
      <c r="W529">
        <v>0</v>
      </c>
      <c r="X529">
        <v>0</v>
      </c>
      <c r="Y529">
        <v>0</v>
      </c>
      <c r="Z529">
        <v>0</v>
      </c>
    </row>
    <row r="530" spans="1:26" x14ac:dyDescent="0.25">
      <c r="A530" t="s">
        <v>146</v>
      </c>
      <c r="B530" t="s">
        <v>15</v>
      </c>
      <c r="C530" t="str">
        <f>+VLOOKUP(Importaciones_mensuales[[#This Row],[Código Arancelario]],Codigos10[],2,0)</f>
        <v>Nuez</v>
      </c>
      <c r="D530">
        <f>+VLOOKUP(Importaciones_mensuales[[#This Row],[Cultivo]],Cod_categoría[],2,0)</f>
        <v>100105004</v>
      </c>
      <c r="E530" t="str">
        <f>+VLOOKUP(Importaciones_mensuales[[#This Row],[Código Arancelario]],Codigos10[],4,0)</f>
        <v>Deshidratado</v>
      </c>
      <c r="F530">
        <f>+VLOOKUP(Importaciones_mensuales[[#This Row],[Procesamiento]],Cod_procesamiento[],2,0)</f>
        <v>3</v>
      </c>
      <c r="G530" t="str">
        <f>+VLOOKUP(Importaciones_mensuales[[#This Row],[Código Arancelario]],Codigos10[],3,0)</f>
        <v>Con cáscara</v>
      </c>
      <c r="H530">
        <f>+VLOOKUP(Importaciones_mensuales[[#This Row],[Tipo]],Cod_tipo[],2,0)</f>
        <v>3</v>
      </c>
      <c r="I530" t="str">
        <f>+VLOOKUP(Importaciones_mensuales[[#This Row],[Código Arancelario]],Codigos10[],5,0)</f>
        <v>Frutos Secos</v>
      </c>
      <c r="J530">
        <f>+VLOOKUP(Importaciones_mensuales[[#This Row],[Categoría]],Cod_Tipo_cultivo[],2,0)</f>
        <v>6</v>
      </c>
      <c r="K530" t="s">
        <v>129</v>
      </c>
      <c r="L530">
        <f>+VLOOKUP(Importaciones_mensuales[[#This Row],[Contenido]],Contenido_cod[],2,0)</f>
        <v>1</v>
      </c>
      <c r="M530" t="str">
        <f>+VLOOKUP(Importaciones_mensuales[[#This Row],[Código Arancelario]],Codigos10[],7,0)</f>
        <v>Nueces de nogal</v>
      </c>
      <c r="N530">
        <v>2018</v>
      </c>
      <c r="O530">
        <v>0</v>
      </c>
      <c r="P530">
        <v>73953.179999999993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</row>
    <row r="531" spans="1:26" x14ac:dyDescent="0.25">
      <c r="A531" t="s">
        <v>149</v>
      </c>
      <c r="B531" t="s">
        <v>15</v>
      </c>
      <c r="C531" t="str">
        <f>+VLOOKUP(Importaciones_mensuales[[#This Row],[Código Arancelario]],Codigos10[],2,0)</f>
        <v>Nuez</v>
      </c>
      <c r="D531">
        <f>+VLOOKUP(Importaciones_mensuales[[#This Row],[Cultivo]],Cod_categoría[],2,0)</f>
        <v>100105004</v>
      </c>
      <c r="E531" t="str">
        <f>+VLOOKUP(Importaciones_mensuales[[#This Row],[Código Arancelario]],Codigos10[],4,0)</f>
        <v>Deshidratado</v>
      </c>
      <c r="F531">
        <f>+VLOOKUP(Importaciones_mensuales[[#This Row],[Procesamiento]],Cod_procesamiento[],2,0)</f>
        <v>3</v>
      </c>
      <c r="G531" t="str">
        <f>+VLOOKUP(Importaciones_mensuales[[#This Row],[Código Arancelario]],Codigos10[],3,0)</f>
        <v>Sin cáscara</v>
      </c>
      <c r="H531">
        <f>+VLOOKUP(Importaciones_mensuales[[#This Row],[Tipo]],Cod_tipo[],2,0)</f>
        <v>4</v>
      </c>
      <c r="I531" t="str">
        <f>+VLOOKUP(Importaciones_mensuales[[#This Row],[Código Arancelario]],Codigos10[],5,0)</f>
        <v>Frutos Secos</v>
      </c>
      <c r="J531">
        <f>+VLOOKUP(Importaciones_mensuales[[#This Row],[Categoría]],Cod_Tipo_cultivo[],2,0)</f>
        <v>6</v>
      </c>
      <c r="K531" t="s">
        <v>129</v>
      </c>
      <c r="L531">
        <f>+VLOOKUP(Importaciones_mensuales[[#This Row],[Contenido]],Contenido_cod[],2,0)</f>
        <v>1</v>
      </c>
      <c r="M531" t="str">
        <f>+VLOOKUP(Importaciones_mensuales[[#This Row],[Código Arancelario]],Codigos10[],7,0)</f>
        <v>Nueces de nogal</v>
      </c>
      <c r="N531">
        <v>2018</v>
      </c>
      <c r="O531">
        <v>0</v>
      </c>
      <c r="P531">
        <v>4917.55</v>
      </c>
      <c r="Q531">
        <v>0</v>
      </c>
      <c r="R531">
        <v>825.64</v>
      </c>
      <c r="S531">
        <v>920.99</v>
      </c>
      <c r="T531">
        <v>0</v>
      </c>
      <c r="U531">
        <v>0</v>
      </c>
      <c r="V531">
        <v>1144.4100000000001</v>
      </c>
      <c r="W531">
        <v>0</v>
      </c>
      <c r="X531">
        <v>7.95</v>
      </c>
      <c r="Y531">
        <v>0</v>
      </c>
      <c r="Z531">
        <v>0</v>
      </c>
    </row>
    <row r="532" spans="1:26" x14ac:dyDescent="0.25">
      <c r="A532" t="s">
        <v>287</v>
      </c>
      <c r="B532" t="s">
        <v>15</v>
      </c>
      <c r="C532" t="str">
        <f>+VLOOKUP(Importaciones_mensuales[[#This Row],[Código Arancelario]],Codigos10[],2,0)</f>
        <v>Castaña</v>
      </c>
      <c r="D532">
        <f>+VLOOKUP(Importaciones_mensuales[[#This Row],[Cultivo]],Cod_categoría[],2,0)</f>
        <v>100105003</v>
      </c>
      <c r="E532" t="str">
        <f>+VLOOKUP(Importaciones_mensuales[[#This Row],[Código Arancelario]],Codigos10[],4,0)</f>
        <v>Deshidratado</v>
      </c>
      <c r="F532">
        <f>+VLOOKUP(Importaciones_mensuales[[#This Row],[Procesamiento]],Cod_procesamiento[],2,0)</f>
        <v>3</v>
      </c>
      <c r="G532" t="str">
        <f>+VLOOKUP(Importaciones_mensuales[[#This Row],[Código Arancelario]],Codigos10[],3,0)</f>
        <v>Con cáscara</v>
      </c>
      <c r="H532">
        <f>+VLOOKUP(Importaciones_mensuales[[#This Row],[Tipo]],Cod_tipo[],2,0)</f>
        <v>3</v>
      </c>
      <c r="I532" t="str">
        <f>+VLOOKUP(Importaciones_mensuales[[#This Row],[Código Arancelario]],Codigos10[],5,0)</f>
        <v>Frutos Secos</v>
      </c>
      <c r="J532">
        <f>+VLOOKUP(Importaciones_mensuales[[#This Row],[Categoría]],Cod_Tipo_cultivo[],2,0)</f>
        <v>6</v>
      </c>
      <c r="K532" t="s">
        <v>129</v>
      </c>
      <c r="L532">
        <f>+VLOOKUP(Importaciones_mensuales[[#This Row],[Contenido]],Contenido_cod[],2,0)</f>
        <v>1</v>
      </c>
      <c r="M532" t="str">
        <f>+VLOOKUP(Importaciones_mensuales[[#This Row],[Código Arancelario]],Codigos10[],7,0)</f>
        <v>Sin especificar</v>
      </c>
      <c r="N532">
        <v>2018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584.27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</row>
    <row r="533" spans="1:26" x14ac:dyDescent="0.25">
      <c r="A533" t="s">
        <v>150</v>
      </c>
      <c r="B533" t="s">
        <v>15</v>
      </c>
      <c r="C533" t="str">
        <f>+VLOOKUP(Importaciones_mensuales[[#This Row],[Código Arancelario]],Codigos10[],2,0)</f>
        <v>Castaña</v>
      </c>
      <c r="D533">
        <f>+VLOOKUP(Importaciones_mensuales[[#This Row],[Cultivo]],Cod_categoría[],2,0)</f>
        <v>100105003</v>
      </c>
      <c r="E533" t="str">
        <f>+VLOOKUP(Importaciones_mensuales[[#This Row],[Código Arancelario]],Codigos10[],4,0)</f>
        <v>Deshidratado</v>
      </c>
      <c r="F533">
        <f>+VLOOKUP(Importaciones_mensuales[[#This Row],[Procesamiento]],Cod_procesamiento[],2,0)</f>
        <v>3</v>
      </c>
      <c r="G533" t="str">
        <f>+VLOOKUP(Importaciones_mensuales[[#This Row],[Código Arancelario]],Codigos10[],3,0)</f>
        <v>Sin cáscara</v>
      </c>
      <c r="H533">
        <f>+VLOOKUP(Importaciones_mensuales[[#This Row],[Tipo]],Cod_tipo[],2,0)</f>
        <v>4</v>
      </c>
      <c r="I533" t="str">
        <f>+VLOOKUP(Importaciones_mensuales[[#This Row],[Código Arancelario]],Codigos10[],5,0)</f>
        <v>Frutos Secos</v>
      </c>
      <c r="J533">
        <f>+VLOOKUP(Importaciones_mensuales[[#This Row],[Categoría]],Cod_Tipo_cultivo[],2,0)</f>
        <v>6</v>
      </c>
      <c r="K533" t="s">
        <v>129</v>
      </c>
      <c r="L533">
        <f>+VLOOKUP(Importaciones_mensuales[[#This Row],[Contenido]],Contenido_cod[],2,0)</f>
        <v>1</v>
      </c>
      <c r="M533" t="str">
        <f>+VLOOKUP(Importaciones_mensuales[[#This Row],[Código Arancelario]],Codigos10[],7,0)</f>
        <v>Sin especificar</v>
      </c>
      <c r="N533">
        <v>2018</v>
      </c>
      <c r="O533">
        <v>0</v>
      </c>
      <c r="P533">
        <v>0</v>
      </c>
      <c r="Q533">
        <v>766.12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</row>
    <row r="534" spans="1:26" x14ac:dyDescent="0.25">
      <c r="A534" t="s">
        <v>152</v>
      </c>
      <c r="B534" t="s">
        <v>15</v>
      </c>
      <c r="C534" t="str">
        <f>+VLOOKUP(Importaciones_mensuales[[#This Row],[Código Arancelario]],Codigos10[],2,0)</f>
        <v>Pistacho</v>
      </c>
      <c r="D534">
        <f>+VLOOKUP(Importaciones_mensuales[[#This Row],[Cultivo]],Cod_categoría[],2,0)</f>
        <v>100105005</v>
      </c>
      <c r="E534" t="str">
        <f>+VLOOKUP(Importaciones_mensuales[[#This Row],[Código Arancelario]],Codigos10[],4,0)</f>
        <v>Deshidratado</v>
      </c>
      <c r="F534">
        <f>+VLOOKUP(Importaciones_mensuales[[#This Row],[Procesamiento]],Cod_procesamiento[],2,0)</f>
        <v>3</v>
      </c>
      <c r="G534" t="str">
        <f>+VLOOKUP(Importaciones_mensuales[[#This Row],[Código Arancelario]],Codigos10[],3,0)</f>
        <v>Con cáscara</v>
      </c>
      <c r="H534">
        <f>+VLOOKUP(Importaciones_mensuales[[#This Row],[Tipo]],Cod_tipo[],2,0)</f>
        <v>3</v>
      </c>
      <c r="I534" t="str">
        <f>+VLOOKUP(Importaciones_mensuales[[#This Row],[Código Arancelario]],Codigos10[],5,0)</f>
        <v>Frutos Secos</v>
      </c>
      <c r="J534">
        <f>+VLOOKUP(Importaciones_mensuales[[#This Row],[Categoría]],Cod_Tipo_cultivo[],2,0)</f>
        <v>6</v>
      </c>
      <c r="K534" t="s">
        <v>129</v>
      </c>
      <c r="L534">
        <f>+VLOOKUP(Importaciones_mensuales[[#This Row],[Contenido]],Contenido_cod[],2,0)</f>
        <v>1</v>
      </c>
      <c r="M534" t="str">
        <f>+VLOOKUP(Importaciones_mensuales[[#This Row],[Código Arancelario]],Codigos10[],7,0)</f>
        <v>Sin especificar</v>
      </c>
      <c r="N534">
        <v>2018</v>
      </c>
      <c r="O534">
        <v>0</v>
      </c>
      <c r="P534">
        <v>0</v>
      </c>
      <c r="Q534">
        <v>0</v>
      </c>
      <c r="R534">
        <v>61792.4</v>
      </c>
      <c r="S534">
        <v>104.55</v>
      </c>
      <c r="T534">
        <v>0</v>
      </c>
      <c r="U534">
        <v>95250</v>
      </c>
      <c r="V534">
        <v>0</v>
      </c>
      <c r="W534">
        <v>0</v>
      </c>
      <c r="X534">
        <v>0</v>
      </c>
      <c r="Y534">
        <v>97239.82</v>
      </c>
      <c r="Z534">
        <v>0</v>
      </c>
    </row>
    <row r="535" spans="1:26" x14ac:dyDescent="0.25">
      <c r="A535" t="s">
        <v>154</v>
      </c>
      <c r="B535" t="s">
        <v>15</v>
      </c>
      <c r="C535" t="str">
        <f>+VLOOKUP(Importaciones_mensuales[[#This Row],[Código Arancelario]],Codigos10[],2,0)</f>
        <v>Pistacho</v>
      </c>
      <c r="D535">
        <f>+VLOOKUP(Importaciones_mensuales[[#This Row],[Cultivo]],Cod_categoría[],2,0)</f>
        <v>100105005</v>
      </c>
      <c r="E535" t="str">
        <f>+VLOOKUP(Importaciones_mensuales[[#This Row],[Código Arancelario]],Codigos10[],4,0)</f>
        <v>Deshidratado</v>
      </c>
      <c r="F535">
        <f>+VLOOKUP(Importaciones_mensuales[[#This Row],[Procesamiento]],Cod_procesamiento[],2,0)</f>
        <v>3</v>
      </c>
      <c r="G535" t="str">
        <f>+VLOOKUP(Importaciones_mensuales[[#This Row],[Código Arancelario]],Codigos10[],3,0)</f>
        <v>Sin cáscara</v>
      </c>
      <c r="H535">
        <f>+VLOOKUP(Importaciones_mensuales[[#This Row],[Tipo]],Cod_tipo[],2,0)</f>
        <v>4</v>
      </c>
      <c r="I535" t="str">
        <f>+VLOOKUP(Importaciones_mensuales[[#This Row],[Código Arancelario]],Codigos10[],5,0)</f>
        <v>Frutos Secos</v>
      </c>
      <c r="J535">
        <f>+VLOOKUP(Importaciones_mensuales[[#This Row],[Categoría]],Cod_Tipo_cultivo[],2,0)</f>
        <v>6</v>
      </c>
      <c r="K535" t="s">
        <v>129</v>
      </c>
      <c r="L535">
        <f>+VLOOKUP(Importaciones_mensuales[[#This Row],[Contenido]],Contenido_cod[],2,0)</f>
        <v>1</v>
      </c>
      <c r="M535" t="str">
        <f>+VLOOKUP(Importaciones_mensuales[[#This Row],[Código Arancelario]],Codigos10[],7,0)</f>
        <v>Sin especificar</v>
      </c>
      <c r="N535">
        <v>2018</v>
      </c>
      <c r="O535">
        <v>0</v>
      </c>
      <c r="P535">
        <v>0</v>
      </c>
      <c r="Q535">
        <v>0</v>
      </c>
      <c r="R535">
        <v>0</v>
      </c>
      <c r="S535">
        <v>191461.2</v>
      </c>
      <c r="T535">
        <v>0</v>
      </c>
      <c r="U535">
        <v>0</v>
      </c>
      <c r="V535">
        <v>18387.310000000001</v>
      </c>
      <c r="W535">
        <v>0</v>
      </c>
      <c r="X535">
        <v>37221.620000000003</v>
      </c>
      <c r="Y535">
        <v>0</v>
      </c>
      <c r="Z535">
        <v>25026.73</v>
      </c>
    </row>
    <row r="536" spans="1:26" x14ac:dyDescent="0.25">
      <c r="A536" t="s">
        <v>288</v>
      </c>
      <c r="B536" t="s">
        <v>15</v>
      </c>
      <c r="C536" t="str">
        <f>+VLOOKUP(Importaciones_mensuales[[#This Row],[Código Arancelario]],Codigos10[],2,0)</f>
        <v>Nuez</v>
      </c>
      <c r="D536">
        <f>+VLOOKUP(Importaciones_mensuales[[#This Row],[Cultivo]],Cod_categoría[],2,0)</f>
        <v>100105004</v>
      </c>
      <c r="E536" t="str">
        <f>+VLOOKUP(Importaciones_mensuales[[#This Row],[Código Arancelario]],Codigos10[],4,0)</f>
        <v>Deshidratado</v>
      </c>
      <c r="F536">
        <f>+VLOOKUP(Importaciones_mensuales[[#This Row],[Procesamiento]],Cod_procesamiento[],2,0)</f>
        <v>3</v>
      </c>
      <c r="G536" t="str">
        <f>+VLOOKUP(Importaciones_mensuales[[#This Row],[Código Arancelario]],Codigos10[],3,0)</f>
        <v>Con cáscara</v>
      </c>
      <c r="H536">
        <f>+VLOOKUP(Importaciones_mensuales[[#This Row],[Tipo]],Cod_tipo[],2,0)</f>
        <v>3</v>
      </c>
      <c r="I536" t="str">
        <f>+VLOOKUP(Importaciones_mensuales[[#This Row],[Código Arancelario]],Codigos10[],5,0)</f>
        <v>Frutos Secos</v>
      </c>
      <c r="J536">
        <f>+VLOOKUP(Importaciones_mensuales[[#This Row],[Categoría]],Cod_Tipo_cultivo[],2,0)</f>
        <v>6</v>
      </c>
      <c r="K536" t="s">
        <v>129</v>
      </c>
      <c r="L536">
        <f>+VLOOKUP(Importaciones_mensuales[[#This Row],[Contenido]],Contenido_cod[],2,0)</f>
        <v>1</v>
      </c>
      <c r="M536" t="str">
        <f>+VLOOKUP(Importaciones_mensuales[[#This Row],[Código Arancelario]],Codigos10[],7,0)</f>
        <v>Nueces de Macadamia</v>
      </c>
      <c r="N536">
        <v>2018</v>
      </c>
      <c r="O536">
        <v>0</v>
      </c>
      <c r="P536">
        <v>0</v>
      </c>
      <c r="Q536">
        <v>0</v>
      </c>
      <c r="R536">
        <v>0</v>
      </c>
      <c r="S536">
        <v>514.04999999999995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</row>
    <row r="537" spans="1:26" x14ac:dyDescent="0.25">
      <c r="A537" t="s">
        <v>155</v>
      </c>
      <c r="B537" t="s">
        <v>15</v>
      </c>
      <c r="C537" t="str">
        <f>+VLOOKUP(Importaciones_mensuales[[#This Row],[Código Arancelario]],Codigos10[],2,0)</f>
        <v>Nuez</v>
      </c>
      <c r="D537">
        <f>+VLOOKUP(Importaciones_mensuales[[#This Row],[Cultivo]],Cod_categoría[],2,0)</f>
        <v>100105004</v>
      </c>
      <c r="E537" t="str">
        <f>+VLOOKUP(Importaciones_mensuales[[#This Row],[Código Arancelario]],Codigos10[],4,0)</f>
        <v>Deshidratado</v>
      </c>
      <c r="F537">
        <f>+VLOOKUP(Importaciones_mensuales[[#This Row],[Procesamiento]],Cod_procesamiento[],2,0)</f>
        <v>3</v>
      </c>
      <c r="G537" t="str">
        <f>+VLOOKUP(Importaciones_mensuales[[#This Row],[Código Arancelario]],Codigos10[],3,0)</f>
        <v>Sin cáscara</v>
      </c>
      <c r="H537">
        <f>+VLOOKUP(Importaciones_mensuales[[#This Row],[Tipo]],Cod_tipo[],2,0)</f>
        <v>4</v>
      </c>
      <c r="I537" t="str">
        <f>+VLOOKUP(Importaciones_mensuales[[#This Row],[Código Arancelario]],Codigos10[],5,0)</f>
        <v>Frutos Secos</v>
      </c>
      <c r="J537">
        <f>+VLOOKUP(Importaciones_mensuales[[#This Row],[Categoría]],Cod_Tipo_cultivo[],2,0)</f>
        <v>6</v>
      </c>
      <c r="K537" t="s">
        <v>129</v>
      </c>
      <c r="L537">
        <f>+VLOOKUP(Importaciones_mensuales[[#This Row],[Contenido]],Contenido_cod[],2,0)</f>
        <v>1</v>
      </c>
      <c r="M537" t="str">
        <f>+VLOOKUP(Importaciones_mensuales[[#This Row],[Código Arancelario]],Codigos10[],7,0)</f>
        <v>Nueces de Macadamia</v>
      </c>
      <c r="N537">
        <v>2018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1270.48</v>
      </c>
      <c r="V537">
        <v>0</v>
      </c>
      <c r="W537">
        <v>0</v>
      </c>
      <c r="X537">
        <v>0</v>
      </c>
      <c r="Y537">
        <v>0</v>
      </c>
      <c r="Z537">
        <v>0</v>
      </c>
    </row>
    <row r="538" spans="1:26" x14ac:dyDescent="0.25">
      <c r="A538" t="s">
        <v>157</v>
      </c>
      <c r="B538" t="s">
        <v>15</v>
      </c>
      <c r="C538" t="str">
        <f>+VLOOKUP(Importaciones_mensuales[[#This Row],[Código Arancelario]],Codigos10[],2,0)</f>
        <v>Nuez</v>
      </c>
      <c r="D538">
        <f>+VLOOKUP(Importaciones_mensuales[[#This Row],[Cultivo]],Cod_categoría[],2,0)</f>
        <v>100105004</v>
      </c>
      <c r="E538" t="str">
        <f>+VLOOKUP(Importaciones_mensuales[[#This Row],[Código Arancelario]],Codigos10[],4,0)</f>
        <v>Deshidratado</v>
      </c>
      <c r="F538">
        <f>+VLOOKUP(Importaciones_mensuales[[#This Row],[Procesamiento]],Cod_procesamiento[],2,0)</f>
        <v>3</v>
      </c>
      <c r="G538" t="str">
        <f>+VLOOKUP(Importaciones_mensuales[[#This Row],[Código Arancelario]],Codigos10[],3,0)</f>
        <v>Sin especificar</v>
      </c>
      <c r="H538">
        <f>+VLOOKUP(Importaciones_mensuales[[#This Row],[Tipo]],Cod_tipo[],2,0)</f>
        <v>5</v>
      </c>
      <c r="I538" t="str">
        <f>+VLOOKUP(Importaciones_mensuales[[#This Row],[Código Arancelario]],Codigos10[],5,0)</f>
        <v>Frutos Secos</v>
      </c>
      <c r="J538">
        <f>+VLOOKUP(Importaciones_mensuales[[#This Row],[Categoría]],Cod_Tipo_cultivo[],2,0)</f>
        <v>6</v>
      </c>
      <c r="K538" t="s">
        <v>129</v>
      </c>
      <c r="L538">
        <f>+VLOOKUP(Importaciones_mensuales[[#This Row],[Contenido]],Contenido_cod[],2,0)</f>
        <v>1</v>
      </c>
      <c r="M538" t="str">
        <f>+VLOOKUP(Importaciones_mensuales[[#This Row],[Código Arancelario]],Codigos10[],7,0)</f>
        <v>Otras nueces</v>
      </c>
      <c r="N538">
        <v>2018</v>
      </c>
      <c r="O538">
        <v>0</v>
      </c>
      <c r="P538">
        <v>23448.84</v>
      </c>
      <c r="Q538">
        <v>177.38</v>
      </c>
      <c r="R538">
        <v>171.05</v>
      </c>
      <c r="S538">
        <v>1434.28</v>
      </c>
      <c r="T538">
        <v>0</v>
      </c>
      <c r="U538">
        <v>0</v>
      </c>
      <c r="V538">
        <v>0</v>
      </c>
      <c r="W538">
        <v>533.62</v>
      </c>
      <c r="X538">
        <v>0</v>
      </c>
      <c r="Y538">
        <v>5764.13</v>
      </c>
      <c r="Z538">
        <v>940.54</v>
      </c>
    </row>
    <row r="539" spans="1:26" x14ac:dyDescent="0.25">
      <c r="A539" t="s">
        <v>159</v>
      </c>
      <c r="B539" t="s">
        <v>15</v>
      </c>
      <c r="C539" t="str">
        <f>+VLOOKUP(Importaciones_mensuales[[#This Row],[Código Arancelario]],Codigos10[],2,0)</f>
        <v>Plátano</v>
      </c>
      <c r="D539">
        <f>+VLOOKUP(Importaciones_mensuales[[#This Row],[Cultivo]],Cod_categoría[],2,0)</f>
        <v>100108006</v>
      </c>
      <c r="E539" t="str">
        <f>+VLOOKUP(Importaciones_mensuales[[#This Row],[Código Arancelario]],Codigos10[],4,0)</f>
        <v>Sin especificar</v>
      </c>
      <c r="F539">
        <f>+VLOOKUP(Importaciones_mensuales[[#This Row],[Procesamiento]],Cod_procesamiento[],2,0)</f>
        <v>6</v>
      </c>
      <c r="G539" t="str">
        <f>+VLOOKUP(Importaciones_mensuales[[#This Row],[Código Arancelario]],Codigos10[],3,0)</f>
        <v>Sin especificar</v>
      </c>
      <c r="H539">
        <f>+VLOOKUP(Importaciones_mensuales[[#This Row],[Tipo]],Cod_tipo[],2,0)</f>
        <v>5</v>
      </c>
      <c r="I539" t="str">
        <f>+VLOOKUP(Importaciones_mensuales[[#This Row],[Código Arancelario]],Codigos10[],5,0)</f>
        <v>Tropicales y Subtropicales</v>
      </c>
      <c r="J539">
        <f>+VLOOKUP(Importaciones_mensuales[[#This Row],[Categoría]],Cod_Tipo_cultivo[],2,0)</f>
        <v>4</v>
      </c>
      <c r="K539" t="s">
        <v>129</v>
      </c>
      <c r="L539">
        <f>+VLOOKUP(Importaciones_mensuales[[#This Row],[Contenido]],Contenido_cod[],2,0)</f>
        <v>1</v>
      </c>
      <c r="M539" t="str">
        <f>+VLOOKUP(Importaciones_mensuales[[#This Row],[Código Arancelario]],Codigos10[],7,0)</f>
        <v>Sin especificar</v>
      </c>
      <c r="N539">
        <v>2018</v>
      </c>
      <c r="O539">
        <v>336720.29</v>
      </c>
      <c r="P539">
        <v>391603.58999999997</v>
      </c>
      <c r="Q539">
        <v>328700.88</v>
      </c>
      <c r="R539">
        <v>284717.16000000003</v>
      </c>
      <c r="S539">
        <v>511045.44</v>
      </c>
      <c r="T539">
        <v>435564.30000000005</v>
      </c>
      <c r="U539">
        <v>333144.75999999995</v>
      </c>
      <c r="V539">
        <v>432399.33</v>
      </c>
      <c r="W539">
        <v>380094.66000000003</v>
      </c>
      <c r="X539">
        <v>491673.85</v>
      </c>
      <c r="Y539">
        <v>423730.79</v>
      </c>
      <c r="Z539">
        <v>410420.08999999997</v>
      </c>
    </row>
    <row r="540" spans="1:26" x14ac:dyDescent="0.25">
      <c r="A540" t="s">
        <v>161</v>
      </c>
      <c r="B540" t="s">
        <v>15</v>
      </c>
      <c r="C540" t="str">
        <f>+VLOOKUP(Importaciones_mensuales[[#This Row],[Código Arancelario]],Codigos10[],2,0)</f>
        <v>Plátano</v>
      </c>
      <c r="D540">
        <f>+VLOOKUP(Importaciones_mensuales[[#This Row],[Cultivo]],Cod_categoría[],2,0)</f>
        <v>100108006</v>
      </c>
      <c r="E540" t="str">
        <f>+VLOOKUP(Importaciones_mensuales[[#This Row],[Código Arancelario]],Codigos10[],4,0)</f>
        <v>Sin especificar</v>
      </c>
      <c r="F540">
        <f>+VLOOKUP(Importaciones_mensuales[[#This Row],[Procesamiento]],Cod_procesamiento[],2,0)</f>
        <v>6</v>
      </c>
      <c r="G540" t="str">
        <f>+VLOOKUP(Importaciones_mensuales[[#This Row],[Código Arancelario]],Codigos10[],3,0)</f>
        <v>Sin especificar</v>
      </c>
      <c r="H540">
        <f>+VLOOKUP(Importaciones_mensuales[[#This Row],[Tipo]],Cod_tipo[],2,0)</f>
        <v>5</v>
      </c>
      <c r="I540" t="str">
        <f>+VLOOKUP(Importaciones_mensuales[[#This Row],[Código Arancelario]],Codigos10[],5,0)</f>
        <v>Tropicales y Subtropicales</v>
      </c>
      <c r="J540">
        <f>+VLOOKUP(Importaciones_mensuales[[#This Row],[Categoría]],Cod_Tipo_cultivo[],2,0)</f>
        <v>4</v>
      </c>
      <c r="K540" t="s">
        <v>129</v>
      </c>
      <c r="L540">
        <f>+VLOOKUP(Importaciones_mensuales[[#This Row],[Contenido]],Contenido_cod[],2,0)</f>
        <v>1</v>
      </c>
      <c r="M540" t="str">
        <f>+VLOOKUP(Importaciones_mensuales[[#This Row],[Código Arancelario]],Codigos10[],7,0)</f>
        <v>Sin especificar</v>
      </c>
      <c r="N540">
        <v>2018</v>
      </c>
      <c r="O540">
        <v>6829617.6200000001</v>
      </c>
      <c r="P540">
        <v>4916287.9800000004</v>
      </c>
      <c r="Q540">
        <v>6886285.9199999999</v>
      </c>
      <c r="R540">
        <v>6745641.79</v>
      </c>
      <c r="S540">
        <v>7088118.8899999997</v>
      </c>
      <c r="T540">
        <v>7175462.2000000002</v>
      </c>
      <c r="U540">
        <v>6813719.3899999997</v>
      </c>
      <c r="V540">
        <v>7648044.1699999999</v>
      </c>
      <c r="W540">
        <v>6140754.1400000006</v>
      </c>
      <c r="X540">
        <v>7963792.8499999996</v>
      </c>
      <c r="Y540">
        <v>7431104.3799999999</v>
      </c>
      <c r="Z540">
        <v>7383440.3000000007</v>
      </c>
    </row>
    <row r="541" spans="1:26" x14ac:dyDescent="0.25">
      <c r="A541" t="s">
        <v>162</v>
      </c>
      <c r="B541" t="s">
        <v>15</v>
      </c>
      <c r="C541" t="str">
        <f>+VLOOKUP(Importaciones_mensuales[[#This Row],[Código Arancelario]],Codigos10[],2,0)</f>
        <v>Dátil</v>
      </c>
      <c r="D541">
        <f>+VLOOKUP(Importaciones_mensuales[[#This Row],[Cultivo]],Cod_categoría[],2,0)</f>
        <v>100114023</v>
      </c>
      <c r="E541" t="str">
        <f>+VLOOKUP(Importaciones_mensuales[[#This Row],[Código Arancelario]],Codigos10[],4,0)</f>
        <v>Sin especificar</v>
      </c>
      <c r="F541">
        <f>+VLOOKUP(Importaciones_mensuales[[#This Row],[Procesamiento]],Cod_procesamiento[],2,0)</f>
        <v>6</v>
      </c>
      <c r="G541" t="str">
        <f>+VLOOKUP(Importaciones_mensuales[[#This Row],[Código Arancelario]],Codigos10[],3,0)</f>
        <v>Sin especificar</v>
      </c>
      <c r="H541">
        <f>+VLOOKUP(Importaciones_mensuales[[#This Row],[Tipo]],Cod_tipo[],2,0)</f>
        <v>5</v>
      </c>
      <c r="I541" t="str">
        <f>+VLOOKUP(Importaciones_mensuales[[#This Row],[Código Arancelario]],Codigos10[],5,0)</f>
        <v>Tropicales y Subtropicales</v>
      </c>
      <c r="J541">
        <f>+VLOOKUP(Importaciones_mensuales[[#This Row],[Categoría]],Cod_Tipo_cultivo[],2,0)</f>
        <v>4</v>
      </c>
      <c r="K541" t="s">
        <v>129</v>
      </c>
      <c r="L541">
        <f>+VLOOKUP(Importaciones_mensuales[[#This Row],[Contenido]],Contenido_cod[],2,0)</f>
        <v>1</v>
      </c>
      <c r="M541" t="str">
        <f>+VLOOKUP(Importaciones_mensuales[[#This Row],[Código Arancelario]],Codigos10[],7,0)</f>
        <v>Sin especificar</v>
      </c>
      <c r="N541">
        <v>2018</v>
      </c>
      <c r="O541">
        <v>18409.75</v>
      </c>
      <c r="P541">
        <v>58668.03</v>
      </c>
      <c r="Q541">
        <v>52033.62</v>
      </c>
      <c r="R541">
        <v>11261.32</v>
      </c>
      <c r="S541">
        <v>59965.14</v>
      </c>
      <c r="T541">
        <v>38499.57</v>
      </c>
      <c r="U541">
        <v>95375.25</v>
      </c>
      <c r="V541">
        <v>0</v>
      </c>
      <c r="W541">
        <v>78080.850000000006</v>
      </c>
      <c r="X541">
        <v>82844.350000000006</v>
      </c>
      <c r="Y541">
        <v>6789.2</v>
      </c>
      <c r="Z541">
        <v>2162.8200000000002</v>
      </c>
    </row>
    <row r="542" spans="1:26" x14ac:dyDescent="0.25">
      <c r="A542" t="s">
        <v>289</v>
      </c>
      <c r="B542" t="s">
        <v>15</v>
      </c>
      <c r="C542" t="str">
        <f>+VLOOKUP(Importaciones_mensuales[[#This Row],[Código Arancelario]],Codigos10[],2,0)</f>
        <v>Higo</v>
      </c>
      <c r="D542">
        <f>+VLOOKUP(Importaciones_mensuales[[#This Row],[Cultivo]],Cod_categoría[],2,0)</f>
        <v>100101006</v>
      </c>
      <c r="E542" t="str">
        <f>+VLOOKUP(Importaciones_mensuales[[#This Row],[Código Arancelario]],Codigos10[],4,0)</f>
        <v>Sin especificar</v>
      </c>
      <c r="F542">
        <f>+VLOOKUP(Importaciones_mensuales[[#This Row],[Procesamiento]],Cod_procesamiento[],2,0)</f>
        <v>6</v>
      </c>
      <c r="G542" t="str">
        <f>+VLOOKUP(Importaciones_mensuales[[#This Row],[Código Arancelario]],Codigos10[],3,0)</f>
        <v>Sin especificar</v>
      </c>
      <c r="H542">
        <f>+VLOOKUP(Importaciones_mensuales[[#This Row],[Tipo]],Cod_tipo[],2,0)</f>
        <v>5</v>
      </c>
      <c r="I542" t="str">
        <f>+VLOOKUP(Importaciones_mensuales[[#This Row],[Código Arancelario]],Codigos10[],5,0)</f>
        <v>Berries</v>
      </c>
      <c r="J542">
        <f>+VLOOKUP(Importaciones_mensuales[[#This Row],[Categoría]],Cod_Tipo_cultivo[],2,0)</f>
        <v>1</v>
      </c>
      <c r="K542" t="s">
        <v>129</v>
      </c>
      <c r="L542">
        <f>+VLOOKUP(Importaciones_mensuales[[#This Row],[Contenido]],Contenido_cod[],2,0)</f>
        <v>1</v>
      </c>
      <c r="M542" t="str">
        <f>+VLOOKUP(Importaciones_mensuales[[#This Row],[Código Arancelario]],Codigos10[],7,0)</f>
        <v>Sin especificar</v>
      </c>
      <c r="N542">
        <v>2018</v>
      </c>
      <c r="O542">
        <v>12948</v>
      </c>
      <c r="P542">
        <v>0</v>
      </c>
      <c r="Q542">
        <v>0</v>
      </c>
      <c r="R542">
        <v>0</v>
      </c>
      <c r="S542">
        <v>10165.57</v>
      </c>
      <c r="T542">
        <v>0</v>
      </c>
      <c r="U542">
        <v>0</v>
      </c>
      <c r="V542">
        <v>15973.65</v>
      </c>
      <c r="W542">
        <v>0</v>
      </c>
      <c r="X542">
        <v>0</v>
      </c>
      <c r="Y542">
        <v>0</v>
      </c>
      <c r="Z542">
        <v>0</v>
      </c>
    </row>
    <row r="543" spans="1:26" x14ac:dyDescent="0.25">
      <c r="A543" t="s">
        <v>164</v>
      </c>
      <c r="B543" t="s">
        <v>15</v>
      </c>
      <c r="C543" t="str">
        <f>+VLOOKUP(Importaciones_mensuales[[#This Row],[Código Arancelario]],Codigos10[],2,0)</f>
        <v>Piña</v>
      </c>
      <c r="D543">
        <f>+VLOOKUP(Importaciones_mensuales[[#This Row],[Cultivo]],Cod_categoría[],2,0)</f>
        <v>100108005</v>
      </c>
      <c r="E543" t="str">
        <f>+VLOOKUP(Importaciones_mensuales[[#This Row],[Código Arancelario]],Codigos10[],4,0)</f>
        <v>Sin especificar</v>
      </c>
      <c r="F543">
        <f>+VLOOKUP(Importaciones_mensuales[[#This Row],[Procesamiento]],Cod_procesamiento[],2,0)</f>
        <v>6</v>
      </c>
      <c r="G543" t="str">
        <f>+VLOOKUP(Importaciones_mensuales[[#This Row],[Código Arancelario]],Codigos10[],3,0)</f>
        <v>Sin especificar</v>
      </c>
      <c r="H543">
        <f>+VLOOKUP(Importaciones_mensuales[[#This Row],[Tipo]],Cod_tipo[],2,0)</f>
        <v>5</v>
      </c>
      <c r="I543" t="str">
        <f>+VLOOKUP(Importaciones_mensuales[[#This Row],[Código Arancelario]],Codigos10[],5,0)</f>
        <v>Tropicales y Subtropicales</v>
      </c>
      <c r="J543">
        <f>+VLOOKUP(Importaciones_mensuales[[#This Row],[Categoría]],Cod_Tipo_cultivo[],2,0)</f>
        <v>4</v>
      </c>
      <c r="K543" t="s">
        <v>129</v>
      </c>
      <c r="L543">
        <f>+VLOOKUP(Importaciones_mensuales[[#This Row],[Contenido]],Contenido_cod[],2,0)</f>
        <v>1</v>
      </c>
      <c r="M543" t="str">
        <f>+VLOOKUP(Importaciones_mensuales[[#This Row],[Código Arancelario]],Codigos10[],7,0)</f>
        <v>Sin especificar</v>
      </c>
      <c r="N543">
        <v>2018</v>
      </c>
      <c r="O543">
        <v>1792264.73</v>
      </c>
      <c r="P543">
        <v>1045220.7799999999</v>
      </c>
      <c r="Q543">
        <v>1585784.96</v>
      </c>
      <c r="R543">
        <v>1281691.1100000001</v>
      </c>
      <c r="S543">
        <v>1399401.3600000003</v>
      </c>
      <c r="T543">
        <v>1394046.22</v>
      </c>
      <c r="U543">
        <v>1134556.6000000001</v>
      </c>
      <c r="V543">
        <v>1653660.6400000001</v>
      </c>
      <c r="W543">
        <v>1410552.48</v>
      </c>
      <c r="X543">
        <v>1960302.25</v>
      </c>
      <c r="Y543">
        <v>1700196.4400000002</v>
      </c>
      <c r="Z543">
        <v>2195149.2400000002</v>
      </c>
    </row>
    <row r="544" spans="1:26" x14ac:dyDescent="0.25">
      <c r="A544" t="s">
        <v>240</v>
      </c>
      <c r="B544" t="s">
        <v>363</v>
      </c>
      <c r="C544" t="str">
        <f>+VLOOKUP(Importaciones_mensuales[[#This Row],[Código Arancelario]],Codigos10[],2,0)</f>
        <v>Arándano</v>
      </c>
      <c r="D544">
        <f>+VLOOKUP(Importaciones_mensuales[[#This Row],[Cultivo]],Cod_categoría[],2,0)</f>
        <v>100101001</v>
      </c>
      <c r="E544" t="str">
        <f>+VLOOKUP(Importaciones_mensuales[[#This Row],[Código Arancelario]],Codigos10[],4,0)</f>
        <v>Fresco</v>
      </c>
      <c r="F544">
        <f>+VLOOKUP(Importaciones_mensuales[[#This Row],[Procesamiento]],Cod_procesamiento[],2,0)</f>
        <v>4</v>
      </c>
      <c r="G544" t="str">
        <f>+VLOOKUP(Importaciones_mensuales[[#This Row],[Código Arancelario]],Codigos10[],3,0)</f>
        <v>No orgánico</v>
      </c>
      <c r="H544">
        <f>+VLOOKUP(Importaciones_mensuales[[#This Row],[Tipo]],Cod_tipo[],2,0)</f>
        <v>2</v>
      </c>
      <c r="I544" t="str">
        <f>+VLOOKUP(Importaciones_mensuales[[#This Row],[Código Arancelario]],Codigos10[],5,0)</f>
        <v>Berries</v>
      </c>
      <c r="J544">
        <f>+VLOOKUP(Importaciones_mensuales[[#This Row],[Categoría]],Cod_Tipo_cultivo[],2,0)</f>
        <v>1</v>
      </c>
      <c r="K544" t="s">
        <v>129</v>
      </c>
      <c r="L544">
        <f>+VLOOKUP(Importaciones_mensuales[[#This Row],[Contenido]],Contenido_cod[],2,0)</f>
        <v>1</v>
      </c>
      <c r="M544" t="str">
        <f>+VLOOKUP(Importaciones_mensuales[[#This Row],[Código Arancelario]],Codigos10[],7,0)</f>
        <v>Azul</v>
      </c>
      <c r="N544">
        <v>2016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5.0405756148613285</v>
      </c>
    </row>
    <row r="545" spans="1:26" x14ac:dyDescent="0.25">
      <c r="A545" t="s">
        <v>359</v>
      </c>
      <c r="B545" t="s">
        <v>363</v>
      </c>
      <c r="C545" t="str">
        <f>+VLOOKUP(Importaciones_mensuales[[#This Row],[Código Arancelario]],Codigos10[],2,0)</f>
        <v>Mirtilo</v>
      </c>
      <c r="D545">
        <f>+VLOOKUP(Importaciones_mensuales[[#This Row],[Cultivo]],Cod_categoría[],2,0)</f>
        <v>100114029</v>
      </c>
      <c r="E545" t="str">
        <f>+VLOOKUP(Importaciones_mensuales[[#This Row],[Código Arancelario]],Codigos10[],4,0)</f>
        <v>Fresco</v>
      </c>
      <c r="F545">
        <f>+VLOOKUP(Importaciones_mensuales[[#This Row],[Procesamiento]],Cod_procesamiento[],2,0)</f>
        <v>4</v>
      </c>
      <c r="G545" t="str">
        <f>+VLOOKUP(Importaciones_mensuales[[#This Row],[Código Arancelario]],Codigos10[],3,0)</f>
        <v>No orgánico</v>
      </c>
      <c r="H545">
        <f>+VLOOKUP(Importaciones_mensuales[[#This Row],[Tipo]],Cod_tipo[],2,0)</f>
        <v>2</v>
      </c>
      <c r="I545" t="str">
        <f>+VLOOKUP(Importaciones_mensuales[[#This Row],[Código Arancelario]],Codigos10[],5,0)</f>
        <v>Berries</v>
      </c>
      <c r="J545">
        <f>+VLOOKUP(Importaciones_mensuales[[#This Row],[Categoría]],Cod_Tipo_cultivo[],2,0)</f>
        <v>1</v>
      </c>
      <c r="K545" t="s">
        <v>129</v>
      </c>
      <c r="L545">
        <f>+VLOOKUP(Importaciones_mensuales[[#This Row],[Contenido]],Contenido_cod[],2,0)</f>
        <v>1</v>
      </c>
      <c r="M545" t="str">
        <f>+VLOOKUP(Importaciones_mensuales[[#This Row],[Código Arancelario]],Codigos10[],7,0)</f>
        <v>Sin especificar</v>
      </c>
      <c r="N545">
        <v>2016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21.164888888888889</v>
      </c>
      <c r="Y545">
        <v>0</v>
      </c>
      <c r="Z545">
        <v>0</v>
      </c>
    </row>
    <row r="546" spans="1:26" x14ac:dyDescent="0.25">
      <c r="A546" t="s">
        <v>171</v>
      </c>
      <c r="B546" t="s">
        <v>15</v>
      </c>
      <c r="C546" t="str">
        <f>+VLOOKUP(Importaciones_mensuales[[#This Row],[Código Arancelario]],Codigos10[],2,0)</f>
        <v>Palta</v>
      </c>
      <c r="D546">
        <f>+VLOOKUP(Importaciones_mensuales[[#This Row],[Cultivo]],Cod_categoría[],2,0)</f>
        <v>100106002</v>
      </c>
      <c r="E546" t="str">
        <f>+VLOOKUP(Importaciones_mensuales[[#This Row],[Código Arancelario]],Codigos10[],4,0)</f>
        <v>Sin especificar</v>
      </c>
      <c r="F546">
        <f>+VLOOKUP(Importaciones_mensuales[[#This Row],[Procesamiento]],Cod_procesamiento[],2,0)</f>
        <v>6</v>
      </c>
      <c r="G546" t="str">
        <f>+VLOOKUP(Importaciones_mensuales[[#This Row],[Código Arancelario]],Codigos10[],3,0)</f>
        <v>Sin especificar</v>
      </c>
      <c r="H546">
        <f>+VLOOKUP(Importaciones_mensuales[[#This Row],[Tipo]],Cod_tipo[],2,0)</f>
        <v>5</v>
      </c>
      <c r="I546" t="str">
        <f>+VLOOKUP(Importaciones_mensuales[[#This Row],[Código Arancelario]],Codigos10[],5,0)</f>
        <v>Frutos Oleaginosos</v>
      </c>
      <c r="J546">
        <f>+VLOOKUP(Importaciones_mensuales[[#This Row],[Categoría]],Cod_Tipo_cultivo[],2,0)</f>
        <v>12</v>
      </c>
      <c r="K546" t="s">
        <v>129</v>
      </c>
      <c r="L546">
        <f>+VLOOKUP(Importaciones_mensuales[[#This Row],[Contenido]],Contenido_cod[],2,0)</f>
        <v>1</v>
      </c>
      <c r="M546" t="str">
        <f>+VLOOKUP(Importaciones_mensuales[[#This Row],[Código Arancelario]],Codigos10[],7,0)</f>
        <v>Fuerte</v>
      </c>
      <c r="N546">
        <v>2018</v>
      </c>
      <c r="O546">
        <v>0</v>
      </c>
      <c r="P546">
        <v>0</v>
      </c>
      <c r="Q546">
        <v>63134.16</v>
      </c>
      <c r="R546">
        <v>115367.5</v>
      </c>
      <c r="S546">
        <v>92294</v>
      </c>
      <c r="T546">
        <v>115367.5</v>
      </c>
      <c r="U546">
        <v>69220.5</v>
      </c>
      <c r="V546">
        <v>22675.7</v>
      </c>
      <c r="W546">
        <v>0</v>
      </c>
      <c r="X546">
        <v>0</v>
      </c>
      <c r="Y546">
        <v>0</v>
      </c>
      <c r="Z546">
        <v>0</v>
      </c>
    </row>
    <row r="547" spans="1:26" x14ac:dyDescent="0.25">
      <c r="A547" t="s">
        <v>242</v>
      </c>
      <c r="B547" t="s">
        <v>363</v>
      </c>
      <c r="C547" t="str">
        <f>+VLOOKUP(Importaciones_mensuales[[#This Row],[Código Arancelario]],Codigos10[],2,0)</f>
        <v>Kiwi</v>
      </c>
      <c r="D547">
        <f>+VLOOKUP(Importaciones_mensuales[[#This Row],[Cultivo]],Cod_categoría[],2,0)</f>
        <v>100101007</v>
      </c>
      <c r="E547" t="str">
        <f>+VLOOKUP(Importaciones_mensuales[[#This Row],[Código Arancelario]],Codigos10[],4,0)</f>
        <v>Fresco</v>
      </c>
      <c r="F547">
        <f>+VLOOKUP(Importaciones_mensuales[[#This Row],[Procesamiento]],Cod_procesamiento[],2,0)</f>
        <v>4</v>
      </c>
      <c r="G547" t="str">
        <f>+VLOOKUP(Importaciones_mensuales[[#This Row],[Código Arancelario]],Codigos10[],3,0)</f>
        <v>No orgánico</v>
      </c>
      <c r="H547">
        <f>+VLOOKUP(Importaciones_mensuales[[#This Row],[Tipo]],Cod_tipo[],2,0)</f>
        <v>2</v>
      </c>
      <c r="I547" t="str">
        <f>+VLOOKUP(Importaciones_mensuales[[#This Row],[Código Arancelario]],Codigos10[],5,0)</f>
        <v>Berries</v>
      </c>
      <c r="J547">
        <f>+VLOOKUP(Importaciones_mensuales[[#This Row],[Categoría]],Cod_Tipo_cultivo[],2,0)</f>
        <v>1</v>
      </c>
      <c r="K547" t="s">
        <v>129</v>
      </c>
      <c r="L547">
        <f>+VLOOKUP(Importaciones_mensuales[[#This Row],[Contenido]],Contenido_cod[],2,0)</f>
        <v>1</v>
      </c>
      <c r="M547" t="str">
        <f>+VLOOKUP(Importaciones_mensuales[[#This Row],[Código Arancelario]],Codigos10[],7,0)</f>
        <v>Sin especificar</v>
      </c>
      <c r="N547">
        <v>2016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1.402625563697858</v>
      </c>
    </row>
    <row r="548" spans="1:26" x14ac:dyDescent="0.25">
      <c r="A548" t="s">
        <v>174</v>
      </c>
      <c r="B548" t="s">
        <v>15</v>
      </c>
      <c r="C548" t="str">
        <f>+VLOOKUP(Importaciones_mensuales[[#This Row],[Código Arancelario]],Codigos10[],2,0)</f>
        <v>Mango</v>
      </c>
      <c r="D548">
        <f>+VLOOKUP(Importaciones_mensuales[[#This Row],[Cultivo]],Cod_categoría[],2,0)</f>
        <v>100108002</v>
      </c>
      <c r="E548" t="str">
        <f>+VLOOKUP(Importaciones_mensuales[[#This Row],[Código Arancelario]],Codigos10[],4,0)</f>
        <v>Sin especificar</v>
      </c>
      <c r="F548">
        <f>+VLOOKUP(Importaciones_mensuales[[#This Row],[Procesamiento]],Cod_procesamiento[],2,0)</f>
        <v>6</v>
      </c>
      <c r="G548" t="str">
        <f>+VLOOKUP(Importaciones_mensuales[[#This Row],[Código Arancelario]],Codigos10[],3,0)</f>
        <v>Sin especificar</v>
      </c>
      <c r="H548">
        <f>+VLOOKUP(Importaciones_mensuales[[#This Row],[Tipo]],Cod_tipo[],2,0)</f>
        <v>5</v>
      </c>
      <c r="I548" t="str">
        <f>+VLOOKUP(Importaciones_mensuales[[#This Row],[Código Arancelario]],Codigos10[],5,0)</f>
        <v>Tropicales y Subtropicales</v>
      </c>
      <c r="J548">
        <f>+VLOOKUP(Importaciones_mensuales[[#This Row],[Categoría]],Cod_Tipo_cultivo[],2,0)</f>
        <v>4</v>
      </c>
      <c r="K548" t="s">
        <v>129</v>
      </c>
      <c r="L548">
        <f>+VLOOKUP(Importaciones_mensuales[[#This Row],[Contenido]],Contenido_cod[],2,0)</f>
        <v>1</v>
      </c>
      <c r="M548" t="str">
        <f>+VLOOKUP(Importaciones_mensuales[[#This Row],[Código Arancelario]],Codigos10[],7,0)</f>
        <v>Guayabas, mangos y mangostanes</v>
      </c>
      <c r="N548">
        <v>2018</v>
      </c>
      <c r="O548">
        <v>951435.52</v>
      </c>
      <c r="P548">
        <v>609150.23</v>
      </c>
      <c r="Q548">
        <v>589518.76</v>
      </c>
      <c r="R548">
        <v>713095.91</v>
      </c>
      <c r="S548">
        <v>605907.19999999995</v>
      </c>
      <c r="T548">
        <v>505450.23</v>
      </c>
      <c r="U548">
        <v>581157.56000000006</v>
      </c>
      <c r="V548">
        <v>709702.87000000011</v>
      </c>
      <c r="W548">
        <v>481881.77</v>
      </c>
      <c r="X548">
        <v>909477.27999999991</v>
      </c>
      <c r="Y548">
        <v>660898.42999999993</v>
      </c>
      <c r="Z548">
        <v>711745.6100000001</v>
      </c>
    </row>
    <row r="549" spans="1:26" x14ac:dyDescent="0.25">
      <c r="A549" t="s">
        <v>176</v>
      </c>
      <c r="B549" t="s">
        <v>15</v>
      </c>
      <c r="C549" t="str">
        <f>+VLOOKUP(Importaciones_mensuales[[#This Row],[Código Arancelario]],Codigos10[],2,0)</f>
        <v>Mandarina</v>
      </c>
      <c r="D549">
        <f>+VLOOKUP(Importaciones_mensuales[[#This Row],[Cultivo]],Cod_categoría[],2,0)</f>
        <v>100102004</v>
      </c>
      <c r="E549" t="str">
        <f>+VLOOKUP(Importaciones_mensuales[[#This Row],[Código Arancelario]],Codigos10[],4,0)</f>
        <v>Sin especificar</v>
      </c>
      <c r="F549">
        <f>+VLOOKUP(Importaciones_mensuales[[#This Row],[Procesamiento]],Cod_procesamiento[],2,0)</f>
        <v>6</v>
      </c>
      <c r="G549" t="str">
        <f>+VLOOKUP(Importaciones_mensuales[[#This Row],[Código Arancelario]],Codigos10[],3,0)</f>
        <v>Sin especificar</v>
      </c>
      <c r="H549">
        <f>+VLOOKUP(Importaciones_mensuales[[#This Row],[Tipo]],Cod_tipo[],2,0)</f>
        <v>5</v>
      </c>
      <c r="I549" t="str">
        <f>+VLOOKUP(Importaciones_mensuales[[#This Row],[Código Arancelario]],Codigos10[],5,0)</f>
        <v>Cítricos</v>
      </c>
      <c r="J549">
        <f>+VLOOKUP(Importaciones_mensuales[[#This Row],[Categoría]],Cod_Tipo_cultivo[],2,0)</f>
        <v>2</v>
      </c>
      <c r="K549" t="s">
        <v>129</v>
      </c>
      <c r="L549">
        <f>+VLOOKUP(Importaciones_mensuales[[#This Row],[Contenido]],Contenido_cod[],2,0)</f>
        <v>1</v>
      </c>
      <c r="M549" t="str">
        <f>+VLOOKUP(Importaciones_mensuales[[#This Row],[Código Arancelario]],Codigos10[],7,0)</f>
        <v>Sin especificar</v>
      </c>
      <c r="N549">
        <v>2018</v>
      </c>
      <c r="O549">
        <v>0</v>
      </c>
      <c r="P549">
        <v>543323.92000000004</v>
      </c>
      <c r="Q549">
        <v>700236.70000000007</v>
      </c>
      <c r="R549">
        <v>198596.46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</row>
    <row r="550" spans="1:26" x14ac:dyDescent="0.25">
      <c r="A550" t="s">
        <v>179</v>
      </c>
      <c r="B550" t="s">
        <v>15</v>
      </c>
      <c r="C550" t="str">
        <f>+VLOOKUP(Importaciones_mensuales[[#This Row],[Código Arancelario]],Codigos10[],2,0)</f>
        <v>Otros cítricos</v>
      </c>
      <c r="D550">
        <f>+VLOOKUP(Importaciones_mensuales[[#This Row],[Cultivo]],Cod_categoría[],2,0)</f>
        <v>100102008</v>
      </c>
      <c r="E550" t="str">
        <f>+VLOOKUP(Importaciones_mensuales[[#This Row],[Código Arancelario]],Codigos10[],4,0)</f>
        <v>Sin especificar</v>
      </c>
      <c r="F550">
        <f>+VLOOKUP(Importaciones_mensuales[[#This Row],[Procesamiento]],Cod_procesamiento[],2,0)</f>
        <v>6</v>
      </c>
      <c r="G550" t="str">
        <f>+VLOOKUP(Importaciones_mensuales[[#This Row],[Código Arancelario]],Codigos10[],3,0)</f>
        <v>Sin especificar</v>
      </c>
      <c r="H550">
        <f>+VLOOKUP(Importaciones_mensuales[[#This Row],[Tipo]],Cod_tipo[],2,0)</f>
        <v>5</v>
      </c>
      <c r="I550" t="str">
        <f>+VLOOKUP(Importaciones_mensuales[[#This Row],[Código Arancelario]],Codigos10[],5,0)</f>
        <v>Cítricos</v>
      </c>
      <c r="J550">
        <f>+VLOOKUP(Importaciones_mensuales[[#This Row],[Categoría]],Cod_Tipo_cultivo[],2,0)</f>
        <v>2</v>
      </c>
      <c r="K550" t="s">
        <v>129</v>
      </c>
      <c r="L550">
        <f>+VLOOKUP(Importaciones_mensuales[[#This Row],[Contenido]],Contenido_cod[],2,0)</f>
        <v>1</v>
      </c>
      <c r="M550" t="str">
        <f>+VLOOKUP(Importaciones_mensuales[[#This Row],[Código Arancelario]],Codigos10[],7,0)</f>
        <v>Sin especificar</v>
      </c>
      <c r="N550">
        <v>2018</v>
      </c>
      <c r="O550">
        <v>0</v>
      </c>
      <c r="P550">
        <v>34836</v>
      </c>
      <c r="Q550">
        <v>132680.44</v>
      </c>
      <c r="R550">
        <v>88764</v>
      </c>
      <c r="S550">
        <v>2013.43</v>
      </c>
      <c r="T550">
        <v>0</v>
      </c>
      <c r="U550">
        <v>22300.799999999999</v>
      </c>
      <c r="V550">
        <v>87361.35</v>
      </c>
      <c r="W550">
        <v>0</v>
      </c>
      <c r="X550">
        <v>0</v>
      </c>
      <c r="Y550">
        <v>0</v>
      </c>
      <c r="Z550">
        <v>0</v>
      </c>
    </row>
    <row r="551" spans="1:26" x14ac:dyDescent="0.25">
      <c r="A551" t="s">
        <v>181</v>
      </c>
      <c r="B551" t="s">
        <v>15</v>
      </c>
      <c r="C551" t="str">
        <f>+VLOOKUP(Importaciones_mensuales[[#This Row],[Código Arancelario]],Codigos10[],2,0)</f>
        <v>Pomelo</v>
      </c>
      <c r="D551">
        <f>+VLOOKUP(Importaciones_mensuales[[#This Row],[Cultivo]],Cod_categoría[],2,0)</f>
        <v>100102006</v>
      </c>
      <c r="E551" t="str">
        <f>+VLOOKUP(Importaciones_mensuales[[#This Row],[Código Arancelario]],Codigos10[],4,0)</f>
        <v>Sin especificar</v>
      </c>
      <c r="F551">
        <f>+VLOOKUP(Importaciones_mensuales[[#This Row],[Procesamiento]],Cod_procesamiento[],2,0)</f>
        <v>6</v>
      </c>
      <c r="G551" t="str">
        <f>+VLOOKUP(Importaciones_mensuales[[#This Row],[Código Arancelario]],Codigos10[],3,0)</f>
        <v>Sin especificar</v>
      </c>
      <c r="H551">
        <f>+VLOOKUP(Importaciones_mensuales[[#This Row],[Tipo]],Cod_tipo[],2,0)</f>
        <v>5</v>
      </c>
      <c r="I551" t="str">
        <f>+VLOOKUP(Importaciones_mensuales[[#This Row],[Código Arancelario]],Codigos10[],5,0)</f>
        <v>Cítricos</v>
      </c>
      <c r="J551">
        <f>+VLOOKUP(Importaciones_mensuales[[#This Row],[Categoría]],Cod_Tipo_cultivo[],2,0)</f>
        <v>2</v>
      </c>
      <c r="K551" t="s">
        <v>129</v>
      </c>
      <c r="L551">
        <f>+VLOOKUP(Importaciones_mensuales[[#This Row],[Contenido]],Contenido_cod[],2,0)</f>
        <v>1</v>
      </c>
      <c r="M551" t="str">
        <f>+VLOOKUP(Importaciones_mensuales[[#This Row],[Código Arancelario]],Codigos10[],7,0)</f>
        <v>Sin especificar</v>
      </c>
      <c r="N551">
        <v>2018</v>
      </c>
      <c r="O551">
        <v>859.63</v>
      </c>
      <c r="P551">
        <v>0</v>
      </c>
      <c r="Q551">
        <v>69300</v>
      </c>
      <c r="R551">
        <v>106579</v>
      </c>
      <c r="S551">
        <v>138600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24871</v>
      </c>
      <c r="Z551">
        <v>0</v>
      </c>
    </row>
    <row r="552" spans="1:26" x14ac:dyDescent="0.25">
      <c r="A552" t="s">
        <v>183</v>
      </c>
      <c r="B552" t="s">
        <v>15</v>
      </c>
      <c r="C552" t="str">
        <f>+VLOOKUP(Importaciones_mensuales[[#This Row],[Código Arancelario]],Codigos10[],2,0)</f>
        <v>Limón</v>
      </c>
      <c r="D552">
        <f>+VLOOKUP(Importaciones_mensuales[[#This Row],[Cultivo]],Cod_categoría[],2,0)</f>
        <v>100102003</v>
      </c>
      <c r="E552" t="str">
        <f>+VLOOKUP(Importaciones_mensuales[[#This Row],[Código Arancelario]],Codigos10[],4,0)</f>
        <v>Sin especificar</v>
      </c>
      <c r="F552">
        <f>+VLOOKUP(Importaciones_mensuales[[#This Row],[Procesamiento]],Cod_procesamiento[],2,0)</f>
        <v>6</v>
      </c>
      <c r="G552" t="str">
        <f>+VLOOKUP(Importaciones_mensuales[[#This Row],[Código Arancelario]],Codigos10[],3,0)</f>
        <v>Sin especificar</v>
      </c>
      <c r="H552">
        <f>+VLOOKUP(Importaciones_mensuales[[#This Row],[Tipo]],Cod_tipo[],2,0)</f>
        <v>5</v>
      </c>
      <c r="I552" t="str">
        <f>+VLOOKUP(Importaciones_mensuales[[#This Row],[Código Arancelario]],Codigos10[],5,0)</f>
        <v>Cítricos</v>
      </c>
      <c r="J552">
        <f>+VLOOKUP(Importaciones_mensuales[[#This Row],[Categoría]],Cod_Tipo_cultivo[],2,0)</f>
        <v>2</v>
      </c>
      <c r="K552" t="s">
        <v>129</v>
      </c>
      <c r="L552">
        <f>+VLOOKUP(Importaciones_mensuales[[#This Row],[Contenido]],Contenido_cod[],2,0)</f>
        <v>1</v>
      </c>
      <c r="M552" t="str">
        <f>+VLOOKUP(Importaciones_mensuales[[#This Row],[Código Arancelario]],Codigos10[],7,0)</f>
        <v>Sin especificar</v>
      </c>
      <c r="N552">
        <v>2018</v>
      </c>
      <c r="O552">
        <v>714489.68</v>
      </c>
      <c r="P552">
        <v>1980354.9200000002</v>
      </c>
      <c r="Q552">
        <v>1446282.31</v>
      </c>
      <c r="R552">
        <v>37449</v>
      </c>
      <c r="S552">
        <v>0</v>
      </c>
      <c r="T552">
        <v>0</v>
      </c>
      <c r="U552">
        <v>0</v>
      </c>
      <c r="V552">
        <v>0</v>
      </c>
      <c r="W552">
        <v>2490</v>
      </c>
      <c r="X552">
        <v>29529.01</v>
      </c>
      <c r="Y552">
        <v>37775.839999999997</v>
      </c>
      <c r="Z552">
        <v>946172.28999999992</v>
      </c>
    </row>
    <row r="553" spans="1:26" x14ac:dyDescent="0.25">
      <c r="A553" t="s">
        <v>185</v>
      </c>
      <c r="B553" t="s">
        <v>15</v>
      </c>
      <c r="C553" t="str">
        <f>+VLOOKUP(Importaciones_mensuales[[#This Row],[Código Arancelario]],Codigos10[],2,0)</f>
        <v>Lima agria</v>
      </c>
      <c r="D553">
        <f>+VLOOKUP(Importaciones_mensuales[[#This Row],[Cultivo]],Cod_categoría[],2,0)</f>
        <v>100114027</v>
      </c>
      <c r="E553" t="str">
        <f>+VLOOKUP(Importaciones_mensuales[[#This Row],[Código Arancelario]],Codigos10[],4,0)</f>
        <v>Sin especificar</v>
      </c>
      <c r="F553">
        <f>+VLOOKUP(Importaciones_mensuales[[#This Row],[Procesamiento]],Cod_procesamiento[],2,0)</f>
        <v>6</v>
      </c>
      <c r="G553" t="str">
        <f>+VLOOKUP(Importaciones_mensuales[[#This Row],[Código Arancelario]],Codigos10[],3,0)</f>
        <v>Sin especificar</v>
      </c>
      <c r="H553">
        <f>+VLOOKUP(Importaciones_mensuales[[#This Row],[Tipo]],Cod_tipo[],2,0)</f>
        <v>5</v>
      </c>
      <c r="I553" t="str">
        <f>+VLOOKUP(Importaciones_mensuales[[#This Row],[Código Arancelario]],Codigos10[],5,0)</f>
        <v>Cítricos</v>
      </c>
      <c r="J553">
        <f>+VLOOKUP(Importaciones_mensuales[[#This Row],[Categoría]],Cod_Tipo_cultivo[],2,0)</f>
        <v>2</v>
      </c>
      <c r="K553" t="s">
        <v>129</v>
      </c>
      <c r="L553">
        <f>+VLOOKUP(Importaciones_mensuales[[#This Row],[Contenido]],Contenido_cod[],2,0)</f>
        <v>1</v>
      </c>
      <c r="M553" t="str">
        <f>+VLOOKUP(Importaciones_mensuales[[#This Row],[Código Arancelario]],Codigos10[],7,0)</f>
        <v>Sin especificar</v>
      </c>
      <c r="N553">
        <v>2018</v>
      </c>
      <c r="O553">
        <v>358799.79</v>
      </c>
      <c r="P553">
        <v>290966.27</v>
      </c>
      <c r="Q553">
        <v>330102.44</v>
      </c>
      <c r="R553">
        <v>325635.01</v>
      </c>
      <c r="S553">
        <v>188274.78</v>
      </c>
      <c r="T553">
        <v>227635.52</v>
      </c>
      <c r="U553">
        <v>246062.43</v>
      </c>
      <c r="V553">
        <v>390576.25</v>
      </c>
      <c r="W553">
        <v>130435.51</v>
      </c>
      <c r="X553">
        <v>328618.82999999996</v>
      </c>
      <c r="Y553">
        <v>206410.51</v>
      </c>
      <c r="Z553">
        <v>479310.19</v>
      </c>
    </row>
    <row r="554" spans="1:26" x14ac:dyDescent="0.25">
      <c r="A554" t="s">
        <v>187</v>
      </c>
      <c r="B554" t="s">
        <v>15</v>
      </c>
      <c r="C554" t="str">
        <f>+VLOOKUP(Importaciones_mensuales[[#This Row],[Código Arancelario]],Codigos10[],2,0)</f>
        <v>Limón</v>
      </c>
      <c r="D554">
        <f>+VLOOKUP(Importaciones_mensuales[[#This Row],[Cultivo]],Cod_categoría[],2,0)</f>
        <v>100102003</v>
      </c>
      <c r="E554" t="str">
        <f>+VLOOKUP(Importaciones_mensuales[[#This Row],[Código Arancelario]],Codigos10[],4,0)</f>
        <v>Sin especificar</v>
      </c>
      <c r="F554">
        <f>+VLOOKUP(Importaciones_mensuales[[#This Row],[Procesamiento]],Cod_procesamiento[],2,0)</f>
        <v>6</v>
      </c>
      <c r="G554" t="str">
        <f>+VLOOKUP(Importaciones_mensuales[[#This Row],[Código Arancelario]],Codigos10[],3,0)</f>
        <v>Sin especificar</v>
      </c>
      <c r="H554">
        <f>+VLOOKUP(Importaciones_mensuales[[#This Row],[Tipo]],Cod_tipo[],2,0)</f>
        <v>5</v>
      </c>
      <c r="I554" t="str">
        <f>+VLOOKUP(Importaciones_mensuales[[#This Row],[Código Arancelario]],Codigos10[],5,0)</f>
        <v>Cítricos</v>
      </c>
      <c r="J554">
        <f>+VLOOKUP(Importaciones_mensuales[[#This Row],[Categoría]],Cod_Tipo_cultivo[],2,0)</f>
        <v>2</v>
      </c>
      <c r="K554" t="s">
        <v>129</v>
      </c>
      <c r="L554">
        <f>+VLOOKUP(Importaciones_mensuales[[#This Row],[Contenido]],Contenido_cod[],2,0)</f>
        <v>1</v>
      </c>
      <c r="M554" t="str">
        <f>+VLOOKUP(Importaciones_mensuales[[#This Row],[Código Arancelario]],Codigos10[],7,0)</f>
        <v>Sin especificar</v>
      </c>
      <c r="N554">
        <v>2018</v>
      </c>
      <c r="O554">
        <v>467405.78</v>
      </c>
      <c r="P554">
        <v>485136.47</v>
      </c>
      <c r="Q554">
        <v>515006.33</v>
      </c>
      <c r="R554">
        <v>389477.08</v>
      </c>
      <c r="S554">
        <v>226307.22</v>
      </c>
      <c r="T554">
        <v>280438.33999999997</v>
      </c>
      <c r="U554">
        <v>91211.73</v>
      </c>
      <c r="V554">
        <v>316314.55</v>
      </c>
      <c r="W554">
        <v>323710.48</v>
      </c>
      <c r="X554">
        <v>237989.08000000002</v>
      </c>
      <c r="Y554">
        <v>395245.57999999996</v>
      </c>
      <c r="Z554">
        <v>403677.08999999997</v>
      </c>
    </row>
    <row r="555" spans="1:26" x14ac:dyDescent="0.25">
      <c r="A555" t="s">
        <v>188</v>
      </c>
      <c r="B555" t="s">
        <v>15</v>
      </c>
      <c r="C555" t="str">
        <f>+VLOOKUP(Importaciones_mensuales[[#This Row],[Código Arancelario]],Codigos10[],2,0)</f>
        <v>Otros cítricos</v>
      </c>
      <c r="D555">
        <f>+VLOOKUP(Importaciones_mensuales[[#This Row],[Cultivo]],Cod_categoría[],2,0)</f>
        <v>100102008</v>
      </c>
      <c r="E555" t="str">
        <f>+VLOOKUP(Importaciones_mensuales[[#This Row],[Código Arancelario]],Codigos10[],4,0)</f>
        <v>Sin especificar</v>
      </c>
      <c r="F555">
        <f>+VLOOKUP(Importaciones_mensuales[[#This Row],[Procesamiento]],Cod_procesamiento[],2,0)</f>
        <v>6</v>
      </c>
      <c r="G555" t="str">
        <f>+VLOOKUP(Importaciones_mensuales[[#This Row],[Código Arancelario]],Codigos10[],3,0)</f>
        <v>Sin especificar</v>
      </c>
      <c r="H555">
        <f>+VLOOKUP(Importaciones_mensuales[[#This Row],[Tipo]],Cod_tipo[],2,0)</f>
        <v>5</v>
      </c>
      <c r="I555" t="str">
        <f>+VLOOKUP(Importaciones_mensuales[[#This Row],[Código Arancelario]],Codigos10[],5,0)</f>
        <v>Cítricos</v>
      </c>
      <c r="J555">
        <f>+VLOOKUP(Importaciones_mensuales[[#This Row],[Categoría]],Cod_Tipo_cultivo[],2,0)</f>
        <v>2</v>
      </c>
      <c r="K555" t="s">
        <v>129</v>
      </c>
      <c r="L555">
        <f>+VLOOKUP(Importaciones_mensuales[[#This Row],[Contenido]],Contenido_cod[],2,0)</f>
        <v>1</v>
      </c>
      <c r="M555" t="str">
        <f>+VLOOKUP(Importaciones_mensuales[[#This Row],[Código Arancelario]],Codigos10[],7,0)</f>
        <v>Sin especificar</v>
      </c>
      <c r="N555">
        <v>2018</v>
      </c>
      <c r="O555">
        <v>0</v>
      </c>
      <c r="P555">
        <v>6748.68</v>
      </c>
      <c r="Q555">
        <v>0</v>
      </c>
      <c r="R555">
        <v>0</v>
      </c>
      <c r="S555">
        <v>16628.7</v>
      </c>
      <c r="T555">
        <v>6943.19</v>
      </c>
      <c r="U555">
        <v>0</v>
      </c>
      <c r="V555">
        <v>19068.71</v>
      </c>
      <c r="W555">
        <v>0</v>
      </c>
      <c r="X555">
        <v>0</v>
      </c>
      <c r="Y555">
        <v>0</v>
      </c>
      <c r="Z555">
        <v>0</v>
      </c>
    </row>
    <row r="556" spans="1:26" x14ac:dyDescent="0.25">
      <c r="A556" t="s">
        <v>246</v>
      </c>
      <c r="B556" t="s">
        <v>363</v>
      </c>
      <c r="C556" t="str">
        <f>+VLOOKUP(Importaciones_mensuales[[#This Row],[Código Arancelario]],Codigos10[],2,0)</f>
        <v>Frutilla</v>
      </c>
      <c r="D556">
        <f>+VLOOKUP(Importaciones_mensuales[[#This Row],[Cultivo]],Cod_categoría[],2,0)</f>
        <v>100112025</v>
      </c>
      <c r="E556" t="str">
        <f>+VLOOKUP(Importaciones_mensuales[[#This Row],[Código Arancelario]],Codigos10[],4,0)</f>
        <v>Congelado</v>
      </c>
      <c r="F556">
        <f>+VLOOKUP(Importaciones_mensuales[[#This Row],[Procesamiento]],Cod_procesamiento[],2,0)</f>
        <v>1</v>
      </c>
      <c r="G556" t="str">
        <f>+VLOOKUP(Importaciones_mensuales[[#This Row],[Código Arancelario]],Codigos10[],3,0)</f>
        <v>Orgánico</v>
      </c>
      <c r="H556">
        <f>+VLOOKUP(Importaciones_mensuales[[#This Row],[Tipo]],Cod_tipo[],2,0)</f>
        <v>1</v>
      </c>
      <c r="I556" t="str">
        <f>+VLOOKUP(Importaciones_mensuales[[#This Row],[Código Arancelario]],Codigos10[],5,0)</f>
        <v>Berries</v>
      </c>
      <c r="J556">
        <f>+VLOOKUP(Importaciones_mensuales[[#This Row],[Categoría]],Cod_Tipo_cultivo[],2,0)</f>
        <v>1</v>
      </c>
      <c r="K556" t="s">
        <v>129</v>
      </c>
      <c r="L556">
        <f>+VLOOKUP(Importaciones_mensuales[[#This Row],[Contenido]],Contenido_cod[],2,0)</f>
        <v>1</v>
      </c>
      <c r="M556" t="str">
        <f>+VLOOKUP(Importaciones_mensuales[[#This Row],[Código Arancelario]],Codigos10[],7,0)</f>
        <v>Sin especificar</v>
      </c>
      <c r="N556">
        <v>2016</v>
      </c>
      <c r="O556">
        <v>0</v>
      </c>
      <c r="P556">
        <v>0</v>
      </c>
      <c r="Q556">
        <v>0</v>
      </c>
      <c r="R556">
        <v>1.8786542857142856</v>
      </c>
      <c r="S556">
        <v>1.8859420833333334</v>
      </c>
      <c r="T556">
        <v>1.8476997612847224</v>
      </c>
      <c r="U556">
        <v>0</v>
      </c>
      <c r="V556">
        <v>2.3424999999999998</v>
      </c>
      <c r="W556">
        <v>0</v>
      </c>
      <c r="X556">
        <v>0</v>
      </c>
      <c r="Y556">
        <v>0</v>
      </c>
      <c r="Z556">
        <v>0</v>
      </c>
    </row>
    <row r="557" spans="1:26" x14ac:dyDescent="0.25">
      <c r="A557" t="s">
        <v>298</v>
      </c>
      <c r="B557" t="s">
        <v>363</v>
      </c>
      <c r="C557" t="str">
        <f>+VLOOKUP(Importaciones_mensuales[[#This Row],[Código Arancelario]],Codigos10[],2,0)</f>
        <v>Mora</v>
      </c>
      <c r="D557">
        <f>+VLOOKUP(Importaciones_mensuales[[#This Row],[Cultivo]],Cod_categoría[],2,0)</f>
        <v>100101008</v>
      </c>
      <c r="E557" t="str">
        <f>+VLOOKUP(Importaciones_mensuales[[#This Row],[Código Arancelario]],Codigos10[],4,0)</f>
        <v>Congelado</v>
      </c>
      <c r="F557">
        <f>+VLOOKUP(Importaciones_mensuales[[#This Row],[Procesamiento]],Cod_procesamiento[],2,0)</f>
        <v>1</v>
      </c>
      <c r="G557" t="str">
        <f>+VLOOKUP(Importaciones_mensuales[[#This Row],[Código Arancelario]],Codigos10[],3,0)</f>
        <v>Orgánico</v>
      </c>
      <c r="H557">
        <f>+VLOOKUP(Importaciones_mensuales[[#This Row],[Tipo]],Cod_tipo[],2,0)</f>
        <v>1</v>
      </c>
      <c r="I557" t="str">
        <f>+VLOOKUP(Importaciones_mensuales[[#This Row],[Código Arancelario]],Codigos10[],5,0)</f>
        <v>Berries</v>
      </c>
      <c r="J557">
        <f>+VLOOKUP(Importaciones_mensuales[[#This Row],[Categoría]],Cod_Tipo_cultivo[],2,0)</f>
        <v>1</v>
      </c>
      <c r="K557" t="s">
        <v>129</v>
      </c>
      <c r="L557">
        <f>+VLOOKUP(Importaciones_mensuales[[#This Row],[Contenido]],Contenido_cod[],2,0)</f>
        <v>1</v>
      </c>
      <c r="M557" t="str">
        <f>+VLOOKUP(Importaciones_mensuales[[#This Row],[Código Arancelario]],Codigos10[],7,0)</f>
        <v>Sin especificar</v>
      </c>
      <c r="N557">
        <v>2016</v>
      </c>
      <c r="O557">
        <v>0</v>
      </c>
      <c r="P557">
        <v>0</v>
      </c>
      <c r="Q557">
        <v>0</v>
      </c>
      <c r="R557">
        <v>2.1030252941176473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</row>
    <row r="558" spans="1:26" x14ac:dyDescent="0.25">
      <c r="A558" t="s">
        <v>248</v>
      </c>
      <c r="B558" t="s">
        <v>363</v>
      </c>
      <c r="C558" t="str">
        <f>+VLOOKUP(Importaciones_mensuales[[#This Row],[Código Arancelario]],Codigos10[],2,0)</f>
        <v>Mora</v>
      </c>
      <c r="D558">
        <f>+VLOOKUP(Importaciones_mensuales[[#This Row],[Cultivo]],Cod_categoría[],2,0)</f>
        <v>100101008</v>
      </c>
      <c r="E558" t="str">
        <f>+VLOOKUP(Importaciones_mensuales[[#This Row],[Código Arancelario]],Codigos10[],4,0)</f>
        <v>Congelado</v>
      </c>
      <c r="F558">
        <f>+VLOOKUP(Importaciones_mensuales[[#This Row],[Procesamiento]],Cod_procesamiento[],2,0)</f>
        <v>1</v>
      </c>
      <c r="G558" t="str">
        <f>+VLOOKUP(Importaciones_mensuales[[#This Row],[Código Arancelario]],Codigos10[],3,0)</f>
        <v>No orgánico</v>
      </c>
      <c r="H558">
        <f>+VLOOKUP(Importaciones_mensuales[[#This Row],[Tipo]],Cod_tipo[],2,0)</f>
        <v>2</v>
      </c>
      <c r="I558" t="str">
        <f>+VLOOKUP(Importaciones_mensuales[[#This Row],[Código Arancelario]],Codigos10[],5,0)</f>
        <v>Berries</v>
      </c>
      <c r="J558">
        <f>+VLOOKUP(Importaciones_mensuales[[#This Row],[Categoría]],Cod_Tipo_cultivo[],2,0)</f>
        <v>1</v>
      </c>
      <c r="K558" t="s">
        <v>129</v>
      </c>
      <c r="L558">
        <f>+VLOOKUP(Importaciones_mensuales[[#This Row],[Contenido]],Contenido_cod[],2,0)</f>
        <v>1</v>
      </c>
      <c r="M558" t="str">
        <f>+VLOOKUP(Importaciones_mensuales[[#This Row],[Código Arancelario]],Codigos10[],7,0)</f>
        <v>Sin especificar</v>
      </c>
      <c r="N558">
        <v>2016</v>
      </c>
      <c r="O558">
        <v>0</v>
      </c>
      <c r="P558">
        <v>0</v>
      </c>
      <c r="Q558">
        <v>0</v>
      </c>
      <c r="R558">
        <v>2.945987106418761</v>
      </c>
      <c r="S558">
        <v>0</v>
      </c>
      <c r="T558">
        <v>0</v>
      </c>
      <c r="U558">
        <v>1.1599999999999999</v>
      </c>
      <c r="V558">
        <v>1.1599999999999999</v>
      </c>
      <c r="W558">
        <v>0</v>
      </c>
      <c r="X558">
        <v>0</v>
      </c>
      <c r="Y558">
        <v>1.7880270027736986</v>
      </c>
      <c r="Z558">
        <v>0</v>
      </c>
    </row>
    <row r="559" spans="1:26" x14ac:dyDescent="0.25">
      <c r="A559" t="s">
        <v>254</v>
      </c>
      <c r="B559" t="s">
        <v>363</v>
      </c>
      <c r="C559" t="str">
        <f>+VLOOKUP(Importaciones_mensuales[[#This Row],[Código Arancelario]],Codigos10[],2,0)</f>
        <v>Arándano</v>
      </c>
      <c r="D559">
        <f>+VLOOKUP(Importaciones_mensuales[[#This Row],[Cultivo]],Cod_categoría[],2,0)</f>
        <v>100101001</v>
      </c>
      <c r="E559" t="str">
        <f>+VLOOKUP(Importaciones_mensuales[[#This Row],[Código Arancelario]],Codigos10[],4,0)</f>
        <v>Congelado</v>
      </c>
      <c r="F559">
        <f>+VLOOKUP(Importaciones_mensuales[[#This Row],[Procesamiento]],Cod_procesamiento[],2,0)</f>
        <v>1</v>
      </c>
      <c r="G559" t="str">
        <f>+VLOOKUP(Importaciones_mensuales[[#This Row],[Código Arancelario]],Codigos10[],3,0)</f>
        <v>Orgánico</v>
      </c>
      <c r="H559">
        <f>+VLOOKUP(Importaciones_mensuales[[#This Row],[Tipo]],Cod_tipo[],2,0)</f>
        <v>1</v>
      </c>
      <c r="I559" t="str">
        <f>+VLOOKUP(Importaciones_mensuales[[#This Row],[Código Arancelario]],Codigos10[],5,0)</f>
        <v>Berries</v>
      </c>
      <c r="J559">
        <f>+VLOOKUP(Importaciones_mensuales[[#This Row],[Categoría]],Cod_Tipo_cultivo[],2,0)</f>
        <v>1</v>
      </c>
      <c r="K559" t="s">
        <v>129</v>
      </c>
      <c r="L559">
        <f>+VLOOKUP(Importaciones_mensuales[[#This Row],[Contenido]],Contenido_cod[],2,0)</f>
        <v>1</v>
      </c>
      <c r="M559" t="str">
        <f>+VLOOKUP(Importaciones_mensuales[[#This Row],[Código Arancelario]],Codigos10[],7,0)</f>
        <v>Sin especificar</v>
      </c>
      <c r="N559">
        <v>2016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3.721278240740741</v>
      </c>
    </row>
    <row r="560" spans="1:26" x14ac:dyDescent="0.25">
      <c r="A560" t="s">
        <v>196</v>
      </c>
      <c r="B560" t="s">
        <v>15</v>
      </c>
      <c r="C560" t="str">
        <f>+VLOOKUP(Importaciones_mensuales[[#This Row],[Código Arancelario]],Codigos10[],2,0)</f>
        <v>Uva</v>
      </c>
      <c r="D560">
        <f>+VLOOKUP(Importaciones_mensuales[[#This Row],[Cultivo]],Cod_categoría[],2,0)</f>
        <v>100109001</v>
      </c>
      <c r="E560" t="str">
        <f>+VLOOKUP(Importaciones_mensuales[[#This Row],[Código Arancelario]],Codigos10[],4,0)</f>
        <v>Deshidratado</v>
      </c>
      <c r="F560">
        <f>+VLOOKUP(Importaciones_mensuales[[#This Row],[Procesamiento]],Cod_procesamiento[],2,0)</f>
        <v>3</v>
      </c>
      <c r="G560" t="str">
        <f>+VLOOKUP(Importaciones_mensuales[[#This Row],[Código Arancelario]],Codigos10[],3,0)</f>
        <v>Sin especificar</v>
      </c>
      <c r="H560">
        <f>+VLOOKUP(Importaciones_mensuales[[#This Row],[Tipo]],Cod_tipo[],2,0)</f>
        <v>5</v>
      </c>
      <c r="I560" t="str">
        <f>+VLOOKUP(Importaciones_mensuales[[#This Row],[Código Arancelario]],Codigos10[],5,0)</f>
        <v>Uva</v>
      </c>
      <c r="J560">
        <f>+VLOOKUP(Importaciones_mensuales[[#This Row],[Categoría]],Cod_Tipo_cultivo[],2,0)</f>
        <v>11</v>
      </c>
      <c r="K560" t="s">
        <v>129</v>
      </c>
      <c r="L560">
        <f>+VLOOKUP(Importaciones_mensuales[[#This Row],[Contenido]],Contenido_cod[],2,0)</f>
        <v>1</v>
      </c>
      <c r="M560" t="str">
        <f>+VLOOKUP(Importaciones_mensuales[[#This Row],[Código Arancelario]],Codigos10[],7,0)</f>
        <v>Sin especificar</v>
      </c>
      <c r="N560">
        <v>2018</v>
      </c>
      <c r="O560">
        <v>30189.25</v>
      </c>
      <c r="P560">
        <v>0</v>
      </c>
      <c r="Q560">
        <v>83057.23</v>
      </c>
      <c r="R560">
        <v>47025</v>
      </c>
      <c r="S560">
        <v>148063.32</v>
      </c>
      <c r="T560">
        <v>68309.77</v>
      </c>
      <c r="U560">
        <v>99609.37</v>
      </c>
      <c r="V560">
        <v>54508</v>
      </c>
      <c r="W560">
        <v>323481.98</v>
      </c>
      <c r="X560">
        <v>0</v>
      </c>
      <c r="Y560">
        <v>160447.64000000001</v>
      </c>
      <c r="Z560">
        <v>59.23</v>
      </c>
    </row>
    <row r="561" spans="1:26" x14ac:dyDescent="0.25">
      <c r="A561" t="s">
        <v>197</v>
      </c>
      <c r="B561" t="s">
        <v>15</v>
      </c>
      <c r="C561" t="str">
        <f>+VLOOKUP(Importaciones_mensuales[[#This Row],[Código Arancelario]],Codigos10[],2,0)</f>
        <v>Uva</v>
      </c>
      <c r="D561">
        <f>+VLOOKUP(Importaciones_mensuales[[#This Row],[Cultivo]],Cod_categoría[],2,0)</f>
        <v>100109001</v>
      </c>
      <c r="E561" t="str">
        <f>+VLOOKUP(Importaciones_mensuales[[#This Row],[Código Arancelario]],Codigos10[],4,0)</f>
        <v>Deshidratado</v>
      </c>
      <c r="F561">
        <f>+VLOOKUP(Importaciones_mensuales[[#This Row],[Procesamiento]],Cod_procesamiento[],2,0)</f>
        <v>3</v>
      </c>
      <c r="G561" t="str">
        <f>+VLOOKUP(Importaciones_mensuales[[#This Row],[Código Arancelario]],Codigos10[],3,0)</f>
        <v>Sin especificar</v>
      </c>
      <c r="H561">
        <f>+VLOOKUP(Importaciones_mensuales[[#This Row],[Tipo]],Cod_tipo[],2,0)</f>
        <v>5</v>
      </c>
      <c r="I561" t="str">
        <f>+VLOOKUP(Importaciones_mensuales[[#This Row],[Código Arancelario]],Codigos10[],5,0)</f>
        <v>Uva</v>
      </c>
      <c r="J561">
        <f>+VLOOKUP(Importaciones_mensuales[[#This Row],[Categoría]],Cod_Tipo_cultivo[],2,0)</f>
        <v>11</v>
      </c>
      <c r="K561" t="s">
        <v>129</v>
      </c>
      <c r="L561">
        <f>+VLOOKUP(Importaciones_mensuales[[#This Row],[Contenido]],Contenido_cod[],2,0)</f>
        <v>1</v>
      </c>
      <c r="M561" t="str">
        <f>+VLOOKUP(Importaciones_mensuales[[#This Row],[Código Arancelario]],Codigos10[],7,0)</f>
        <v>Sin especificar</v>
      </c>
      <c r="N561">
        <v>2018</v>
      </c>
      <c r="O561">
        <v>127811.95999999999</v>
      </c>
      <c r="P561">
        <v>0</v>
      </c>
      <c r="Q561">
        <v>21070.6</v>
      </c>
      <c r="R561">
        <v>121726.11</v>
      </c>
      <c r="S561">
        <v>212446.72</v>
      </c>
      <c r="T561">
        <v>393861.92</v>
      </c>
      <c r="U561">
        <v>242113.65</v>
      </c>
      <c r="V561">
        <v>293666.46000000002</v>
      </c>
      <c r="W561">
        <v>286915.95</v>
      </c>
      <c r="X561">
        <v>237180.39</v>
      </c>
      <c r="Y561">
        <v>58975</v>
      </c>
      <c r="Z561">
        <v>0</v>
      </c>
    </row>
    <row r="562" spans="1:26" x14ac:dyDescent="0.25">
      <c r="A562" t="s">
        <v>198</v>
      </c>
      <c r="B562" t="s">
        <v>15</v>
      </c>
      <c r="C562" t="str">
        <f>+VLOOKUP(Importaciones_mensuales[[#This Row],[Código Arancelario]],Codigos10[],2,0)</f>
        <v>Sandía</v>
      </c>
      <c r="D562">
        <f>+VLOOKUP(Importaciones_mensuales[[#This Row],[Cultivo]],Cod_categoría[],2,0)</f>
        <v>100112028</v>
      </c>
      <c r="E562" t="str">
        <f>+VLOOKUP(Importaciones_mensuales[[#This Row],[Código Arancelario]],Codigos10[],4,0)</f>
        <v>Fresco</v>
      </c>
      <c r="F562">
        <f>+VLOOKUP(Importaciones_mensuales[[#This Row],[Procesamiento]],Cod_procesamiento[],2,0)</f>
        <v>4</v>
      </c>
      <c r="G562" t="str">
        <f>+VLOOKUP(Importaciones_mensuales[[#This Row],[Código Arancelario]],Codigos10[],3,0)</f>
        <v>Sin especificar</v>
      </c>
      <c r="H562">
        <f>+VLOOKUP(Importaciones_mensuales[[#This Row],[Tipo]],Cod_tipo[],2,0)</f>
        <v>5</v>
      </c>
      <c r="I562" t="str">
        <f>+VLOOKUP(Importaciones_mensuales[[#This Row],[Código Arancelario]],Codigos10[],5,0)</f>
        <v>Frutas anuales</v>
      </c>
      <c r="J562">
        <f>+VLOOKUP(Importaciones_mensuales[[#This Row],[Categoría]],Cod_Tipo_cultivo[],2,0)</f>
        <v>10</v>
      </c>
      <c r="K562" t="s">
        <v>129</v>
      </c>
      <c r="L562">
        <f>+VLOOKUP(Importaciones_mensuales[[#This Row],[Contenido]],Contenido_cod[],2,0)</f>
        <v>1</v>
      </c>
      <c r="M562" t="str">
        <f>+VLOOKUP(Importaciones_mensuales[[#This Row],[Código Arancelario]],Codigos10[],7,0)</f>
        <v>Sin especificar</v>
      </c>
      <c r="N562">
        <v>2018</v>
      </c>
      <c r="O562">
        <v>72106</v>
      </c>
      <c r="P562">
        <v>39444</v>
      </c>
      <c r="Q562">
        <v>29637.599999999999</v>
      </c>
      <c r="R562">
        <v>12384</v>
      </c>
      <c r="S562">
        <v>3656.9</v>
      </c>
      <c r="T562">
        <v>7055.11</v>
      </c>
      <c r="U562">
        <v>11203.02</v>
      </c>
      <c r="V562">
        <v>32193.279999999999</v>
      </c>
      <c r="W562">
        <v>58119.119999999995</v>
      </c>
      <c r="X562">
        <v>289928.12</v>
      </c>
      <c r="Y562">
        <v>629123.74</v>
      </c>
      <c r="Z562">
        <v>215981.37</v>
      </c>
    </row>
    <row r="563" spans="1:26" x14ac:dyDescent="0.25">
      <c r="A563" t="s">
        <v>201</v>
      </c>
      <c r="B563" t="s">
        <v>15</v>
      </c>
      <c r="C563" t="str">
        <f>+VLOOKUP(Importaciones_mensuales[[#This Row],[Código Arancelario]],Codigos10[],2,0)</f>
        <v>Melón</v>
      </c>
      <c r="D563">
        <f>+VLOOKUP(Importaciones_mensuales[[#This Row],[Cultivo]],Cod_categoría[],2,0)</f>
        <v>100112027</v>
      </c>
      <c r="E563" t="str">
        <f>+VLOOKUP(Importaciones_mensuales[[#This Row],[Código Arancelario]],Codigos10[],4,0)</f>
        <v>Fresco</v>
      </c>
      <c r="F563">
        <f>+VLOOKUP(Importaciones_mensuales[[#This Row],[Procesamiento]],Cod_procesamiento[],2,0)</f>
        <v>4</v>
      </c>
      <c r="G563" t="str">
        <f>+VLOOKUP(Importaciones_mensuales[[#This Row],[Código Arancelario]],Codigos10[],3,0)</f>
        <v>Sin especificar</v>
      </c>
      <c r="H563">
        <f>+VLOOKUP(Importaciones_mensuales[[#This Row],[Tipo]],Cod_tipo[],2,0)</f>
        <v>5</v>
      </c>
      <c r="I563" t="str">
        <f>+VLOOKUP(Importaciones_mensuales[[#This Row],[Código Arancelario]],Codigos10[],5,0)</f>
        <v>Frutas anuales</v>
      </c>
      <c r="J563">
        <f>+VLOOKUP(Importaciones_mensuales[[#This Row],[Categoría]],Cod_Tipo_cultivo[],2,0)</f>
        <v>10</v>
      </c>
      <c r="K563" t="s">
        <v>129</v>
      </c>
      <c r="L563">
        <f>+VLOOKUP(Importaciones_mensuales[[#This Row],[Contenido]],Contenido_cod[],2,0)</f>
        <v>1</v>
      </c>
      <c r="M563" t="str">
        <f>+VLOOKUP(Importaciones_mensuales[[#This Row],[Código Arancelario]],Codigos10[],7,0)</f>
        <v>Sin especificar</v>
      </c>
      <c r="N563">
        <v>2018</v>
      </c>
      <c r="O563">
        <v>0</v>
      </c>
      <c r="P563">
        <v>0</v>
      </c>
      <c r="Q563">
        <v>0</v>
      </c>
      <c r="R563">
        <v>0</v>
      </c>
      <c r="S563">
        <v>2270.38</v>
      </c>
      <c r="T563">
        <v>9052.98</v>
      </c>
      <c r="U563">
        <v>27977.020000000004</v>
      </c>
      <c r="V563">
        <v>56870.36</v>
      </c>
      <c r="W563">
        <v>0</v>
      </c>
      <c r="X563">
        <v>5486</v>
      </c>
      <c r="Y563">
        <v>8486.44</v>
      </c>
      <c r="Z563">
        <v>13.47</v>
      </c>
    </row>
    <row r="564" spans="1:26" x14ac:dyDescent="0.25">
      <c r="A564" t="s">
        <v>203</v>
      </c>
      <c r="B564" t="s">
        <v>15</v>
      </c>
      <c r="C564" t="str">
        <f>+VLOOKUP(Importaciones_mensuales[[#This Row],[Código Arancelario]],Codigos10[],2,0)</f>
        <v>Papaya</v>
      </c>
      <c r="D564">
        <f>+VLOOKUP(Importaciones_mensuales[[#This Row],[Cultivo]],Cod_categoría[],2,0)</f>
        <v>100108004</v>
      </c>
      <c r="E564" t="str">
        <f>+VLOOKUP(Importaciones_mensuales[[#This Row],[Código Arancelario]],Codigos10[],4,0)</f>
        <v>Fresco</v>
      </c>
      <c r="F564">
        <f>+VLOOKUP(Importaciones_mensuales[[#This Row],[Procesamiento]],Cod_procesamiento[],2,0)</f>
        <v>4</v>
      </c>
      <c r="G564" t="str">
        <f>+VLOOKUP(Importaciones_mensuales[[#This Row],[Código Arancelario]],Codigos10[],3,0)</f>
        <v>Sin especificar</v>
      </c>
      <c r="H564">
        <f>+VLOOKUP(Importaciones_mensuales[[#This Row],[Tipo]],Cod_tipo[],2,0)</f>
        <v>5</v>
      </c>
      <c r="I564" t="str">
        <f>+VLOOKUP(Importaciones_mensuales[[#This Row],[Código Arancelario]],Codigos10[],5,0)</f>
        <v>Tropicales y Subtropicales</v>
      </c>
      <c r="J564">
        <f>+VLOOKUP(Importaciones_mensuales[[#This Row],[Categoría]],Cod_Tipo_cultivo[],2,0)</f>
        <v>4</v>
      </c>
      <c r="K564" t="s">
        <v>129</v>
      </c>
      <c r="L564">
        <f>+VLOOKUP(Importaciones_mensuales[[#This Row],[Contenido]],Contenido_cod[],2,0)</f>
        <v>1</v>
      </c>
      <c r="M564" t="str">
        <f>+VLOOKUP(Importaciones_mensuales[[#This Row],[Código Arancelario]],Codigos10[],7,0)</f>
        <v>Sin especificar</v>
      </c>
      <c r="N564">
        <v>2018</v>
      </c>
      <c r="O564">
        <v>0</v>
      </c>
      <c r="P564">
        <v>0</v>
      </c>
      <c r="Q564">
        <v>1150.78</v>
      </c>
      <c r="R564">
        <v>0</v>
      </c>
      <c r="S564">
        <v>0</v>
      </c>
      <c r="T564">
        <v>0</v>
      </c>
      <c r="U564">
        <v>6520</v>
      </c>
      <c r="V564">
        <v>0</v>
      </c>
      <c r="W564">
        <v>0</v>
      </c>
      <c r="X564">
        <v>0</v>
      </c>
      <c r="Y564">
        <v>0</v>
      </c>
      <c r="Z564">
        <v>0</v>
      </c>
    </row>
    <row r="565" spans="1:26" x14ac:dyDescent="0.25">
      <c r="A565" t="s">
        <v>205</v>
      </c>
      <c r="B565" t="s">
        <v>15</v>
      </c>
      <c r="C565" t="str">
        <f>+VLOOKUP(Importaciones_mensuales[[#This Row],[Código Arancelario]],Codigos10[],2,0)</f>
        <v>Manzana</v>
      </c>
      <c r="D565">
        <f>+VLOOKUP(Importaciones_mensuales[[#This Row],[Cultivo]],Cod_categoría[],2,0)</f>
        <v>100104002</v>
      </c>
      <c r="E565" t="str">
        <f>+VLOOKUP(Importaciones_mensuales[[#This Row],[Código Arancelario]],Codigos10[],4,0)</f>
        <v>Fresco</v>
      </c>
      <c r="F565">
        <f>+VLOOKUP(Importaciones_mensuales[[#This Row],[Procesamiento]],Cod_procesamiento[],2,0)</f>
        <v>4</v>
      </c>
      <c r="G565" t="str">
        <f>+VLOOKUP(Importaciones_mensuales[[#This Row],[Código Arancelario]],Codigos10[],3,0)</f>
        <v>Sin especificar</v>
      </c>
      <c r="H565">
        <f>+VLOOKUP(Importaciones_mensuales[[#This Row],[Tipo]],Cod_tipo[],2,0)</f>
        <v>5</v>
      </c>
      <c r="I565" t="str">
        <f>+VLOOKUP(Importaciones_mensuales[[#This Row],[Código Arancelario]],Codigos10[],5,0)</f>
        <v>Frutos de pepita</v>
      </c>
      <c r="J565">
        <f>+VLOOKUP(Importaciones_mensuales[[#This Row],[Categoría]],Cod_Tipo_cultivo[],2,0)</f>
        <v>3</v>
      </c>
      <c r="K565" t="s">
        <v>129</v>
      </c>
      <c r="L565">
        <f>+VLOOKUP(Importaciones_mensuales[[#This Row],[Contenido]],Contenido_cod[],2,0)</f>
        <v>1</v>
      </c>
      <c r="M565" t="str">
        <f>+VLOOKUP(Importaciones_mensuales[[#This Row],[Código Arancelario]],Codigos10[],7,0)</f>
        <v>Richared delicious</v>
      </c>
      <c r="N565">
        <v>2018</v>
      </c>
      <c r="O565">
        <v>53878.94</v>
      </c>
      <c r="P565">
        <v>37396.629999999997</v>
      </c>
      <c r="Q565">
        <v>0</v>
      </c>
      <c r="R565">
        <v>0</v>
      </c>
      <c r="S565">
        <v>0</v>
      </c>
      <c r="T565">
        <v>22563.62</v>
      </c>
      <c r="U565">
        <v>0</v>
      </c>
      <c r="V565">
        <v>0</v>
      </c>
      <c r="W565">
        <v>0</v>
      </c>
      <c r="X565">
        <v>4997.99</v>
      </c>
      <c r="Y565">
        <v>67467.83</v>
      </c>
      <c r="Z565">
        <v>14993.99</v>
      </c>
    </row>
    <row r="566" spans="1:26" x14ac:dyDescent="0.25">
      <c r="A566" t="s">
        <v>260</v>
      </c>
      <c r="B566" t="s">
        <v>363</v>
      </c>
      <c r="C566" t="str">
        <f>+VLOOKUP(Importaciones_mensuales[[#This Row],[Código Arancelario]],Codigos10[],2,0)</f>
        <v>Cereza</v>
      </c>
      <c r="D566">
        <f>+VLOOKUP(Importaciones_mensuales[[#This Row],[Cultivo]],Cod_categoría[],2,0)</f>
        <v>100103001</v>
      </c>
      <c r="E566" t="str">
        <f>+VLOOKUP(Importaciones_mensuales[[#This Row],[Código Arancelario]],Codigos10[],4,0)</f>
        <v>Conserva</v>
      </c>
      <c r="F566">
        <f>+VLOOKUP(Importaciones_mensuales[[#This Row],[Procesamiento]],Cod_procesamiento[],2,0)</f>
        <v>2</v>
      </c>
      <c r="G566" t="str">
        <f>+VLOOKUP(Importaciones_mensuales[[#This Row],[Código Arancelario]],Codigos10[],3,0)</f>
        <v>Orgánico</v>
      </c>
      <c r="H566">
        <f>+VLOOKUP(Importaciones_mensuales[[#This Row],[Tipo]],Cod_tipo[],2,0)</f>
        <v>1</v>
      </c>
      <c r="I566" t="str">
        <f>+VLOOKUP(Importaciones_mensuales[[#This Row],[Código Arancelario]],Codigos10[],5,0)</f>
        <v>Frutos de carozo</v>
      </c>
      <c r="J566">
        <f>+VLOOKUP(Importaciones_mensuales[[#This Row],[Categoría]],Cod_Tipo_cultivo[],2,0)</f>
        <v>5</v>
      </c>
      <c r="K566" t="s">
        <v>129</v>
      </c>
      <c r="L566">
        <f>+VLOOKUP(Importaciones_mensuales[[#This Row],[Contenido]],Contenido_cod[],2,0)</f>
        <v>1</v>
      </c>
      <c r="M566" t="str">
        <f>+VLOOKUP(Importaciones_mensuales[[#This Row],[Código Arancelario]],Codigos10[],7,0)</f>
        <v>Sin especificar</v>
      </c>
      <c r="N566">
        <v>2016</v>
      </c>
      <c r="O566">
        <v>0</v>
      </c>
      <c r="P566">
        <v>0</v>
      </c>
      <c r="Q566">
        <v>1.5830206265198112</v>
      </c>
      <c r="R566">
        <v>1.6938675287356322</v>
      </c>
      <c r="S566">
        <v>1.5996231751824819</v>
      </c>
      <c r="T566">
        <v>0</v>
      </c>
      <c r="U566">
        <v>1.7</v>
      </c>
      <c r="V566">
        <v>0</v>
      </c>
      <c r="W566">
        <v>0</v>
      </c>
      <c r="X566">
        <v>0</v>
      </c>
      <c r="Y566">
        <v>2</v>
      </c>
      <c r="Z566">
        <v>0</v>
      </c>
    </row>
    <row r="567" spans="1:26" x14ac:dyDescent="0.25">
      <c r="A567" t="s">
        <v>295</v>
      </c>
      <c r="B567" t="s">
        <v>15</v>
      </c>
      <c r="C567" t="str">
        <f>+VLOOKUP(Importaciones_mensuales[[#This Row],[Código Arancelario]],Codigos10[],2,0)</f>
        <v>Manzana</v>
      </c>
      <c r="D567">
        <f>+VLOOKUP(Importaciones_mensuales[[#This Row],[Cultivo]],Cod_categoría[],2,0)</f>
        <v>100104002</v>
      </c>
      <c r="E567" t="str">
        <f>+VLOOKUP(Importaciones_mensuales[[#This Row],[Código Arancelario]],Codigos10[],4,0)</f>
        <v>Fresco</v>
      </c>
      <c r="F567">
        <f>+VLOOKUP(Importaciones_mensuales[[#This Row],[Procesamiento]],Cod_procesamiento[],2,0)</f>
        <v>4</v>
      </c>
      <c r="G567" t="str">
        <f>+VLOOKUP(Importaciones_mensuales[[#This Row],[Código Arancelario]],Codigos10[],3,0)</f>
        <v>Sin especificar</v>
      </c>
      <c r="H567">
        <f>+VLOOKUP(Importaciones_mensuales[[#This Row],[Tipo]],Cod_tipo[],2,0)</f>
        <v>5</v>
      </c>
      <c r="I567" t="str">
        <f>+VLOOKUP(Importaciones_mensuales[[#This Row],[Código Arancelario]],Codigos10[],5,0)</f>
        <v>Frutos de pepita</v>
      </c>
      <c r="J567">
        <f>+VLOOKUP(Importaciones_mensuales[[#This Row],[Categoría]],Cod_Tipo_cultivo[],2,0)</f>
        <v>3</v>
      </c>
      <c r="K567" t="s">
        <v>129</v>
      </c>
      <c r="L567">
        <f>+VLOOKUP(Importaciones_mensuales[[#This Row],[Contenido]],Contenido_cod[],2,0)</f>
        <v>1</v>
      </c>
      <c r="M567" t="str">
        <f>+VLOOKUP(Importaciones_mensuales[[#This Row],[Código Arancelario]],Codigos10[],7,0)</f>
        <v>Red starking</v>
      </c>
      <c r="N567">
        <v>2018</v>
      </c>
      <c r="O567">
        <v>57235.77</v>
      </c>
      <c r="P567">
        <v>43825.55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</row>
    <row r="568" spans="1:26" x14ac:dyDescent="0.25">
      <c r="A568" t="s">
        <v>262</v>
      </c>
      <c r="B568" t="s">
        <v>363</v>
      </c>
      <c r="C568" t="str">
        <f>+VLOOKUP(Importaciones_mensuales[[#This Row],[Código Arancelario]],Codigos10[],2,0)</f>
        <v>Cereza</v>
      </c>
      <c r="D568">
        <f>+VLOOKUP(Importaciones_mensuales[[#This Row],[Cultivo]],Cod_categoría[],2,0)</f>
        <v>100103001</v>
      </c>
      <c r="E568" t="str">
        <f>+VLOOKUP(Importaciones_mensuales[[#This Row],[Código Arancelario]],Codigos10[],4,0)</f>
        <v>Conserva</v>
      </c>
      <c r="F568">
        <f>+VLOOKUP(Importaciones_mensuales[[#This Row],[Procesamiento]],Cod_procesamiento[],2,0)</f>
        <v>2</v>
      </c>
      <c r="G568" t="str">
        <f>+VLOOKUP(Importaciones_mensuales[[#This Row],[Código Arancelario]],Codigos10[],3,0)</f>
        <v>No orgánico</v>
      </c>
      <c r="H568">
        <f>+VLOOKUP(Importaciones_mensuales[[#This Row],[Tipo]],Cod_tipo[],2,0)</f>
        <v>2</v>
      </c>
      <c r="I568" t="str">
        <f>+VLOOKUP(Importaciones_mensuales[[#This Row],[Código Arancelario]],Codigos10[],5,0)</f>
        <v>Frutos de carozo</v>
      </c>
      <c r="J568">
        <f>+VLOOKUP(Importaciones_mensuales[[#This Row],[Categoría]],Cod_Tipo_cultivo[],2,0)</f>
        <v>5</v>
      </c>
      <c r="K568" t="s">
        <v>129</v>
      </c>
      <c r="L568">
        <f>+VLOOKUP(Importaciones_mensuales[[#This Row],[Contenido]],Contenido_cod[],2,0)</f>
        <v>1</v>
      </c>
      <c r="M568" t="str">
        <f>+VLOOKUP(Importaciones_mensuales[[#This Row],[Código Arancelario]],Codigos10[],7,0)</f>
        <v>Sin especificar</v>
      </c>
      <c r="N568">
        <v>2016</v>
      </c>
      <c r="O568">
        <v>0</v>
      </c>
      <c r="P568">
        <v>1.0414554924242423</v>
      </c>
      <c r="Q568">
        <v>0</v>
      </c>
      <c r="R568">
        <v>0</v>
      </c>
      <c r="S568">
        <v>0</v>
      </c>
      <c r="T568">
        <v>1.8551016666666669</v>
      </c>
      <c r="U568">
        <v>0</v>
      </c>
      <c r="V568">
        <v>0</v>
      </c>
      <c r="W568">
        <v>2.5068944444444443</v>
      </c>
      <c r="X568">
        <v>1.8417792792792793</v>
      </c>
      <c r="Y568">
        <v>0</v>
      </c>
      <c r="Z568">
        <v>86.88</v>
      </c>
    </row>
    <row r="569" spans="1:26" x14ac:dyDescent="0.25">
      <c r="A569" t="s">
        <v>266</v>
      </c>
      <c r="B569" t="s">
        <v>363</v>
      </c>
      <c r="C569" t="str">
        <f>+VLOOKUP(Importaciones_mensuales[[#This Row],[Código Arancelario]],Codigos10[],2,0)</f>
        <v>Ciruela</v>
      </c>
      <c r="D569">
        <f>+VLOOKUP(Importaciones_mensuales[[#This Row],[Cultivo]],Cod_categoría[],2,0)</f>
        <v>100103002</v>
      </c>
      <c r="E569" t="str">
        <f>+VLOOKUP(Importaciones_mensuales[[#This Row],[Código Arancelario]],Codigos10[],4,0)</f>
        <v>Deshidratado</v>
      </c>
      <c r="F569">
        <f>+VLOOKUP(Importaciones_mensuales[[#This Row],[Procesamiento]],Cod_procesamiento[],2,0)</f>
        <v>3</v>
      </c>
      <c r="G569" t="str">
        <f>+VLOOKUP(Importaciones_mensuales[[#This Row],[Código Arancelario]],Codigos10[],3,0)</f>
        <v>Orgánico</v>
      </c>
      <c r="H569">
        <f>+VLOOKUP(Importaciones_mensuales[[#This Row],[Tipo]],Cod_tipo[],2,0)</f>
        <v>1</v>
      </c>
      <c r="I569" t="str">
        <f>+VLOOKUP(Importaciones_mensuales[[#This Row],[Código Arancelario]],Codigos10[],5,0)</f>
        <v>Frutos de carozo</v>
      </c>
      <c r="J569">
        <f>+VLOOKUP(Importaciones_mensuales[[#This Row],[Categoría]],Cod_Tipo_cultivo[],2,0)</f>
        <v>5</v>
      </c>
      <c r="K569" t="s">
        <v>129</v>
      </c>
      <c r="L569">
        <f>+VLOOKUP(Importaciones_mensuales[[#This Row],[Contenido]],Contenido_cod[],2,0)</f>
        <v>1</v>
      </c>
      <c r="M569" t="str">
        <f>+VLOOKUP(Importaciones_mensuales[[#This Row],[Código Arancelario]],Codigos10[],7,0)</f>
        <v>Sin especificar</v>
      </c>
      <c r="N569">
        <v>2016</v>
      </c>
      <c r="O569">
        <v>0</v>
      </c>
      <c r="P569">
        <v>0</v>
      </c>
      <c r="Q569">
        <v>0.66755555555555557</v>
      </c>
      <c r="R569">
        <v>0.66125925925925921</v>
      </c>
      <c r="S569">
        <v>0.87155555555555553</v>
      </c>
      <c r="T569">
        <v>0.81438271604938273</v>
      </c>
      <c r="U569">
        <v>0.81129629629629629</v>
      </c>
      <c r="V569">
        <v>0</v>
      </c>
      <c r="W569">
        <v>0</v>
      </c>
      <c r="X569">
        <v>0</v>
      </c>
      <c r="Y569">
        <v>0</v>
      </c>
      <c r="Z569">
        <v>0</v>
      </c>
    </row>
    <row r="570" spans="1:26" x14ac:dyDescent="0.25">
      <c r="A570" t="s">
        <v>268</v>
      </c>
      <c r="B570" t="s">
        <v>363</v>
      </c>
      <c r="C570" t="str">
        <f>+VLOOKUP(Importaciones_mensuales[[#This Row],[Código Arancelario]],Codigos10[],2,0)</f>
        <v>Manzana</v>
      </c>
      <c r="D570">
        <f>+VLOOKUP(Importaciones_mensuales[[#This Row],[Cultivo]],Cod_categoría[],2,0)</f>
        <v>100104002</v>
      </c>
      <c r="E570" t="str">
        <f>+VLOOKUP(Importaciones_mensuales[[#This Row],[Código Arancelario]],Codigos10[],4,0)</f>
        <v>Deshidratado</v>
      </c>
      <c r="F570">
        <f>+VLOOKUP(Importaciones_mensuales[[#This Row],[Procesamiento]],Cod_procesamiento[],2,0)</f>
        <v>3</v>
      </c>
      <c r="G570" t="str">
        <f>+VLOOKUP(Importaciones_mensuales[[#This Row],[Código Arancelario]],Codigos10[],3,0)</f>
        <v>No orgánico</v>
      </c>
      <c r="H570">
        <f>+VLOOKUP(Importaciones_mensuales[[#This Row],[Tipo]],Cod_tipo[],2,0)</f>
        <v>2</v>
      </c>
      <c r="I570" t="str">
        <f>+VLOOKUP(Importaciones_mensuales[[#This Row],[Código Arancelario]],Codigos10[],5,0)</f>
        <v>Frutos de pepita</v>
      </c>
      <c r="J570">
        <f>+VLOOKUP(Importaciones_mensuales[[#This Row],[Categoría]],Cod_Tipo_cultivo[],2,0)</f>
        <v>3</v>
      </c>
      <c r="K570" t="s">
        <v>129</v>
      </c>
      <c r="L570">
        <f>+VLOOKUP(Importaciones_mensuales[[#This Row],[Contenido]],Contenido_cod[],2,0)</f>
        <v>1</v>
      </c>
      <c r="M570" t="str">
        <f>+VLOOKUP(Importaciones_mensuales[[#This Row],[Código Arancelario]],Codigos10[],7,0)</f>
        <v>Sin especificar</v>
      </c>
      <c r="N570">
        <v>2016</v>
      </c>
      <c r="O570">
        <v>0</v>
      </c>
      <c r="P570">
        <v>30.574214517876488</v>
      </c>
      <c r="Q570">
        <v>4.7717721471437331</v>
      </c>
      <c r="R570">
        <v>0</v>
      </c>
      <c r="S570">
        <v>25.57288213760701</v>
      </c>
      <c r="T570">
        <v>0</v>
      </c>
      <c r="U570">
        <v>2.0170905945909943</v>
      </c>
      <c r="V570">
        <v>0</v>
      </c>
      <c r="W570">
        <v>107.19642572203607</v>
      </c>
      <c r="X570">
        <v>6.8873505892255888</v>
      </c>
      <c r="Y570">
        <v>6.8873569023569026</v>
      </c>
      <c r="Z570">
        <v>2.3254743589743589</v>
      </c>
    </row>
    <row r="571" spans="1:26" x14ac:dyDescent="0.25">
      <c r="A571" t="s">
        <v>216</v>
      </c>
      <c r="B571" t="s">
        <v>15</v>
      </c>
      <c r="C571" t="str">
        <f>+VLOOKUP(Importaciones_mensuales[[#This Row],[Código Arancelario]],Codigos10[],2,0)</f>
        <v>Pera</v>
      </c>
      <c r="D571">
        <f>+VLOOKUP(Importaciones_mensuales[[#This Row],[Cultivo]],Cod_categoría[],2,0)</f>
        <v>100104005</v>
      </c>
      <c r="E571" t="str">
        <f>+VLOOKUP(Importaciones_mensuales[[#This Row],[Código Arancelario]],Codigos10[],4,0)</f>
        <v>Fresco</v>
      </c>
      <c r="F571">
        <f>+VLOOKUP(Importaciones_mensuales[[#This Row],[Procesamiento]],Cod_procesamiento[],2,0)</f>
        <v>4</v>
      </c>
      <c r="G571" t="str">
        <f>+VLOOKUP(Importaciones_mensuales[[#This Row],[Código Arancelario]],Codigos10[],3,0)</f>
        <v>Sin especificar</v>
      </c>
      <c r="H571">
        <f>+VLOOKUP(Importaciones_mensuales[[#This Row],[Tipo]],Cod_tipo[],2,0)</f>
        <v>5</v>
      </c>
      <c r="I571" t="str">
        <f>+VLOOKUP(Importaciones_mensuales[[#This Row],[Código Arancelario]],Codigos10[],5,0)</f>
        <v>Frutos de pepita</v>
      </c>
      <c r="J571">
        <f>+VLOOKUP(Importaciones_mensuales[[#This Row],[Categoría]],Cod_Tipo_cultivo[],2,0)</f>
        <v>3</v>
      </c>
      <c r="K571" t="s">
        <v>129</v>
      </c>
      <c r="L571">
        <f>+VLOOKUP(Importaciones_mensuales[[#This Row],[Contenido]],Contenido_cod[],2,0)</f>
        <v>1</v>
      </c>
      <c r="M571" t="str">
        <f>+VLOOKUP(Importaciones_mensuales[[#This Row],[Código Arancelario]],Codigos10[],7,0)</f>
        <v>Packham's triumph</v>
      </c>
      <c r="N571">
        <v>2018</v>
      </c>
      <c r="O571">
        <v>125735.38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64016.52</v>
      </c>
      <c r="Y571">
        <v>107211.74</v>
      </c>
      <c r="Z571">
        <v>240903.67999999999</v>
      </c>
    </row>
    <row r="572" spans="1:26" x14ac:dyDescent="0.25">
      <c r="A572" t="s">
        <v>327</v>
      </c>
      <c r="B572" t="s">
        <v>15</v>
      </c>
      <c r="C572" t="str">
        <f>+VLOOKUP(Importaciones_mensuales[[#This Row],[Código Arancelario]],Codigos10[],2,0)</f>
        <v>Pera</v>
      </c>
      <c r="D572">
        <f>+VLOOKUP(Importaciones_mensuales[[#This Row],[Cultivo]],Cod_categoría[],2,0)</f>
        <v>100104005</v>
      </c>
      <c r="E572" t="str">
        <f>+VLOOKUP(Importaciones_mensuales[[#This Row],[Código Arancelario]],Codigos10[],4,0)</f>
        <v>Fresco</v>
      </c>
      <c r="F572">
        <f>+VLOOKUP(Importaciones_mensuales[[#This Row],[Procesamiento]],Cod_procesamiento[],2,0)</f>
        <v>4</v>
      </c>
      <c r="G572" t="str">
        <f>+VLOOKUP(Importaciones_mensuales[[#This Row],[Código Arancelario]],Codigos10[],3,0)</f>
        <v>Sin especificar</v>
      </c>
      <c r="H572">
        <f>+VLOOKUP(Importaciones_mensuales[[#This Row],[Tipo]],Cod_tipo[],2,0)</f>
        <v>5</v>
      </c>
      <c r="I572" t="str">
        <f>+VLOOKUP(Importaciones_mensuales[[#This Row],[Código Arancelario]],Codigos10[],5,0)</f>
        <v>Frutos de pepita</v>
      </c>
      <c r="J572">
        <f>+VLOOKUP(Importaciones_mensuales[[#This Row],[Categoría]],Cod_Tipo_cultivo[],2,0)</f>
        <v>3</v>
      </c>
      <c r="K572" t="s">
        <v>129</v>
      </c>
      <c r="L572">
        <f>+VLOOKUP(Importaciones_mensuales[[#This Row],[Contenido]],Contenido_cod[],2,0)</f>
        <v>1</v>
      </c>
      <c r="M572" t="str">
        <f>+VLOOKUP(Importaciones_mensuales[[#This Row],[Código Arancelario]],Codigos10[],7,0)</f>
        <v>Asiáticas</v>
      </c>
      <c r="N572">
        <v>2018</v>
      </c>
      <c r="O572">
        <v>19840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</row>
    <row r="573" spans="1:26" x14ac:dyDescent="0.25">
      <c r="A573" t="s">
        <v>329</v>
      </c>
      <c r="B573" t="s">
        <v>15</v>
      </c>
      <c r="C573" t="str">
        <f>+VLOOKUP(Importaciones_mensuales[[#This Row],[Código Arancelario]],Codigos10[],2,0)</f>
        <v>Pera</v>
      </c>
      <c r="D573">
        <f>+VLOOKUP(Importaciones_mensuales[[#This Row],[Cultivo]],Cod_categoría[],2,0)</f>
        <v>100104005</v>
      </c>
      <c r="E573" t="str">
        <f>+VLOOKUP(Importaciones_mensuales[[#This Row],[Código Arancelario]],Codigos10[],4,0)</f>
        <v>Fresco</v>
      </c>
      <c r="F573">
        <f>+VLOOKUP(Importaciones_mensuales[[#This Row],[Procesamiento]],Cod_procesamiento[],2,0)</f>
        <v>4</v>
      </c>
      <c r="G573" t="str">
        <f>+VLOOKUP(Importaciones_mensuales[[#This Row],[Código Arancelario]],Codigos10[],3,0)</f>
        <v>Sin especificar</v>
      </c>
      <c r="H573">
        <f>+VLOOKUP(Importaciones_mensuales[[#This Row],[Tipo]],Cod_tipo[],2,0)</f>
        <v>5</v>
      </c>
      <c r="I573" t="str">
        <f>+VLOOKUP(Importaciones_mensuales[[#This Row],[Código Arancelario]],Codigos10[],5,0)</f>
        <v>Frutos de pepita</v>
      </c>
      <c r="J573">
        <f>+VLOOKUP(Importaciones_mensuales[[#This Row],[Categoría]],Cod_Tipo_cultivo[],2,0)</f>
        <v>3</v>
      </c>
      <c r="K573" t="s">
        <v>129</v>
      </c>
      <c r="L573">
        <f>+VLOOKUP(Importaciones_mensuales[[#This Row],[Contenido]],Contenido_cod[],2,0)</f>
        <v>1</v>
      </c>
      <c r="M573" t="str">
        <f>+VLOOKUP(Importaciones_mensuales[[#This Row],[Código Arancelario]],Codigos10[],7,0)</f>
        <v>Beurre bosc</v>
      </c>
      <c r="N573">
        <v>2018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12881.42</v>
      </c>
      <c r="W573">
        <v>0</v>
      </c>
      <c r="X573">
        <v>0</v>
      </c>
      <c r="Y573">
        <v>13229.99</v>
      </c>
      <c r="Z573">
        <v>0</v>
      </c>
    </row>
    <row r="574" spans="1:26" x14ac:dyDescent="0.25">
      <c r="A574" t="s">
        <v>219</v>
      </c>
      <c r="B574" t="s">
        <v>15</v>
      </c>
      <c r="C574" t="str">
        <f>+VLOOKUP(Importaciones_mensuales[[#This Row],[Código Arancelario]],Codigos10[],2,0)</f>
        <v>Pera</v>
      </c>
      <c r="D574">
        <f>+VLOOKUP(Importaciones_mensuales[[#This Row],[Cultivo]],Cod_categoría[],2,0)</f>
        <v>100104005</v>
      </c>
      <c r="E574" t="str">
        <f>+VLOOKUP(Importaciones_mensuales[[#This Row],[Código Arancelario]],Codigos10[],4,0)</f>
        <v>Fresco</v>
      </c>
      <c r="F574">
        <f>+VLOOKUP(Importaciones_mensuales[[#This Row],[Procesamiento]],Cod_procesamiento[],2,0)</f>
        <v>4</v>
      </c>
      <c r="G574" t="str">
        <f>+VLOOKUP(Importaciones_mensuales[[#This Row],[Código Arancelario]],Codigos10[],3,0)</f>
        <v>Sin especificar</v>
      </c>
      <c r="H574">
        <f>+VLOOKUP(Importaciones_mensuales[[#This Row],[Tipo]],Cod_tipo[],2,0)</f>
        <v>5</v>
      </c>
      <c r="I574" t="str">
        <f>+VLOOKUP(Importaciones_mensuales[[#This Row],[Código Arancelario]],Codigos10[],5,0)</f>
        <v>Frutos de pepita</v>
      </c>
      <c r="J574">
        <f>+VLOOKUP(Importaciones_mensuales[[#This Row],[Categoría]],Cod_Tipo_cultivo[],2,0)</f>
        <v>3</v>
      </c>
      <c r="K574" t="s">
        <v>129</v>
      </c>
      <c r="L574">
        <f>+VLOOKUP(Importaciones_mensuales[[#This Row],[Contenido]],Contenido_cod[],2,0)</f>
        <v>1</v>
      </c>
      <c r="M574" t="str">
        <f>+VLOOKUP(Importaciones_mensuales[[#This Row],[Código Arancelario]],Codigos10[],7,0)</f>
        <v>D'Anjou</v>
      </c>
      <c r="N574">
        <v>2018</v>
      </c>
      <c r="O574">
        <v>13203.32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12444.57</v>
      </c>
      <c r="Y574">
        <v>53119.839999999997</v>
      </c>
      <c r="Z574">
        <v>47672.94</v>
      </c>
    </row>
    <row r="575" spans="1:26" x14ac:dyDescent="0.25">
      <c r="A575" t="s">
        <v>221</v>
      </c>
      <c r="B575" t="s">
        <v>15</v>
      </c>
      <c r="C575" t="str">
        <f>+VLOOKUP(Importaciones_mensuales[[#This Row],[Código Arancelario]],Codigos10[],2,0)</f>
        <v>Pera</v>
      </c>
      <c r="D575">
        <f>+VLOOKUP(Importaciones_mensuales[[#This Row],[Cultivo]],Cod_categoría[],2,0)</f>
        <v>100104005</v>
      </c>
      <c r="E575" t="str">
        <f>+VLOOKUP(Importaciones_mensuales[[#This Row],[Código Arancelario]],Codigos10[],4,0)</f>
        <v>Fresco</v>
      </c>
      <c r="F575">
        <f>+VLOOKUP(Importaciones_mensuales[[#This Row],[Procesamiento]],Cod_procesamiento[],2,0)</f>
        <v>4</v>
      </c>
      <c r="G575" t="str">
        <f>+VLOOKUP(Importaciones_mensuales[[#This Row],[Código Arancelario]],Codigos10[],3,0)</f>
        <v>Sin especificar</v>
      </c>
      <c r="H575">
        <f>+VLOOKUP(Importaciones_mensuales[[#This Row],[Tipo]],Cod_tipo[],2,0)</f>
        <v>5</v>
      </c>
      <c r="I575" t="str">
        <f>+VLOOKUP(Importaciones_mensuales[[#This Row],[Código Arancelario]],Codigos10[],5,0)</f>
        <v>Frutos de pepita</v>
      </c>
      <c r="J575">
        <f>+VLOOKUP(Importaciones_mensuales[[#This Row],[Categoría]],Cod_Tipo_cultivo[],2,0)</f>
        <v>3</v>
      </c>
      <c r="K575" t="s">
        <v>129</v>
      </c>
      <c r="L575">
        <f>+VLOOKUP(Importaciones_mensuales[[#This Row],[Contenido]],Contenido_cod[],2,0)</f>
        <v>1</v>
      </c>
      <c r="M575" t="str">
        <f>+VLOOKUP(Importaciones_mensuales[[#This Row],[Código Arancelario]],Codigos10[],7,0)</f>
        <v>Sin especificar</v>
      </c>
      <c r="N575">
        <v>2018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14516.79</v>
      </c>
      <c r="W575">
        <v>0</v>
      </c>
      <c r="X575">
        <v>35796</v>
      </c>
      <c r="Y575">
        <v>6888</v>
      </c>
      <c r="Z575">
        <v>0</v>
      </c>
    </row>
    <row r="576" spans="1:26" x14ac:dyDescent="0.25">
      <c r="A576" t="s">
        <v>272</v>
      </c>
      <c r="B576" t="s">
        <v>363</v>
      </c>
      <c r="C576" t="str">
        <f>+VLOOKUP(Importaciones_mensuales[[#This Row],[Código Arancelario]],Codigos10[],2,0)</f>
        <v>Frambuesa</v>
      </c>
      <c r="D576">
        <f>+VLOOKUP(Importaciones_mensuales[[#This Row],[Cultivo]],Cod_categoría[],2,0)</f>
        <v>100101004</v>
      </c>
      <c r="E576" t="str">
        <f>+VLOOKUP(Importaciones_mensuales[[#This Row],[Código Arancelario]],Codigos10[],4,0)</f>
        <v>Deshidratado</v>
      </c>
      <c r="F576">
        <f>+VLOOKUP(Importaciones_mensuales[[#This Row],[Procesamiento]],Cod_procesamiento[],2,0)</f>
        <v>3</v>
      </c>
      <c r="G576" t="str">
        <f>+VLOOKUP(Importaciones_mensuales[[#This Row],[Código Arancelario]],Codigos10[],3,0)</f>
        <v>No orgánico</v>
      </c>
      <c r="H576">
        <f>+VLOOKUP(Importaciones_mensuales[[#This Row],[Tipo]],Cod_tipo[],2,0)</f>
        <v>2</v>
      </c>
      <c r="I576" t="str">
        <f>+VLOOKUP(Importaciones_mensuales[[#This Row],[Código Arancelario]],Codigos10[],5,0)</f>
        <v>Berries</v>
      </c>
      <c r="J576">
        <f>+VLOOKUP(Importaciones_mensuales[[#This Row],[Categoría]],Cod_Tipo_cultivo[],2,0)</f>
        <v>1</v>
      </c>
      <c r="K576" t="s">
        <v>129</v>
      </c>
      <c r="L576">
        <f>+VLOOKUP(Importaciones_mensuales[[#This Row],[Contenido]],Contenido_cod[],2,0)</f>
        <v>1</v>
      </c>
      <c r="M576" t="str">
        <f>+VLOOKUP(Importaciones_mensuales[[#This Row],[Código Arancelario]],Codigos10[],7,0)</f>
        <v>Sin especificar</v>
      </c>
      <c r="N576">
        <v>2016</v>
      </c>
      <c r="O576">
        <v>0</v>
      </c>
      <c r="P576">
        <v>0</v>
      </c>
      <c r="Q576">
        <v>0</v>
      </c>
      <c r="R576">
        <v>330.09999999999997</v>
      </c>
      <c r="S576">
        <v>0</v>
      </c>
      <c r="T576">
        <v>0</v>
      </c>
      <c r="U576">
        <v>0</v>
      </c>
      <c r="V576">
        <v>0</v>
      </c>
      <c r="W576">
        <v>6.1225466666666666</v>
      </c>
      <c r="X576">
        <v>0</v>
      </c>
      <c r="Y576">
        <v>6.2439959595959591</v>
      </c>
      <c r="Z576">
        <v>6.0450466666666669</v>
      </c>
    </row>
    <row r="577" spans="1:26" x14ac:dyDescent="0.25">
      <c r="A577" t="s">
        <v>225</v>
      </c>
      <c r="B577" t="s">
        <v>15</v>
      </c>
      <c r="C577" t="str">
        <f>+VLOOKUP(Importaciones_mensuales[[#This Row],[Código Arancelario]],Codigos10[],2,0)</f>
        <v>Nectarín</v>
      </c>
      <c r="D577">
        <f>+VLOOKUP(Importaciones_mensuales[[#This Row],[Cultivo]],Cod_categoría[],2,0)</f>
        <v>100103006</v>
      </c>
      <c r="E577" t="str">
        <f>+VLOOKUP(Importaciones_mensuales[[#This Row],[Código Arancelario]],Codigos10[],4,0)</f>
        <v>Fresco</v>
      </c>
      <c r="F577">
        <f>+VLOOKUP(Importaciones_mensuales[[#This Row],[Procesamiento]],Cod_procesamiento[],2,0)</f>
        <v>4</v>
      </c>
      <c r="G577" t="str">
        <f>+VLOOKUP(Importaciones_mensuales[[#This Row],[Código Arancelario]],Codigos10[],3,0)</f>
        <v>Sin especificar</v>
      </c>
      <c r="H577">
        <f>+VLOOKUP(Importaciones_mensuales[[#This Row],[Tipo]],Cod_tipo[],2,0)</f>
        <v>5</v>
      </c>
      <c r="I577" t="str">
        <f>+VLOOKUP(Importaciones_mensuales[[#This Row],[Código Arancelario]],Codigos10[],5,0)</f>
        <v>Frutos de carozo</v>
      </c>
      <c r="J577">
        <f>+VLOOKUP(Importaciones_mensuales[[#This Row],[Categoría]],Cod_Tipo_cultivo[],2,0)</f>
        <v>5</v>
      </c>
      <c r="K577" t="s">
        <v>129</v>
      </c>
      <c r="L577">
        <f>+VLOOKUP(Importaciones_mensuales[[#This Row],[Contenido]],Contenido_cod[],2,0)</f>
        <v>1</v>
      </c>
      <c r="M577" t="str">
        <f>+VLOOKUP(Importaciones_mensuales[[#This Row],[Código Arancelario]],Codigos10[],7,0)</f>
        <v>Sin especificar</v>
      </c>
      <c r="N577">
        <v>2018</v>
      </c>
      <c r="O577">
        <v>0</v>
      </c>
      <c r="P577">
        <v>0</v>
      </c>
      <c r="Q577">
        <v>0</v>
      </c>
      <c r="R577">
        <v>0</v>
      </c>
      <c r="S577">
        <v>38491.199999999997</v>
      </c>
      <c r="T577">
        <v>112625.60000000001</v>
      </c>
      <c r="U577">
        <v>115998.2</v>
      </c>
      <c r="V577">
        <v>200734.85</v>
      </c>
      <c r="W577">
        <v>58574.91</v>
      </c>
      <c r="X577">
        <v>0</v>
      </c>
      <c r="Y577">
        <v>0</v>
      </c>
      <c r="Z577">
        <v>0</v>
      </c>
    </row>
    <row r="578" spans="1:26" x14ac:dyDescent="0.25">
      <c r="A578" t="s">
        <v>227</v>
      </c>
      <c r="B578" t="s">
        <v>15</v>
      </c>
      <c r="C578" t="str">
        <f>+VLOOKUP(Importaciones_mensuales[[#This Row],[Código Arancelario]],Codigos10[],2,0)</f>
        <v>Durazno</v>
      </c>
      <c r="D578">
        <f>+VLOOKUP(Importaciones_mensuales[[#This Row],[Cultivo]],Cod_categoría[],2,0)</f>
        <v>100103004</v>
      </c>
      <c r="E578" t="str">
        <f>+VLOOKUP(Importaciones_mensuales[[#This Row],[Código Arancelario]],Codigos10[],4,0)</f>
        <v>Fresco</v>
      </c>
      <c r="F578">
        <f>+VLOOKUP(Importaciones_mensuales[[#This Row],[Procesamiento]],Cod_procesamiento[],2,0)</f>
        <v>4</v>
      </c>
      <c r="G578" t="str">
        <f>+VLOOKUP(Importaciones_mensuales[[#This Row],[Código Arancelario]],Codigos10[],3,0)</f>
        <v>Sin especificar</v>
      </c>
      <c r="H578">
        <f>+VLOOKUP(Importaciones_mensuales[[#This Row],[Tipo]],Cod_tipo[],2,0)</f>
        <v>5</v>
      </c>
      <c r="I578" t="str">
        <f>+VLOOKUP(Importaciones_mensuales[[#This Row],[Código Arancelario]],Codigos10[],5,0)</f>
        <v>Frutos de carozo</v>
      </c>
      <c r="J578">
        <f>+VLOOKUP(Importaciones_mensuales[[#This Row],[Categoría]],Cod_Tipo_cultivo[],2,0)</f>
        <v>5</v>
      </c>
      <c r="K578" t="s">
        <v>129</v>
      </c>
      <c r="L578">
        <f>+VLOOKUP(Importaciones_mensuales[[#This Row],[Contenido]],Contenido_cod[],2,0)</f>
        <v>1</v>
      </c>
      <c r="M578" t="str">
        <f>+VLOOKUP(Importaciones_mensuales[[#This Row],[Código Arancelario]],Codigos10[],7,0)</f>
        <v>Sin especificar</v>
      </c>
      <c r="N578">
        <v>2018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29240.9</v>
      </c>
      <c r="U578">
        <v>12864.720000000001</v>
      </c>
      <c r="V578">
        <v>44849.8</v>
      </c>
      <c r="W578">
        <v>87980</v>
      </c>
      <c r="X578">
        <v>180356</v>
      </c>
      <c r="Y578">
        <v>0</v>
      </c>
      <c r="Z578">
        <v>0</v>
      </c>
    </row>
    <row r="579" spans="1:26" x14ac:dyDescent="0.25">
      <c r="A579" t="s">
        <v>301</v>
      </c>
      <c r="B579" t="s">
        <v>363</v>
      </c>
      <c r="C579" t="str">
        <f>+VLOOKUP(Importaciones_mensuales[[#This Row],[Código Arancelario]],Codigos10[],2,0)</f>
        <v>Arándano</v>
      </c>
      <c r="D579">
        <f>+VLOOKUP(Importaciones_mensuales[[#This Row],[Cultivo]],Cod_categoría[],2,0)</f>
        <v>100101001</v>
      </c>
      <c r="E579" t="str">
        <f>+VLOOKUP(Importaciones_mensuales[[#This Row],[Código Arancelario]],Codigos10[],4,0)</f>
        <v>Deshidratado</v>
      </c>
      <c r="F579">
        <f>+VLOOKUP(Importaciones_mensuales[[#This Row],[Procesamiento]],Cod_procesamiento[],2,0)</f>
        <v>3</v>
      </c>
      <c r="G579" t="str">
        <f>+VLOOKUP(Importaciones_mensuales[[#This Row],[Código Arancelario]],Codigos10[],3,0)</f>
        <v>Orgánico</v>
      </c>
      <c r="H579">
        <f>+VLOOKUP(Importaciones_mensuales[[#This Row],[Tipo]],Cod_tipo[],2,0)</f>
        <v>1</v>
      </c>
      <c r="I579" t="str">
        <f>+VLOOKUP(Importaciones_mensuales[[#This Row],[Código Arancelario]],Codigos10[],5,0)</f>
        <v>Berries</v>
      </c>
      <c r="J579">
        <f>+VLOOKUP(Importaciones_mensuales[[#This Row],[Categoría]],Cod_Tipo_cultivo[],2,0)</f>
        <v>1</v>
      </c>
      <c r="K579" t="s">
        <v>129</v>
      </c>
      <c r="L579">
        <f>+VLOOKUP(Importaciones_mensuales[[#This Row],[Contenido]],Contenido_cod[],2,0)</f>
        <v>1</v>
      </c>
      <c r="M579" t="str">
        <f>+VLOOKUP(Importaciones_mensuales[[#This Row],[Código Arancelario]],Codigos10[],7,0)</f>
        <v>Sin especificar</v>
      </c>
      <c r="N579">
        <v>2016</v>
      </c>
      <c r="O579">
        <v>0</v>
      </c>
      <c r="P579">
        <v>4.5105901910590251</v>
      </c>
      <c r="Q579">
        <v>0</v>
      </c>
      <c r="R579">
        <v>0</v>
      </c>
      <c r="S579">
        <v>31.495200000000001</v>
      </c>
      <c r="T579">
        <v>0</v>
      </c>
      <c r="U579">
        <v>0</v>
      </c>
      <c r="V579">
        <v>11.612890070921987</v>
      </c>
      <c r="W579">
        <v>0</v>
      </c>
      <c r="X579">
        <v>0</v>
      </c>
      <c r="Y579">
        <v>3.7336597680741277</v>
      </c>
      <c r="Z579">
        <v>0</v>
      </c>
    </row>
    <row r="580" spans="1:26" x14ac:dyDescent="0.25">
      <c r="A580" t="s">
        <v>273</v>
      </c>
      <c r="B580" t="s">
        <v>363</v>
      </c>
      <c r="C580" t="str">
        <f>+VLOOKUP(Importaciones_mensuales[[#This Row],[Código Arancelario]],Codigos10[],2,0)</f>
        <v>Arándano</v>
      </c>
      <c r="D580">
        <f>+VLOOKUP(Importaciones_mensuales[[#This Row],[Cultivo]],Cod_categoría[],2,0)</f>
        <v>100101001</v>
      </c>
      <c r="E580" t="str">
        <f>+VLOOKUP(Importaciones_mensuales[[#This Row],[Código Arancelario]],Codigos10[],4,0)</f>
        <v>Deshidratado</v>
      </c>
      <c r="F580">
        <f>+VLOOKUP(Importaciones_mensuales[[#This Row],[Procesamiento]],Cod_procesamiento[],2,0)</f>
        <v>3</v>
      </c>
      <c r="G580" t="str">
        <f>+VLOOKUP(Importaciones_mensuales[[#This Row],[Código Arancelario]],Codigos10[],3,0)</f>
        <v>No orgánico</v>
      </c>
      <c r="H580">
        <f>+VLOOKUP(Importaciones_mensuales[[#This Row],[Tipo]],Cod_tipo[],2,0)</f>
        <v>2</v>
      </c>
      <c r="I580" t="str">
        <f>+VLOOKUP(Importaciones_mensuales[[#This Row],[Código Arancelario]],Codigos10[],5,0)</f>
        <v>Berries</v>
      </c>
      <c r="J580">
        <f>+VLOOKUP(Importaciones_mensuales[[#This Row],[Categoría]],Cod_Tipo_cultivo[],2,0)</f>
        <v>1</v>
      </c>
      <c r="K580" t="s">
        <v>129</v>
      </c>
      <c r="L580">
        <f>+VLOOKUP(Importaciones_mensuales[[#This Row],[Contenido]],Contenido_cod[],2,0)</f>
        <v>1</v>
      </c>
      <c r="M580" t="str">
        <f>+VLOOKUP(Importaciones_mensuales[[#This Row],[Código Arancelario]],Codigos10[],7,0)</f>
        <v>Sin especificar</v>
      </c>
      <c r="N580">
        <v>2016</v>
      </c>
      <c r="O580">
        <v>0</v>
      </c>
      <c r="P580">
        <v>6.6391666666666671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26.593406593406591</v>
      </c>
      <c r="W580">
        <v>17.712933554354837</v>
      </c>
      <c r="X580">
        <v>0</v>
      </c>
      <c r="Y580">
        <v>0</v>
      </c>
      <c r="Z580">
        <v>0</v>
      </c>
    </row>
    <row r="581" spans="1:26" x14ac:dyDescent="0.25">
      <c r="A581" t="s">
        <v>231</v>
      </c>
      <c r="B581" t="s">
        <v>15</v>
      </c>
      <c r="C581" t="str">
        <f>+VLOOKUP(Importaciones_mensuales[[#This Row],[Código Arancelario]],Codigos10[],2,0)</f>
        <v>Frutilla</v>
      </c>
      <c r="D581">
        <f>+VLOOKUP(Importaciones_mensuales[[#This Row],[Cultivo]],Cod_categoría[],2,0)</f>
        <v>100112025</v>
      </c>
      <c r="E581" t="str">
        <f>+VLOOKUP(Importaciones_mensuales[[#This Row],[Código Arancelario]],Codigos10[],4,0)</f>
        <v>Fresco</v>
      </c>
      <c r="F581">
        <f>+VLOOKUP(Importaciones_mensuales[[#This Row],[Procesamiento]],Cod_procesamiento[],2,0)</f>
        <v>4</v>
      </c>
      <c r="G581" t="str">
        <f>+VLOOKUP(Importaciones_mensuales[[#This Row],[Código Arancelario]],Codigos10[],3,0)</f>
        <v>Sin especificar</v>
      </c>
      <c r="H581">
        <f>+VLOOKUP(Importaciones_mensuales[[#This Row],[Tipo]],Cod_tipo[],2,0)</f>
        <v>5</v>
      </c>
      <c r="I581" t="str">
        <f>+VLOOKUP(Importaciones_mensuales[[#This Row],[Código Arancelario]],Codigos10[],5,0)</f>
        <v>Berries</v>
      </c>
      <c r="J581">
        <f>+VLOOKUP(Importaciones_mensuales[[#This Row],[Categoría]],Cod_Tipo_cultivo[],2,0)</f>
        <v>1</v>
      </c>
      <c r="K581" t="s">
        <v>129</v>
      </c>
      <c r="L581">
        <f>+VLOOKUP(Importaciones_mensuales[[#This Row],[Contenido]],Contenido_cod[],2,0)</f>
        <v>1</v>
      </c>
      <c r="M581" t="str">
        <f>+VLOOKUP(Importaciones_mensuales[[#This Row],[Código Arancelario]],Codigos10[],7,0)</f>
        <v>Sin especificar</v>
      </c>
      <c r="N581">
        <v>2018</v>
      </c>
      <c r="O581">
        <v>102.06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60.01</v>
      </c>
      <c r="W581">
        <v>0</v>
      </c>
      <c r="X581">
        <v>0</v>
      </c>
      <c r="Y581">
        <v>0</v>
      </c>
      <c r="Z581">
        <v>0</v>
      </c>
    </row>
    <row r="582" spans="1:26" x14ac:dyDescent="0.25">
      <c r="A582" t="s">
        <v>322</v>
      </c>
      <c r="B582" t="s">
        <v>363</v>
      </c>
      <c r="C582" t="str">
        <f>+VLOOKUP(Importaciones_mensuales[[#This Row],[Código Arancelario]],Codigos10[],2,0)</f>
        <v>Frutilla</v>
      </c>
      <c r="D582">
        <f>+VLOOKUP(Importaciones_mensuales[[#This Row],[Cultivo]],Cod_categoría[],2,0)</f>
        <v>100112025</v>
      </c>
      <c r="E582" t="str">
        <f>+VLOOKUP(Importaciones_mensuales[[#This Row],[Código Arancelario]],Codigos10[],4,0)</f>
        <v>Deshidratado</v>
      </c>
      <c r="F582">
        <f>+VLOOKUP(Importaciones_mensuales[[#This Row],[Procesamiento]],Cod_procesamiento[],2,0)</f>
        <v>3</v>
      </c>
      <c r="G582" t="str">
        <f>+VLOOKUP(Importaciones_mensuales[[#This Row],[Código Arancelario]],Codigos10[],3,0)</f>
        <v>Orgánico</v>
      </c>
      <c r="H582">
        <f>+VLOOKUP(Importaciones_mensuales[[#This Row],[Tipo]],Cod_tipo[],2,0)</f>
        <v>1</v>
      </c>
      <c r="I582" t="str">
        <f>+VLOOKUP(Importaciones_mensuales[[#This Row],[Código Arancelario]],Codigos10[],5,0)</f>
        <v>Berries</v>
      </c>
      <c r="J582">
        <f>+VLOOKUP(Importaciones_mensuales[[#This Row],[Categoría]],Cod_Tipo_cultivo[],2,0)</f>
        <v>1</v>
      </c>
      <c r="K582" t="s">
        <v>129</v>
      </c>
      <c r="L582">
        <f>+VLOOKUP(Importaciones_mensuales[[#This Row],[Contenido]],Contenido_cod[],2,0)</f>
        <v>1</v>
      </c>
      <c r="M582" t="str">
        <f>+VLOOKUP(Importaciones_mensuales[[#This Row],[Código Arancelario]],Codigos10[],7,0)</f>
        <v>Sin especificar</v>
      </c>
      <c r="N582">
        <v>2016</v>
      </c>
      <c r="O582">
        <v>0</v>
      </c>
      <c r="P582">
        <v>0</v>
      </c>
      <c r="Q582">
        <v>6.68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</row>
    <row r="583" spans="1:26" x14ac:dyDescent="0.25">
      <c r="A583" t="s">
        <v>24</v>
      </c>
      <c r="B583" t="s">
        <v>363</v>
      </c>
      <c r="C583" t="str">
        <f>+VLOOKUP(Importaciones_mensuales[[#This Row],[Código Arancelario]],Codigos10[],2,0)</f>
        <v>Cebolla</v>
      </c>
      <c r="D583">
        <f>+VLOOKUP(Importaciones_mensuales[[#This Row],[Cultivo]],Cod_categoría[],2,0)</f>
        <v>100112004</v>
      </c>
      <c r="E583" t="str">
        <f>+VLOOKUP(Importaciones_mensuales[[#This Row],[Código Arancelario]],Codigos10[],4,0)</f>
        <v>Fresco</v>
      </c>
      <c r="F583">
        <f>+VLOOKUP(Importaciones_mensuales[[#This Row],[Procesamiento]],Cod_procesamiento[],2,0)</f>
        <v>4</v>
      </c>
      <c r="G583" t="str">
        <f>+VLOOKUP(Importaciones_mensuales[[#This Row],[Código Arancelario]],Codigos10[],3,0)</f>
        <v>Orgánico</v>
      </c>
      <c r="H583">
        <f>+VLOOKUP(Importaciones_mensuales[[#This Row],[Tipo]],Cod_tipo[],2,0)</f>
        <v>1</v>
      </c>
      <c r="I583" t="str">
        <f>+VLOOKUP(Importaciones_mensuales[[#This Row],[Código Arancelario]],Codigos10[],5,0)</f>
        <v>Hortalizas</v>
      </c>
      <c r="J583">
        <f>+VLOOKUP(Importaciones_mensuales[[#This Row],[Categoría]],Cod_Tipo_cultivo[],2,0)</f>
        <v>7</v>
      </c>
      <c r="K583" t="s">
        <v>20</v>
      </c>
      <c r="L583">
        <f>+VLOOKUP(Importaciones_mensuales[[#This Row],[Contenido]],Contenido_cod[],2,0)</f>
        <v>2</v>
      </c>
      <c r="M583" t="str">
        <f>+VLOOKUP(Importaciones_mensuales[[#This Row],[Código Arancelario]],Codigos10[],7,0)</f>
        <v>Sin especificar</v>
      </c>
      <c r="N583">
        <v>2015</v>
      </c>
      <c r="O583">
        <v>0</v>
      </c>
      <c r="P583">
        <v>0.5185227272727273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5.8231209318264449E-2</v>
      </c>
      <c r="Z583">
        <v>5.7672439486994222E-2</v>
      </c>
    </row>
    <row r="584" spans="1:26" x14ac:dyDescent="0.25">
      <c r="A584" t="s">
        <v>32</v>
      </c>
      <c r="B584" t="s">
        <v>363</v>
      </c>
      <c r="C584" t="str">
        <f>+VLOOKUP(Importaciones_mensuales[[#This Row],[Código Arancelario]],Codigos10[],2,0)</f>
        <v>Ajo</v>
      </c>
      <c r="D584">
        <f>+VLOOKUP(Importaciones_mensuales[[#This Row],[Cultivo]],Cod_categoría[],2,0)</f>
        <v>100112003</v>
      </c>
      <c r="E584" t="str">
        <f>+VLOOKUP(Importaciones_mensuales[[#This Row],[Código Arancelario]],Codigos10[],4,0)</f>
        <v>Fresco</v>
      </c>
      <c r="F584">
        <f>+VLOOKUP(Importaciones_mensuales[[#This Row],[Procesamiento]],Cod_procesamiento[],2,0)</f>
        <v>4</v>
      </c>
      <c r="G584" t="str">
        <f>+VLOOKUP(Importaciones_mensuales[[#This Row],[Código Arancelario]],Codigos10[],3,0)</f>
        <v>Orgánico</v>
      </c>
      <c r="H584">
        <f>+VLOOKUP(Importaciones_mensuales[[#This Row],[Tipo]],Cod_tipo[],2,0)</f>
        <v>1</v>
      </c>
      <c r="I584" t="str">
        <f>+VLOOKUP(Importaciones_mensuales[[#This Row],[Código Arancelario]],Codigos10[],5,0)</f>
        <v>Hortalizas</v>
      </c>
      <c r="J584">
        <f>+VLOOKUP(Importaciones_mensuales[[#This Row],[Categoría]],Cod_Tipo_cultivo[],2,0)</f>
        <v>7</v>
      </c>
      <c r="K584" t="s">
        <v>20</v>
      </c>
      <c r="L584">
        <f>+VLOOKUP(Importaciones_mensuales[[#This Row],[Contenido]],Contenido_cod[],2,0)</f>
        <v>2</v>
      </c>
      <c r="M584" t="str">
        <f>+VLOOKUP(Importaciones_mensuales[[#This Row],[Código Arancelario]],Codigos10[],7,0)</f>
        <v>Sin especificar</v>
      </c>
      <c r="N584">
        <v>2015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1.2591538461538461</v>
      </c>
      <c r="V584">
        <v>0</v>
      </c>
      <c r="W584">
        <v>1.2937157692307693</v>
      </c>
      <c r="X584">
        <v>0</v>
      </c>
      <c r="Y584">
        <v>0</v>
      </c>
      <c r="Z584">
        <v>1.5602750000000001</v>
      </c>
    </row>
    <row r="585" spans="1:26" x14ac:dyDescent="0.25">
      <c r="A585" t="s">
        <v>96</v>
      </c>
      <c r="B585" t="s">
        <v>363</v>
      </c>
      <c r="C585" t="str">
        <f>+VLOOKUP(Importaciones_mensuales[[#This Row],[Código Arancelario]],Codigos10[],2,0)</f>
        <v>Zapallo</v>
      </c>
      <c r="D585">
        <f>+VLOOKUP(Importaciones_mensuales[[#This Row],[Cultivo]],Cod_categoría[],2,0)</f>
        <v>100112032</v>
      </c>
      <c r="E585" t="str">
        <f>+VLOOKUP(Importaciones_mensuales[[#This Row],[Código Arancelario]],Codigos10[],4,0)</f>
        <v>Deshidratado</v>
      </c>
      <c r="F585">
        <f>+VLOOKUP(Importaciones_mensuales[[#This Row],[Procesamiento]],Cod_procesamiento[],2,0)</f>
        <v>3</v>
      </c>
      <c r="G585" t="str">
        <f>+VLOOKUP(Importaciones_mensuales[[#This Row],[Código Arancelario]],Codigos10[],3,0)</f>
        <v>No orgánico</v>
      </c>
      <c r="H585">
        <f>+VLOOKUP(Importaciones_mensuales[[#This Row],[Tipo]],Cod_tipo[],2,0)</f>
        <v>2</v>
      </c>
      <c r="I585" t="str">
        <f>+VLOOKUP(Importaciones_mensuales[[#This Row],[Código Arancelario]],Codigos10[],5,0)</f>
        <v>Hortalizas</v>
      </c>
      <c r="J585">
        <f>+VLOOKUP(Importaciones_mensuales[[#This Row],[Categoría]],Cod_Tipo_cultivo[],2,0)</f>
        <v>7</v>
      </c>
      <c r="K585" t="s">
        <v>20</v>
      </c>
      <c r="L585">
        <f>+VLOOKUP(Importaciones_mensuales[[#This Row],[Contenido]],Contenido_cod[],2,0)</f>
        <v>2</v>
      </c>
      <c r="M585" t="str">
        <f>+VLOOKUP(Importaciones_mensuales[[#This Row],[Código Arancelario]],Codigos10[],7,0)</f>
        <v>Sin especificar</v>
      </c>
      <c r="N585">
        <v>2015</v>
      </c>
      <c r="O585">
        <v>0</v>
      </c>
      <c r="P585">
        <v>26.225136370528745</v>
      </c>
      <c r="Q585">
        <v>0</v>
      </c>
      <c r="R585">
        <v>26.803400965615559</v>
      </c>
      <c r="S585">
        <v>2.8373334793059004</v>
      </c>
      <c r="T585">
        <v>0</v>
      </c>
      <c r="U585">
        <v>0</v>
      </c>
      <c r="V585">
        <v>0</v>
      </c>
      <c r="W585">
        <v>28.807367615706887</v>
      </c>
      <c r="X585">
        <v>27.274597843899496</v>
      </c>
      <c r="Y585">
        <v>0</v>
      </c>
      <c r="Z585">
        <v>54.4</v>
      </c>
    </row>
    <row r="586" spans="1:26" x14ac:dyDescent="0.25">
      <c r="A586" t="s">
        <v>166</v>
      </c>
      <c r="B586" t="s">
        <v>363</v>
      </c>
      <c r="C586" t="str">
        <f>+VLOOKUP(Importaciones_mensuales[[#This Row],[Código Arancelario]],Codigos10[],2,0)</f>
        <v>Palta</v>
      </c>
      <c r="D586">
        <f>+VLOOKUP(Importaciones_mensuales[[#This Row],[Cultivo]],Cod_categoría[],2,0)</f>
        <v>100106002</v>
      </c>
      <c r="E586" t="str">
        <f>+VLOOKUP(Importaciones_mensuales[[#This Row],[Código Arancelario]],Codigos10[],4,0)</f>
        <v>Sin especificar</v>
      </c>
      <c r="F586">
        <f>+VLOOKUP(Importaciones_mensuales[[#This Row],[Procesamiento]],Cod_procesamiento[],2,0)</f>
        <v>6</v>
      </c>
      <c r="G586" t="str">
        <f>+VLOOKUP(Importaciones_mensuales[[#This Row],[Código Arancelario]],Codigos10[],3,0)</f>
        <v>Orgánico</v>
      </c>
      <c r="H586">
        <f>+VLOOKUP(Importaciones_mensuales[[#This Row],[Tipo]],Cod_tipo[],2,0)</f>
        <v>1</v>
      </c>
      <c r="I586" t="str">
        <f>+VLOOKUP(Importaciones_mensuales[[#This Row],[Código Arancelario]],Codigos10[],5,0)</f>
        <v>Frutos Oleaginosos</v>
      </c>
      <c r="J586">
        <f>+VLOOKUP(Importaciones_mensuales[[#This Row],[Categoría]],Cod_Tipo_cultivo[],2,0)</f>
        <v>12</v>
      </c>
      <c r="K586" t="s">
        <v>129</v>
      </c>
      <c r="L586">
        <f>+VLOOKUP(Importaciones_mensuales[[#This Row],[Contenido]],Contenido_cod[],2,0)</f>
        <v>1</v>
      </c>
      <c r="M586" t="str">
        <f>+VLOOKUP(Importaciones_mensuales[[#This Row],[Código Arancelario]],Codigos10[],7,0)</f>
        <v>Hass</v>
      </c>
      <c r="N586">
        <v>2015</v>
      </c>
      <c r="O586">
        <v>0</v>
      </c>
      <c r="P586">
        <v>0</v>
      </c>
      <c r="Q586">
        <v>1.3564294704861111</v>
      </c>
      <c r="R586">
        <v>0</v>
      </c>
      <c r="S586">
        <v>2.0665342391304344</v>
      </c>
      <c r="T586">
        <v>1.8368389747310911</v>
      </c>
      <c r="U586">
        <v>1.3277611453370157</v>
      </c>
      <c r="V586">
        <v>1.5</v>
      </c>
      <c r="W586">
        <v>0</v>
      </c>
      <c r="X586">
        <v>0</v>
      </c>
      <c r="Y586">
        <v>0</v>
      </c>
      <c r="Z586">
        <v>0</v>
      </c>
    </row>
    <row r="587" spans="1:26" x14ac:dyDescent="0.25">
      <c r="A587" t="s">
        <v>170</v>
      </c>
      <c r="B587" t="s">
        <v>363</v>
      </c>
      <c r="C587" t="str">
        <f>+VLOOKUP(Importaciones_mensuales[[#This Row],[Código Arancelario]],Codigos10[],2,0)</f>
        <v>Palta</v>
      </c>
      <c r="D587">
        <f>+VLOOKUP(Importaciones_mensuales[[#This Row],[Cultivo]],Cod_categoría[],2,0)</f>
        <v>100106002</v>
      </c>
      <c r="E587" t="str">
        <f>+VLOOKUP(Importaciones_mensuales[[#This Row],[Código Arancelario]],Codigos10[],4,0)</f>
        <v>Sin especificar</v>
      </c>
      <c r="F587">
        <f>+VLOOKUP(Importaciones_mensuales[[#This Row],[Procesamiento]],Cod_procesamiento[],2,0)</f>
        <v>6</v>
      </c>
      <c r="G587" t="str">
        <f>+VLOOKUP(Importaciones_mensuales[[#This Row],[Código Arancelario]],Codigos10[],3,0)</f>
        <v>No orgánico</v>
      </c>
      <c r="H587">
        <f>+VLOOKUP(Importaciones_mensuales[[#This Row],[Tipo]],Cod_tipo[],2,0)</f>
        <v>2</v>
      </c>
      <c r="I587" t="str">
        <f>+VLOOKUP(Importaciones_mensuales[[#This Row],[Código Arancelario]],Codigos10[],5,0)</f>
        <v>Frutos Oleaginosos</v>
      </c>
      <c r="J587">
        <f>+VLOOKUP(Importaciones_mensuales[[#This Row],[Categoría]],Cod_Tipo_cultivo[],2,0)</f>
        <v>12</v>
      </c>
      <c r="K587" t="s">
        <v>129</v>
      </c>
      <c r="L587">
        <f>+VLOOKUP(Importaciones_mensuales[[#This Row],[Contenido]],Contenido_cod[],2,0)</f>
        <v>1</v>
      </c>
      <c r="M587" t="str">
        <f>+VLOOKUP(Importaciones_mensuales[[#This Row],[Código Arancelario]],Codigos10[],7,0)</f>
        <v>Hass</v>
      </c>
      <c r="N587">
        <v>2015</v>
      </c>
      <c r="O587">
        <v>0</v>
      </c>
      <c r="P587">
        <v>0</v>
      </c>
      <c r="Q587">
        <v>1.9840077902963866</v>
      </c>
      <c r="R587">
        <v>1.85444749861764</v>
      </c>
      <c r="S587">
        <v>1.7980248377126413</v>
      </c>
      <c r="T587">
        <v>1.8037932507944934</v>
      </c>
      <c r="U587">
        <v>1.6519620607459762</v>
      </c>
      <c r="V587">
        <v>1.5608271554233903</v>
      </c>
      <c r="W587">
        <v>1.0329282482223658</v>
      </c>
      <c r="X587">
        <v>1.0326103404791931</v>
      </c>
      <c r="Y587">
        <v>0</v>
      </c>
      <c r="Z587">
        <v>0</v>
      </c>
    </row>
    <row r="588" spans="1:26" x14ac:dyDescent="0.25">
      <c r="A588" t="s">
        <v>336</v>
      </c>
      <c r="B588" t="s">
        <v>15</v>
      </c>
      <c r="C588" t="str">
        <f>+VLOOKUP(Importaciones_mensuales[[#This Row],[Código Arancelario]],Codigos10[],2,0)</f>
        <v>Caqui</v>
      </c>
      <c r="D588">
        <f>+VLOOKUP(Importaciones_mensuales[[#This Row],[Cultivo]],Cod_categoría[],2,0)</f>
        <v>100107001</v>
      </c>
      <c r="E588" t="str">
        <f>+VLOOKUP(Importaciones_mensuales[[#This Row],[Código Arancelario]],Codigos10[],4,0)</f>
        <v>Fresco</v>
      </c>
      <c r="F588">
        <f>+VLOOKUP(Importaciones_mensuales[[#This Row],[Procesamiento]],Cod_procesamiento[],2,0)</f>
        <v>4</v>
      </c>
      <c r="G588" t="str">
        <f>+VLOOKUP(Importaciones_mensuales[[#This Row],[Código Arancelario]],Codigos10[],3,0)</f>
        <v>Sin especificar</v>
      </c>
      <c r="H588">
        <f>+VLOOKUP(Importaciones_mensuales[[#This Row],[Tipo]],Cod_tipo[],2,0)</f>
        <v>5</v>
      </c>
      <c r="I588" t="str">
        <f>+VLOOKUP(Importaciones_mensuales[[#This Row],[Código Arancelario]],Codigos10[],5,0)</f>
        <v>Frutos de pepita</v>
      </c>
      <c r="J588">
        <f>+VLOOKUP(Importaciones_mensuales[[#This Row],[Categoría]],Cod_Tipo_cultivo[],2,0)</f>
        <v>3</v>
      </c>
      <c r="K588" t="s">
        <v>129</v>
      </c>
      <c r="L588">
        <f>+VLOOKUP(Importaciones_mensuales[[#This Row],[Contenido]],Contenido_cod[],2,0)</f>
        <v>1</v>
      </c>
      <c r="M588" t="str">
        <f>+VLOOKUP(Importaciones_mensuales[[#This Row],[Código Arancelario]],Codigos10[],7,0)</f>
        <v>Sin especificar</v>
      </c>
      <c r="N588">
        <v>2018</v>
      </c>
      <c r="O588">
        <v>0</v>
      </c>
      <c r="P588">
        <v>0</v>
      </c>
      <c r="Q588">
        <v>0</v>
      </c>
      <c r="R588">
        <v>270.36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</row>
    <row r="589" spans="1:26" x14ac:dyDescent="0.25">
      <c r="A589" t="s">
        <v>338</v>
      </c>
      <c r="B589" t="s">
        <v>15</v>
      </c>
      <c r="C589" t="str">
        <f>+VLOOKUP(Importaciones_mensuales[[#This Row],[Código Arancelario]],Codigos10[],2,0)</f>
        <v>Chirimoya</v>
      </c>
      <c r="D589">
        <f>+VLOOKUP(Importaciones_mensuales[[#This Row],[Cultivo]],Cod_categoría[],2,0)</f>
        <v>100107002</v>
      </c>
      <c r="E589" t="str">
        <f>+VLOOKUP(Importaciones_mensuales[[#This Row],[Código Arancelario]],Codigos10[],4,0)</f>
        <v>Fresco</v>
      </c>
      <c r="F589">
        <f>+VLOOKUP(Importaciones_mensuales[[#This Row],[Procesamiento]],Cod_procesamiento[],2,0)</f>
        <v>4</v>
      </c>
      <c r="G589" t="str">
        <f>+VLOOKUP(Importaciones_mensuales[[#This Row],[Código Arancelario]],Codigos10[],3,0)</f>
        <v>Sin especificar</v>
      </c>
      <c r="H589">
        <f>+VLOOKUP(Importaciones_mensuales[[#This Row],[Tipo]],Cod_tipo[],2,0)</f>
        <v>5</v>
      </c>
      <c r="I589" t="str">
        <f>+VLOOKUP(Importaciones_mensuales[[#This Row],[Código Arancelario]],Codigos10[],5,0)</f>
        <v>Tropicales y Subtropicales</v>
      </c>
      <c r="J589">
        <f>+VLOOKUP(Importaciones_mensuales[[#This Row],[Categoría]],Cod_Tipo_cultivo[],2,0)</f>
        <v>4</v>
      </c>
      <c r="K589" t="s">
        <v>129</v>
      </c>
      <c r="L589">
        <f>+VLOOKUP(Importaciones_mensuales[[#This Row],[Contenido]],Contenido_cod[],2,0)</f>
        <v>1</v>
      </c>
      <c r="M589" t="str">
        <f>+VLOOKUP(Importaciones_mensuales[[#This Row],[Código Arancelario]],Codigos10[],7,0)</f>
        <v>Sin especificar</v>
      </c>
      <c r="N589">
        <v>2018</v>
      </c>
      <c r="O589">
        <v>0</v>
      </c>
      <c r="P589">
        <v>168.99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</row>
    <row r="590" spans="1:26" x14ac:dyDescent="0.25">
      <c r="A590" t="s">
        <v>340</v>
      </c>
      <c r="B590" t="s">
        <v>15</v>
      </c>
      <c r="C590" t="str">
        <f>+VLOOKUP(Importaciones_mensuales[[#This Row],[Código Arancelario]],Codigos10[],2,0)</f>
        <v>Níspero</v>
      </c>
      <c r="D590">
        <f>+VLOOKUP(Importaciones_mensuales[[#This Row],[Cultivo]],Cod_categoría[],2,0)</f>
        <v>100114031</v>
      </c>
      <c r="E590" t="str">
        <f>+VLOOKUP(Importaciones_mensuales[[#This Row],[Código Arancelario]],Codigos10[],4,0)</f>
        <v>Fresco</v>
      </c>
      <c r="F590">
        <f>+VLOOKUP(Importaciones_mensuales[[#This Row],[Procesamiento]],Cod_procesamiento[],2,0)</f>
        <v>4</v>
      </c>
      <c r="G590" t="str">
        <f>+VLOOKUP(Importaciones_mensuales[[#This Row],[Código Arancelario]],Codigos10[],3,0)</f>
        <v>Sin especificar</v>
      </c>
      <c r="H590">
        <f>+VLOOKUP(Importaciones_mensuales[[#This Row],[Tipo]],Cod_tipo[],2,0)</f>
        <v>5</v>
      </c>
      <c r="I590" t="str">
        <f>+VLOOKUP(Importaciones_mensuales[[#This Row],[Código Arancelario]],Codigos10[],5,0)</f>
        <v>Frutos de pepita</v>
      </c>
      <c r="J590">
        <f>+VLOOKUP(Importaciones_mensuales[[#This Row],[Categoría]],Cod_Tipo_cultivo[],2,0)</f>
        <v>3</v>
      </c>
      <c r="K590" t="s">
        <v>129</v>
      </c>
      <c r="L590">
        <f>+VLOOKUP(Importaciones_mensuales[[#This Row],[Contenido]],Contenido_cod[],2,0)</f>
        <v>1</v>
      </c>
      <c r="M590" t="str">
        <f>+VLOOKUP(Importaciones_mensuales[[#This Row],[Código Arancelario]],Codigos10[],7,0)</f>
        <v>Sin especificar</v>
      </c>
      <c r="N590">
        <v>2018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131.63999999999999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</row>
    <row r="591" spans="1:26" x14ac:dyDescent="0.25">
      <c r="A591" t="s">
        <v>173</v>
      </c>
      <c r="B591" t="s">
        <v>363</v>
      </c>
      <c r="C591" t="str">
        <f>+VLOOKUP(Importaciones_mensuales[[#This Row],[Código Arancelario]],Codigos10[],2,0)</f>
        <v>Palta</v>
      </c>
      <c r="D591">
        <f>+VLOOKUP(Importaciones_mensuales[[#This Row],[Cultivo]],Cod_categoría[],2,0)</f>
        <v>100106002</v>
      </c>
      <c r="E591" t="str">
        <f>+VLOOKUP(Importaciones_mensuales[[#This Row],[Código Arancelario]],Codigos10[],4,0)</f>
        <v>Sin especificar</v>
      </c>
      <c r="F591">
        <f>+VLOOKUP(Importaciones_mensuales[[#This Row],[Procesamiento]],Cod_procesamiento[],2,0)</f>
        <v>6</v>
      </c>
      <c r="G591" t="str">
        <f>+VLOOKUP(Importaciones_mensuales[[#This Row],[Código Arancelario]],Codigos10[],3,0)</f>
        <v>Orgánico</v>
      </c>
      <c r="H591">
        <f>+VLOOKUP(Importaciones_mensuales[[#This Row],[Tipo]],Cod_tipo[],2,0)</f>
        <v>1</v>
      </c>
      <c r="I591" t="str">
        <f>+VLOOKUP(Importaciones_mensuales[[#This Row],[Código Arancelario]],Codigos10[],5,0)</f>
        <v>Frutos Oleaginosos</v>
      </c>
      <c r="J591">
        <f>+VLOOKUP(Importaciones_mensuales[[#This Row],[Categoría]],Cod_Tipo_cultivo[],2,0)</f>
        <v>12</v>
      </c>
      <c r="K591" t="s">
        <v>129</v>
      </c>
      <c r="L591">
        <f>+VLOOKUP(Importaciones_mensuales[[#This Row],[Contenido]],Contenido_cod[],2,0)</f>
        <v>1</v>
      </c>
      <c r="M591" t="str">
        <f>+VLOOKUP(Importaciones_mensuales[[#This Row],[Código Arancelario]],Codigos10[],7,0)</f>
        <v>Sin especificar</v>
      </c>
      <c r="N591">
        <v>2015</v>
      </c>
      <c r="O591">
        <v>0</v>
      </c>
      <c r="P591">
        <v>0</v>
      </c>
      <c r="Q591">
        <v>0</v>
      </c>
      <c r="R591">
        <v>0.63503612933828757</v>
      </c>
      <c r="S591">
        <v>0.62597324110948094</v>
      </c>
      <c r="T591">
        <v>0.6281943319838057</v>
      </c>
      <c r="U591">
        <v>0.62492824822236581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25">
      <c r="A592" t="s">
        <v>189</v>
      </c>
      <c r="B592" t="s">
        <v>363</v>
      </c>
      <c r="C592" t="str">
        <f>+VLOOKUP(Importaciones_mensuales[[#This Row],[Código Arancelario]],Codigos10[],2,0)</f>
        <v>Uva</v>
      </c>
      <c r="D592">
        <f>+VLOOKUP(Importaciones_mensuales[[#This Row],[Cultivo]],Cod_categoría[],2,0)</f>
        <v>100109001</v>
      </c>
      <c r="E592" t="str">
        <f>+VLOOKUP(Importaciones_mensuales[[#This Row],[Código Arancelario]],Codigos10[],4,0)</f>
        <v>Fresco</v>
      </c>
      <c r="F592">
        <f>+VLOOKUP(Importaciones_mensuales[[#This Row],[Procesamiento]],Cod_procesamiento[],2,0)</f>
        <v>4</v>
      </c>
      <c r="G592" t="str">
        <f>+VLOOKUP(Importaciones_mensuales[[#This Row],[Código Arancelario]],Codigos10[],3,0)</f>
        <v>No orgánico</v>
      </c>
      <c r="H592">
        <f>+VLOOKUP(Importaciones_mensuales[[#This Row],[Tipo]],Cod_tipo[],2,0)</f>
        <v>2</v>
      </c>
      <c r="I592" t="str">
        <f>+VLOOKUP(Importaciones_mensuales[[#This Row],[Código Arancelario]],Codigos10[],5,0)</f>
        <v>Uva</v>
      </c>
      <c r="J592">
        <f>+VLOOKUP(Importaciones_mensuales[[#This Row],[Categoría]],Cod_Tipo_cultivo[],2,0)</f>
        <v>11</v>
      </c>
      <c r="K592" t="s">
        <v>129</v>
      </c>
      <c r="L592">
        <f>+VLOOKUP(Importaciones_mensuales[[#This Row],[Contenido]],Contenido_cod[],2,0)</f>
        <v>1</v>
      </c>
      <c r="M592" t="str">
        <f>+VLOOKUP(Importaciones_mensuales[[#This Row],[Código Arancelario]],Codigos10[],7,0)</f>
        <v>Thompson seedless</v>
      </c>
      <c r="N592">
        <v>2015</v>
      </c>
      <c r="O592">
        <v>0</v>
      </c>
      <c r="P592">
        <v>0</v>
      </c>
      <c r="Q592">
        <v>0</v>
      </c>
      <c r="R592">
        <v>55.669358545072555</v>
      </c>
      <c r="S592">
        <v>0</v>
      </c>
      <c r="T592">
        <v>0</v>
      </c>
      <c r="U592">
        <v>0</v>
      </c>
      <c r="V592">
        <v>5.1118990552932209</v>
      </c>
      <c r="W592">
        <v>2.8522960486609912</v>
      </c>
      <c r="X592">
        <v>0</v>
      </c>
      <c r="Y592">
        <v>0</v>
      </c>
      <c r="Z592">
        <v>0</v>
      </c>
    </row>
    <row r="593" spans="1:26" x14ac:dyDescent="0.25">
      <c r="A593" t="s">
        <v>309</v>
      </c>
      <c r="B593" t="s">
        <v>363</v>
      </c>
      <c r="C593" t="str">
        <f>+VLOOKUP(Importaciones_mensuales[[#This Row],[Código Arancelario]],Codigos10[],2,0)</f>
        <v>Uva</v>
      </c>
      <c r="D593">
        <f>+VLOOKUP(Importaciones_mensuales[[#This Row],[Cultivo]],Cod_categoría[],2,0)</f>
        <v>100109001</v>
      </c>
      <c r="E593" t="str">
        <f>+VLOOKUP(Importaciones_mensuales[[#This Row],[Código Arancelario]],Codigos10[],4,0)</f>
        <v>Fresco</v>
      </c>
      <c r="F593">
        <f>+VLOOKUP(Importaciones_mensuales[[#This Row],[Procesamiento]],Cod_procesamiento[],2,0)</f>
        <v>4</v>
      </c>
      <c r="G593" t="str">
        <f>+VLOOKUP(Importaciones_mensuales[[#This Row],[Código Arancelario]],Codigos10[],3,0)</f>
        <v>Orgánico</v>
      </c>
      <c r="H593">
        <f>+VLOOKUP(Importaciones_mensuales[[#This Row],[Tipo]],Cod_tipo[],2,0)</f>
        <v>1</v>
      </c>
      <c r="I593" t="str">
        <f>+VLOOKUP(Importaciones_mensuales[[#This Row],[Código Arancelario]],Codigos10[],5,0)</f>
        <v>Uva</v>
      </c>
      <c r="J593">
        <f>+VLOOKUP(Importaciones_mensuales[[#This Row],[Categoría]],Cod_Tipo_cultivo[],2,0)</f>
        <v>11</v>
      </c>
      <c r="K593" t="s">
        <v>129</v>
      </c>
      <c r="L593">
        <f>+VLOOKUP(Importaciones_mensuales[[#This Row],[Contenido]],Contenido_cod[],2,0)</f>
        <v>1</v>
      </c>
      <c r="M593" t="str">
        <f>+VLOOKUP(Importaciones_mensuales[[#This Row],[Código Arancelario]],Codigos10[],7,0)</f>
        <v>Flame seedles</v>
      </c>
      <c r="N593">
        <v>2015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9.2687257751937988</v>
      </c>
      <c r="V593">
        <v>4.5439882344664779</v>
      </c>
      <c r="W593">
        <v>0</v>
      </c>
      <c r="X593">
        <v>0</v>
      </c>
      <c r="Y593">
        <v>0</v>
      </c>
      <c r="Z593">
        <v>0</v>
      </c>
    </row>
    <row r="594" spans="1:26" x14ac:dyDescent="0.25">
      <c r="A594" t="s">
        <v>192</v>
      </c>
      <c r="B594" t="s">
        <v>363</v>
      </c>
      <c r="C594" t="str">
        <f>+VLOOKUP(Importaciones_mensuales[[#This Row],[Código Arancelario]],Codigos10[],2,0)</f>
        <v>Uva</v>
      </c>
      <c r="D594">
        <f>+VLOOKUP(Importaciones_mensuales[[#This Row],[Cultivo]],Cod_categoría[],2,0)</f>
        <v>100109001</v>
      </c>
      <c r="E594" t="str">
        <f>+VLOOKUP(Importaciones_mensuales[[#This Row],[Código Arancelario]],Codigos10[],4,0)</f>
        <v>Fresco</v>
      </c>
      <c r="F594">
        <f>+VLOOKUP(Importaciones_mensuales[[#This Row],[Procesamiento]],Cod_procesamiento[],2,0)</f>
        <v>4</v>
      </c>
      <c r="G594" t="str">
        <f>+VLOOKUP(Importaciones_mensuales[[#This Row],[Código Arancelario]],Codigos10[],3,0)</f>
        <v>No orgánico</v>
      </c>
      <c r="H594">
        <f>+VLOOKUP(Importaciones_mensuales[[#This Row],[Tipo]],Cod_tipo[],2,0)</f>
        <v>2</v>
      </c>
      <c r="I594" t="str">
        <f>+VLOOKUP(Importaciones_mensuales[[#This Row],[Código Arancelario]],Codigos10[],5,0)</f>
        <v>Uva</v>
      </c>
      <c r="J594">
        <f>+VLOOKUP(Importaciones_mensuales[[#This Row],[Categoría]],Cod_Tipo_cultivo[],2,0)</f>
        <v>11</v>
      </c>
      <c r="K594" t="s">
        <v>129</v>
      </c>
      <c r="L594">
        <f>+VLOOKUP(Importaciones_mensuales[[#This Row],[Contenido]],Contenido_cod[],2,0)</f>
        <v>1</v>
      </c>
      <c r="M594" t="str">
        <f>+VLOOKUP(Importaciones_mensuales[[#This Row],[Código Arancelario]],Codigos10[],7,0)</f>
        <v>Flame seedles</v>
      </c>
      <c r="N594">
        <v>2015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6.0154827770837054</v>
      </c>
      <c r="V594">
        <v>3.8211593749833002</v>
      </c>
      <c r="W594">
        <v>0</v>
      </c>
      <c r="X594">
        <v>0</v>
      </c>
      <c r="Y594">
        <v>0</v>
      </c>
      <c r="Z594">
        <v>0</v>
      </c>
    </row>
    <row r="595" spans="1:26" x14ac:dyDescent="0.25">
      <c r="A595" t="s">
        <v>291</v>
      </c>
      <c r="B595" t="s">
        <v>363</v>
      </c>
      <c r="C595" t="str">
        <f>+VLOOKUP(Importaciones_mensuales[[#This Row],[Código Arancelario]],Codigos10[],2,0)</f>
        <v>Uva</v>
      </c>
      <c r="D595">
        <f>+VLOOKUP(Importaciones_mensuales[[#This Row],[Cultivo]],Cod_categoría[],2,0)</f>
        <v>100109001</v>
      </c>
      <c r="E595" t="str">
        <f>+VLOOKUP(Importaciones_mensuales[[#This Row],[Código Arancelario]],Codigos10[],4,0)</f>
        <v>Fresco</v>
      </c>
      <c r="F595">
        <f>+VLOOKUP(Importaciones_mensuales[[#This Row],[Procesamiento]],Cod_procesamiento[],2,0)</f>
        <v>4</v>
      </c>
      <c r="G595" t="str">
        <f>+VLOOKUP(Importaciones_mensuales[[#This Row],[Código Arancelario]],Codigos10[],3,0)</f>
        <v>No orgánico</v>
      </c>
      <c r="H595">
        <f>+VLOOKUP(Importaciones_mensuales[[#This Row],[Tipo]],Cod_tipo[],2,0)</f>
        <v>2</v>
      </c>
      <c r="I595" t="str">
        <f>+VLOOKUP(Importaciones_mensuales[[#This Row],[Código Arancelario]],Codigos10[],5,0)</f>
        <v>Uva</v>
      </c>
      <c r="J595">
        <f>+VLOOKUP(Importaciones_mensuales[[#This Row],[Categoría]],Cod_Tipo_cultivo[],2,0)</f>
        <v>11</v>
      </c>
      <c r="K595" t="s">
        <v>129</v>
      </c>
      <c r="L595">
        <f>+VLOOKUP(Importaciones_mensuales[[#This Row],[Contenido]],Contenido_cod[],2,0)</f>
        <v>1</v>
      </c>
      <c r="M595" t="str">
        <f>+VLOOKUP(Importaciones_mensuales[[#This Row],[Código Arancelario]],Codigos10[],7,0)</f>
        <v>Red globe</v>
      </c>
      <c r="N595">
        <v>2015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2.6223483549477544</v>
      </c>
      <c r="X595">
        <v>5.5824091261380779</v>
      </c>
      <c r="Y595">
        <v>0</v>
      </c>
      <c r="Z595">
        <v>0</v>
      </c>
    </row>
    <row r="596" spans="1:26" x14ac:dyDescent="0.25">
      <c r="A596" t="s">
        <v>293</v>
      </c>
      <c r="B596" t="s">
        <v>363</v>
      </c>
      <c r="C596" t="str">
        <f>+VLOOKUP(Importaciones_mensuales[[#This Row],[Código Arancelario]],Codigos10[],2,0)</f>
        <v>Uva</v>
      </c>
      <c r="D596">
        <f>+VLOOKUP(Importaciones_mensuales[[#This Row],[Cultivo]],Cod_categoría[],2,0)</f>
        <v>100109001</v>
      </c>
      <c r="E596" t="str">
        <f>+VLOOKUP(Importaciones_mensuales[[#This Row],[Código Arancelario]],Codigos10[],4,0)</f>
        <v>Fresco</v>
      </c>
      <c r="F596">
        <f>+VLOOKUP(Importaciones_mensuales[[#This Row],[Procesamiento]],Cod_procesamiento[],2,0)</f>
        <v>4</v>
      </c>
      <c r="G596" t="str">
        <f>+VLOOKUP(Importaciones_mensuales[[#This Row],[Código Arancelario]],Codigos10[],3,0)</f>
        <v>No orgánico</v>
      </c>
      <c r="H596">
        <f>+VLOOKUP(Importaciones_mensuales[[#This Row],[Tipo]],Cod_tipo[],2,0)</f>
        <v>2</v>
      </c>
      <c r="I596" t="str">
        <f>+VLOOKUP(Importaciones_mensuales[[#This Row],[Código Arancelario]],Codigos10[],5,0)</f>
        <v>Uva</v>
      </c>
      <c r="J596">
        <f>+VLOOKUP(Importaciones_mensuales[[#This Row],[Categoría]],Cod_Tipo_cultivo[],2,0)</f>
        <v>11</v>
      </c>
      <c r="K596" t="s">
        <v>129</v>
      </c>
      <c r="L596">
        <f>+VLOOKUP(Importaciones_mensuales[[#This Row],[Contenido]],Contenido_cod[],2,0)</f>
        <v>1</v>
      </c>
      <c r="M596" t="str">
        <f>+VLOOKUP(Importaciones_mensuales[[#This Row],[Código Arancelario]],Codigos10[],7,0)</f>
        <v>Crimson seedless</v>
      </c>
      <c r="N596">
        <v>2015</v>
      </c>
      <c r="O596">
        <v>0</v>
      </c>
      <c r="P596">
        <v>0</v>
      </c>
      <c r="Q596">
        <v>1.0668579626972741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5.6205184108527133</v>
      </c>
      <c r="Z596">
        <v>0</v>
      </c>
    </row>
    <row r="597" spans="1:26" x14ac:dyDescent="0.25">
      <c r="A597" t="s">
        <v>252</v>
      </c>
      <c r="B597" t="s">
        <v>15</v>
      </c>
      <c r="C597" t="str">
        <f>+VLOOKUP(Importaciones_mensuales[[#This Row],[Código Arancelario]],Codigos10[],2,0)</f>
        <v>Zarzamora</v>
      </c>
      <c r="D597">
        <f>+VLOOKUP(Importaciones_mensuales[[#This Row],[Cultivo]],Cod_categoría[],2,0)</f>
        <v>100114038</v>
      </c>
      <c r="E597" t="str">
        <f>+VLOOKUP(Importaciones_mensuales[[#This Row],[Código Arancelario]],Codigos10[],4,0)</f>
        <v>Congelado</v>
      </c>
      <c r="F597">
        <f>+VLOOKUP(Importaciones_mensuales[[#This Row],[Procesamiento]],Cod_procesamiento[],2,0)</f>
        <v>1</v>
      </c>
      <c r="G597" t="str">
        <f>+VLOOKUP(Importaciones_mensuales[[#This Row],[Código Arancelario]],Codigos10[],3,0)</f>
        <v>Sin especificar</v>
      </c>
      <c r="H597">
        <f>+VLOOKUP(Importaciones_mensuales[[#This Row],[Tipo]],Cod_tipo[],2,0)</f>
        <v>5</v>
      </c>
      <c r="I597" t="str">
        <f>+VLOOKUP(Importaciones_mensuales[[#This Row],[Código Arancelario]],Codigos10[],5,0)</f>
        <v>Berries</v>
      </c>
      <c r="J597">
        <f>+VLOOKUP(Importaciones_mensuales[[#This Row],[Categoría]],Cod_Tipo_cultivo[],2,0)</f>
        <v>1</v>
      </c>
      <c r="K597" t="s">
        <v>129</v>
      </c>
      <c r="L597">
        <f>+VLOOKUP(Importaciones_mensuales[[#This Row],[Contenido]],Contenido_cod[],2,0)</f>
        <v>1</v>
      </c>
      <c r="M597" t="str">
        <f>+VLOOKUP(Importaciones_mensuales[[#This Row],[Código Arancelario]],Codigos10[],7,0)</f>
        <v>Sin especificar</v>
      </c>
      <c r="N597">
        <v>2018</v>
      </c>
      <c r="O597">
        <v>0</v>
      </c>
      <c r="P597">
        <v>0</v>
      </c>
      <c r="Q597">
        <v>7.13</v>
      </c>
      <c r="R597">
        <v>3588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5812.92</v>
      </c>
      <c r="Y597">
        <v>7141.8899999999994</v>
      </c>
      <c r="Z597">
        <v>0</v>
      </c>
    </row>
    <row r="598" spans="1:26" x14ac:dyDescent="0.25">
      <c r="A598" t="s">
        <v>194</v>
      </c>
      <c r="B598" t="s">
        <v>363</v>
      </c>
      <c r="C598" t="str">
        <f>+VLOOKUP(Importaciones_mensuales[[#This Row],[Código Arancelario]],Codigos10[],2,0)</f>
        <v>Uva</v>
      </c>
      <c r="D598">
        <f>+VLOOKUP(Importaciones_mensuales[[#This Row],[Cultivo]],Cod_categoría[],2,0)</f>
        <v>100109001</v>
      </c>
      <c r="E598" t="str">
        <f>+VLOOKUP(Importaciones_mensuales[[#This Row],[Código Arancelario]],Codigos10[],4,0)</f>
        <v>Fresco</v>
      </c>
      <c r="F598">
        <f>+VLOOKUP(Importaciones_mensuales[[#This Row],[Procesamiento]],Cod_procesamiento[],2,0)</f>
        <v>4</v>
      </c>
      <c r="G598" t="str">
        <f>+VLOOKUP(Importaciones_mensuales[[#This Row],[Código Arancelario]],Codigos10[],3,0)</f>
        <v>No orgánico</v>
      </c>
      <c r="H598">
        <f>+VLOOKUP(Importaciones_mensuales[[#This Row],[Tipo]],Cod_tipo[],2,0)</f>
        <v>2</v>
      </c>
      <c r="I598" t="str">
        <f>+VLOOKUP(Importaciones_mensuales[[#This Row],[Código Arancelario]],Codigos10[],5,0)</f>
        <v>Uva</v>
      </c>
      <c r="J598">
        <f>+VLOOKUP(Importaciones_mensuales[[#This Row],[Categoría]],Cod_Tipo_cultivo[],2,0)</f>
        <v>11</v>
      </c>
      <c r="K598" t="s">
        <v>129</v>
      </c>
      <c r="L598">
        <f>+VLOOKUP(Importaciones_mensuales[[#This Row],[Contenido]],Contenido_cod[],2,0)</f>
        <v>1</v>
      </c>
      <c r="M598" t="str">
        <f>+VLOOKUP(Importaciones_mensuales[[#This Row],[Código Arancelario]],Codigos10[],7,0)</f>
        <v>Sugraone</v>
      </c>
      <c r="N598">
        <v>2015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4.8875825450651433</v>
      </c>
      <c r="V598">
        <v>2.9725335917312661</v>
      </c>
      <c r="W598">
        <v>0</v>
      </c>
      <c r="X598">
        <v>0</v>
      </c>
      <c r="Y598">
        <v>0</v>
      </c>
      <c r="Z598">
        <v>0</v>
      </c>
    </row>
    <row r="599" spans="1:26" x14ac:dyDescent="0.25">
      <c r="A599" t="s">
        <v>229</v>
      </c>
      <c r="B599" t="s">
        <v>363</v>
      </c>
      <c r="C599" t="str">
        <f>+VLOOKUP(Importaciones_mensuales[[#This Row],[Código Arancelario]],Codigos10[],2,0)</f>
        <v>Ciruela</v>
      </c>
      <c r="D599">
        <f>+VLOOKUP(Importaciones_mensuales[[#This Row],[Cultivo]],Cod_categoría[],2,0)</f>
        <v>100103002</v>
      </c>
      <c r="E599" t="str">
        <f>+VLOOKUP(Importaciones_mensuales[[#This Row],[Código Arancelario]],Codigos10[],4,0)</f>
        <v>Fresco</v>
      </c>
      <c r="F599">
        <f>+VLOOKUP(Importaciones_mensuales[[#This Row],[Procesamiento]],Cod_procesamiento[],2,0)</f>
        <v>4</v>
      </c>
      <c r="G599" t="str">
        <f>+VLOOKUP(Importaciones_mensuales[[#This Row],[Código Arancelario]],Codigos10[],3,0)</f>
        <v>No orgánico</v>
      </c>
      <c r="H599">
        <f>+VLOOKUP(Importaciones_mensuales[[#This Row],[Tipo]],Cod_tipo[],2,0)</f>
        <v>2</v>
      </c>
      <c r="I599" t="str">
        <f>+VLOOKUP(Importaciones_mensuales[[#This Row],[Código Arancelario]],Codigos10[],5,0)</f>
        <v>Frutos de carozo</v>
      </c>
      <c r="J599">
        <f>+VLOOKUP(Importaciones_mensuales[[#This Row],[Categoría]],Cod_Tipo_cultivo[],2,0)</f>
        <v>5</v>
      </c>
      <c r="K599" t="s">
        <v>129</v>
      </c>
      <c r="L599">
        <f>+VLOOKUP(Importaciones_mensuales[[#This Row],[Contenido]],Contenido_cod[],2,0)</f>
        <v>1</v>
      </c>
      <c r="M599" t="str">
        <f>+VLOOKUP(Importaciones_mensuales[[#This Row],[Código Arancelario]],Codigos10[],7,0)</f>
        <v>Sin especificar</v>
      </c>
      <c r="N599">
        <v>2015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6.8136785714285715</v>
      </c>
      <c r="V599">
        <v>6.659476449980537</v>
      </c>
      <c r="W599">
        <v>5.8442071039015522</v>
      </c>
      <c r="X599">
        <v>3.9543044619422569</v>
      </c>
      <c r="Y599">
        <v>0</v>
      </c>
      <c r="Z599">
        <v>0</v>
      </c>
    </row>
    <row r="600" spans="1:26" x14ac:dyDescent="0.25">
      <c r="A600" t="s">
        <v>256</v>
      </c>
      <c r="B600" t="s">
        <v>15</v>
      </c>
      <c r="C600" t="str">
        <f>+VLOOKUP(Importaciones_mensuales[[#This Row],[Código Arancelario]],Codigos10[],2,0)</f>
        <v>Damasco</v>
      </c>
      <c r="D600">
        <f>+VLOOKUP(Importaciones_mensuales[[#This Row],[Cultivo]],Cod_categoría[],2,0)</f>
        <v>100103003</v>
      </c>
      <c r="E600" t="str">
        <f>+VLOOKUP(Importaciones_mensuales[[#This Row],[Código Arancelario]],Codigos10[],4,0)</f>
        <v>Congelado</v>
      </c>
      <c r="F600">
        <f>+VLOOKUP(Importaciones_mensuales[[#This Row],[Procesamiento]],Cod_procesamiento[],2,0)</f>
        <v>1</v>
      </c>
      <c r="G600" t="str">
        <f>+VLOOKUP(Importaciones_mensuales[[#This Row],[Código Arancelario]],Codigos10[],3,0)</f>
        <v>Sin especificar</v>
      </c>
      <c r="H600">
        <f>+VLOOKUP(Importaciones_mensuales[[#This Row],[Tipo]],Cod_tipo[],2,0)</f>
        <v>5</v>
      </c>
      <c r="I600" t="str">
        <f>+VLOOKUP(Importaciones_mensuales[[#This Row],[Código Arancelario]],Codigos10[],5,0)</f>
        <v>Frutos de carozo</v>
      </c>
      <c r="J600">
        <f>+VLOOKUP(Importaciones_mensuales[[#This Row],[Categoría]],Cod_Tipo_cultivo[],2,0)</f>
        <v>5</v>
      </c>
      <c r="K600" t="s">
        <v>129</v>
      </c>
      <c r="L600">
        <f>+VLOOKUP(Importaciones_mensuales[[#This Row],[Contenido]],Contenido_cod[],2,0)</f>
        <v>1</v>
      </c>
      <c r="M600" t="str">
        <f>+VLOOKUP(Importaciones_mensuales[[#This Row],[Código Arancelario]],Codigos10[],7,0)</f>
        <v>Sin especificar</v>
      </c>
      <c r="N600">
        <v>2018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26939.26</v>
      </c>
      <c r="W600">
        <v>23128.7</v>
      </c>
      <c r="X600">
        <v>24815.17</v>
      </c>
      <c r="Y600">
        <v>23128.7</v>
      </c>
      <c r="Z600">
        <v>23128.7</v>
      </c>
    </row>
    <row r="601" spans="1:26" x14ac:dyDescent="0.25">
      <c r="A601" t="s">
        <v>257</v>
      </c>
      <c r="B601" t="s">
        <v>15</v>
      </c>
      <c r="C601" t="str">
        <f>+VLOOKUP(Importaciones_mensuales[[#This Row],[Código Arancelario]],Codigos10[],2,0)</f>
        <v>Durazno</v>
      </c>
      <c r="D601">
        <f>+VLOOKUP(Importaciones_mensuales[[#This Row],[Cultivo]],Cod_categoría[],2,0)</f>
        <v>100103004</v>
      </c>
      <c r="E601" t="str">
        <f>+VLOOKUP(Importaciones_mensuales[[#This Row],[Código Arancelario]],Codigos10[],4,0)</f>
        <v>Congelado</v>
      </c>
      <c r="F601">
        <f>+VLOOKUP(Importaciones_mensuales[[#This Row],[Procesamiento]],Cod_procesamiento[],2,0)</f>
        <v>1</v>
      </c>
      <c r="G601" t="str">
        <f>+VLOOKUP(Importaciones_mensuales[[#This Row],[Código Arancelario]],Codigos10[],3,0)</f>
        <v>Sin especificar</v>
      </c>
      <c r="H601">
        <f>+VLOOKUP(Importaciones_mensuales[[#This Row],[Tipo]],Cod_tipo[],2,0)</f>
        <v>5</v>
      </c>
      <c r="I601" t="str">
        <f>+VLOOKUP(Importaciones_mensuales[[#This Row],[Código Arancelario]],Codigos10[],5,0)</f>
        <v>Frutos de carozo</v>
      </c>
      <c r="J601">
        <f>+VLOOKUP(Importaciones_mensuales[[#This Row],[Categoría]],Cod_Tipo_cultivo[],2,0)</f>
        <v>5</v>
      </c>
      <c r="K601" t="s">
        <v>129</v>
      </c>
      <c r="L601">
        <f>+VLOOKUP(Importaciones_mensuales[[#This Row],[Contenido]],Contenido_cod[],2,0)</f>
        <v>1</v>
      </c>
      <c r="M601" t="str">
        <f>+VLOOKUP(Importaciones_mensuales[[#This Row],[Código Arancelario]],Codigos10[],7,0)</f>
        <v>Sin especificar</v>
      </c>
      <c r="N601">
        <v>2018</v>
      </c>
      <c r="O601">
        <v>55400.97</v>
      </c>
      <c r="P601">
        <v>27947.18</v>
      </c>
      <c r="Q601">
        <v>94890.68</v>
      </c>
      <c r="R601">
        <v>30960</v>
      </c>
      <c r="S601">
        <v>189937.76</v>
      </c>
      <c r="T601">
        <v>31783.88</v>
      </c>
      <c r="U601">
        <v>33026.51</v>
      </c>
      <c r="V601">
        <v>113620.55</v>
      </c>
      <c r="W601">
        <v>55581.43</v>
      </c>
      <c r="X601">
        <v>152400.24</v>
      </c>
      <c r="Y601">
        <v>3720</v>
      </c>
      <c r="Z601">
        <v>24815.17</v>
      </c>
    </row>
    <row r="602" spans="1:26" x14ac:dyDescent="0.25">
      <c r="A602" t="s">
        <v>258</v>
      </c>
      <c r="B602" t="s">
        <v>15</v>
      </c>
      <c r="C602" t="str">
        <f>+VLOOKUP(Importaciones_mensuales[[#This Row],[Código Arancelario]],Codigos10[],2,0)</f>
        <v>Manzana</v>
      </c>
      <c r="D602">
        <f>+VLOOKUP(Importaciones_mensuales[[#This Row],[Cultivo]],Cod_categoría[],2,0)</f>
        <v>100104002</v>
      </c>
      <c r="E602" t="str">
        <f>+VLOOKUP(Importaciones_mensuales[[#This Row],[Código Arancelario]],Codigos10[],4,0)</f>
        <v>Congelado</v>
      </c>
      <c r="F602">
        <f>+VLOOKUP(Importaciones_mensuales[[#This Row],[Procesamiento]],Cod_procesamiento[],2,0)</f>
        <v>1</v>
      </c>
      <c r="G602" t="str">
        <f>+VLOOKUP(Importaciones_mensuales[[#This Row],[Código Arancelario]],Codigos10[],3,0)</f>
        <v>Sin especificar</v>
      </c>
      <c r="H602">
        <f>+VLOOKUP(Importaciones_mensuales[[#This Row],[Tipo]],Cod_tipo[],2,0)</f>
        <v>5</v>
      </c>
      <c r="I602" t="str">
        <f>+VLOOKUP(Importaciones_mensuales[[#This Row],[Código Arancelario]],Codigos10[],5,0)</f>
        <v>Frutos de pepita</v>
      </c>
      <c r="J602">
        <f>+VLOOKUP(Importaciones_mensuales[[#This Row],[Categoría]],Cod_Tipo_cultivo[],2,0)</f>
        <v>3</v>
      </c>
      <c r="K602" t="s">
        <v>129</v>
      </c>
      <c r="L602">
        <f>+VLOOKUP(Importaciones_mensuales[[#This Row],[Contenido]],Contenido_cod[],2,0)</f>
        <v>1</v>
      </c>
      <c r="M602" t="str">
        <f>+VLOOKUP(Importaciones_mensuales[[#This Row],[Código Arancelario]],Codigos10[],7,0)</f>
        <v>Sin especificar</v>
      </c>
      <c r="N602">
        <v>2018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4020.69</v>
      </c>
      <c r="Y602">
        <v>1946.28</v>
      </c>
      <c r="Z602">
        <v>5427.96</v>
      </c>
    </row>
    <row r="603" spans="1:26" x14ac:dyDescent="0.25">
      <c r="A603" t="s">
        <v>259</v>
      </c>
      <c r="B603" t="s">
        <v>15</v>
      </c>
      <c r="C603" t="str">
        <f>+VLOOKUP(Importaciones_mensuales[[#This Row],[Código Arancelario]],Codigos10[],2,0)</f>
        <v>Uva</v>
      </c>
      <c r="D603">
        <f>+VLOOKUP(Importaciones_mensuales[[#This Row],[Cultivo]],Cod_categoría[],2,0)</f>
        <v>100109001</v>
      </c>
      <c r="E603" t="str">
        <f>+VLOOKUP(Importaciones_mensuales[[#This Row],[Código Arancelario]],Codigos10[],4,0)</f>
        <v>Congelado</v>
      </c>
      <c r="F603">
        <f>+VLOOKUP(Importaciones_mensuales[[#This Row],[Procesamiento]],Cod_procesamiento[],2,0)</f>
        <v>1</v>
      </c>
      <c r="G603" t="str">
        <f>+VLOOKUP(Importaciones_mensuales[[#This Row],[Código Arancelario]],Codigos10[],3,0)</f>
        <v>Sin especificar</v>
      </c>
      <c r="H603">
        <f>+VLOOKUP(Importaciones_mensuales[[#This Row],[Tipo]],Cod_tipo[],2,0)</f>
        <v>5</v>
      </c>
      <c r="I603" t="str">
        <f>+VLOOKUP(Importaciones_mensuales[[#This Row],[Código Arancelario]],Codigos10[],5,0)</f>
        <v>Uva</v>
      </c>
      <c r="J603">
        <f>+VLOOKUP(Importaciones_mensuales[[#This Row],[Categoría]],Cod_Tipo_cultivo[],2,0)</f>
        <v>11</v>
      </c>
      <c r="K603" t="s">
        <v>129</v>
      </c>
      <c r="L603">
        <f>+VLOOKUP(Importaciones_mensuales[[#This Row],[Contenido]],Contenido_cod[],2,0)</f>
        <v>1</v>
      </c>
      <c r="M603" t="str">
        <f>+VLOOKUP(Importaciones_mensuales[[#This Row],[Código Arancelario]],Codigos10[],7,0)</f>
        <v>Sin especificar</v>
      </c>
      <c r="N603">
        <v>2018</v>
      </c>
      <c r="O603">
        <v>0</v>
      </c>
      <c r="P603">
        <v>0</v>
      </c>
      <c r="Q603">
        <v>0</v>
      </c>
      <c r="R603">
        <v>42280.5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</row>
    <row r="604" spans="1:26" x14ac:dyDescent="0.25">
      <c r="A604" t="s">
        <v>240</v>
      </c>
      <c r="B604" t="s">
        <v>363</v>
      </c>
      <c r="C604" t="str">
        <f>+VLOOKUP(Importaciones_mensuales[[#This Row],[Código Arancelario]],Codigos10[],2,0)</f>
        <v>Arándano</v>
      </c>
      <c r="D604">
        <f>+VLOOKUP(Importaciones_mensuales[[#This Row],[Cultivo]],Cod_categoría[],2,0)</f>
        <v>100101001</v>
      </c>
      <c r="E604" t="str">
        <f>+VLOOKUP(Importaciones_mensuales[[#This Row],[Código Arancelario]],Codigos10[],4,0)</f>
        <v>Fresco</v>
      </c>
      <c r="F604">
        <f>+VLOOKUP(Importaciones_mensuales[[#This Row],[Procesamiento]],Cod_procesamiento[],2,0)</f>
        <v>4</v>
      </c>
      <c r="G604" t="str">
        <f>+VLOOKUP(Importaciones_mensuales[[#This Row],[Código Arancelario]],Codigos10[],3,0)</f>
        <v>No orgánico</v>
      </c>
      <c r="H604">
        <f>+VLOOKUP(Importaciones_mensuales[[#This Row],[Tipo]],Cod_tipo[],2,0)</f>
        <v>2</v>
      </c>
      <c r="I604" t="str">
        <f>+VLOOKUP(Importaciones_mensuales[[#This Row],[Código Arancelario]],Codigos10[],5,0)</f>
        <v>Berries</v>
      </c>
      <c r="J604">
        <f>+VLOOKUP(Importaciones_mensuales[[#This Row],[Categoría]],Cod_Tipo_cultivo[],2,0)</f>
        <v>1</v>
      </c>
      <c r="K604" t="s">
        <v>129</v>
      </c>
      <c r="L604">
        <f>+VLOOKUP(Importaciones_mensuales[[#This Row],[Contenido]],Contenido_cod[],2,0)</f>
        <v>1</v>
      </c>
      <c r="M604" t="str">
        <f>+VLOOKUP(Importaciones_mensuales[[#This Row],[Código Arancelario]],Codigos10[],7,0)</f>
        <v>Azul</v>
      </c>
      <c r="N604">
        <v>2015</v>
      </c>
      <c r="O604">
        <v>0</v>
      </c>
      <c r="P604">
        <v>0</v>
      </c>
      <c r="Q604">
        <v>0</v>
      </c>
      <c r="R604">
        <v>321.26666666666665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</row>
    <row r="605" spans="1:26" x14ac:dyDescent="0.25">
      <c r="A605" t="s">
        <v>361</v>
      </c>
      <c r="B605" t="s">
        <v>363</v>
      </c>
      <c r="C605" t="str">
        <f>+VLOOKUP(Importaciones_mensuales[[#This Row],[Código Arancelario]],Codigos10[],2,0)</f>
        <v>Cramberries</v>
      </c>
      <c r="D605">
        <f>+VLOOKUP(Importaciones_mensuales[[#This Row],[Cultivo]],Cod_categoría[],2,0)</f>
        <v>100114022</v>
      </c>
      <c r="E605" t="str">
        <f>+VLOOKUP(Importaciones_mensuales[[#This Row],[Código Arancelario]],Codigos10[],4,0)</f>
        <v>Fresco</v>
      </c>
      <c r="F605">
        <f>+VLOOKUP(Importaciones_mensuales[[#This Row],[Procesamiento]],Cod_procesamiento[],2,0)</f>
        <v>4</v>
      </c>
      <c r="G605" t="str">
        <f>+VLOOKUP(Importaciones_mensuales[[#This Row],[Código Arancelario]],Codigos10[],3,0)</f>
        <v>No orgánico</v>
      </c>
      <c r="H605">
        <f>+VLOOKUP(Importaciones_mensuales[[#This Row],[Tipo]],Cod_tipo[],2,0)</f>
        <v>2</v>
      </c>
      <c r="I605" t="str">
        <f>+VLOOKUP(Importaciones_mensuales[[#This Row],[Código Arancelario]],Codigos10[],5,0)</f>
        <v>Berries</v>
      </c>
      <c r="J605">
        <f>+VLOOKUP(Importaciones_mensuales[[#This Row],[Categoría]],Cod_Tipo_cultivo[],2,0)</f>
        <v>1</v>
      </c>
      <c r="K605" t="s">
        <v>129</v>
      </c>
      <c r="L605">
        <f>+VLOOKUP(Importaciones_mensuales[[#This Row],[Contenido]],Contenido_cod[],2,0)</f>
        <v>1</v>
      </c>
      <c r="M605" t="str">
        <f>+VLOOKUP(Importaciones_mensuales[[#This Row],[Código Arancelario]],Codigos10[],7,0)</f>
        <v>Sin especificar</v>
      </c>
      <c r="N605">
        <v>2015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3.22000233672158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</row>
    <row r="606" spans="1:26" x14ac:dyDescent="0.25">
      <c r="A606" t="s">
        <v>298</v>
      </c>
      <c r="B606" t="s">
        <v>363</v>
      </c>
      <c r="C606" t="str">
        <f>+VLOOKUP(Importaciones_mensuales[[#This Row],[Código Arancelario]],Codigos10[],2,0)</f>
        <v>Mora</v>
      </c>
      <c r="D606">
        <f>+VLOOKUP(Importaciones_mensuales[[#This Row],[Cultivo]],Cod_categoría[],2,0)</f>
        <v>100101008</v>
      </c>
      <c r="E606" t="str">
        <f>+VLOOKUP(Importaciones_mensuales[[#This Row],[Código Arancelario]],Codigos10[],4,0)</f>
        <v>Congelado</v>
      </c>
      <c r="F606">
        <f>+VLOOKUP(Importaciones_mensuales[[#This Row],[Procesamiento]],Cod_procesamiento[],2,0)</f>
        <v>1</v>
      </c>
      <c r="G606" t="str">
        <f>+VLOOKUP(Importaciones_mensuales[[#This Row],[Código Arancelario]],Codigos10[],3,0)</f>
        <v>Orgánico</v>
      </c>
      <c r="H606">
        <f>+VLOOKUP(Importaciones_mensuales[[#This Row],[Tipo]],Cod_tipo[],2,0)</f>
        <v>1</v>
      </c>
      <c r="I606" t="str">
        <f>+VLOOKUP(Importaciones_mensuales[[#This Row],[Código Arancelario]],Codigos10[],5,0)</f>
        <v>Berries</v>
      </c>
      <c r="J606">
        <f>+VLOOKUP(Importaciones_mensuales[[#This Row],[Categoría]],Cod_Tipo_cultivo[],2,0)</f>
        <v>1</v>
      </c>
      <c r="K606" t="s">
        <v>129</v>
      </c>
      <c r="L606">
        <f>+VLOOKUP(Importaciones_mensuales[[#This Row],[Contenido]],Contenido_cod[],2,0)</f>
        <v>1</v>
      </c>
      <c r="M606" t="str">
        <f>+VLOOKUP(Importaciones_mensuales[[#This Row],[Código Arancelario]],Codigos10[],7,0)</f>
        <v>Sin especificar</v>
      </c>
      <c r="N606">
        <v>2015</v>
      </c>
      <c r="O606">
        <v>0</v>
      </c>
      <c r="P606">
        <v>0</v>
      </c>
      <c r="Q606">
        <v>0</v>
      </c>
      <c r="R606">
        <v>0</v>
      </c>
      <c r="S606">
        <v>24.403333333333332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2.1455083333333334</v>
      </c>
    </row>
    <row r="607" spans="1:26" x14ac:dyDescent="0.25">
      <c r="A607" t="s">
        <v>263</v>
      </c>
      <c r="B607" t="s">
        <v>15</v>
      </c>
      <c r="C607" t="str">
        <f>+VLOOKUP(Importaciones_mensuales[[#This Row],[Código Arancelario]],Codigos10[],2,0)</f>
        <v>Durazno</v>
      </c>
      <c r="D607">
        <f>+VLOOKUP(Importaciones_mensuales[[#This Row],[Cultivo]],Cod_categoría[],2,0)</f>
        <v>100103004</v>
      </c>
      <c r="E607" t="str">
        <f>+VLOOKUP(Importaciones_mensuales[[#This Row],[Código Arancelario]],Codigos10[],4,0)</f>
        <v>Conserva</v>
      </c>
      <c r="F607">
        <f>+VLOOKUP(Importaciones_mensuales[[#This Row],[Procesamiento]],Cod_procesamiento[],2,0)</f>
        <v>2</v>
      </c>
      <c r="G607" t="str">
        <f>+VLOOKUP(Importaciones_mensuales[[#This Row],[Código Arancelario]],Codigos10[],3,0)</f>
        <v>Sin especificar</v>
      </c>
      <c r="H607">
        <f>+VLOOKUP(Importaciones_mensuales[[#This Row],[Tipo]],Cod_tipo[],2,0)</f>
        <v>5</v>
      </c>
      <c r="I607" t="str">
        <f>+VLOOKUP(Importaciones_mensuales[[#This Row],[Código Arancelario]],Codigos10[],5,0)</f>
        <v>Frutos de carozo</v>
      </c>
      <c r="J607">
        <f>+VLOOKUP(Importaciones_mensuales[[#This Row],[Categoría]],Cod_Tipo_cultivo[],2,0)</f>
        <v>5</v>
      </c>
      <c r="K607" t="s">
        <v>129</v>
      </c>
      <c r="L607">
        <f>+VLOOKUP(Importaciones_mensuales[[#This Row],[Contenido]],Contenido_cod[],2,0)</f>
        <v>1</v>
      </c>
      <c r="M607" t="str">
        <f>+VLOOKUP(Importaciones_mensuales[[#This Row],[Código Arancelario]],Codigos10[],7,0)</f>
        <v>Sin especificar</v>
      </c>
      <c r="N607">
        <v>2018</v>
      </c>
      <c r="O607">
        <v>0</v>
      </c>
      <c r="P607">
        <v>0</v>
      </c>
      <c r="Q607">
        <v>0</v>
      </c>
      <c r="R607">
        <v>117.93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</row>
    <row r="608" spans="1:26" x14ac:dyDescent="0.25">
      <c r="A608" t="s">
        <v>264</v>
      </c>
      <c r="B608" t="s">
        <v>15</v>
      </c>
      <c r="C608" t="str">
        <f>+VLOOKUP(Importaciones_mensuales[[#This Row],[Código Arancelario]],Codigos10[],2,0)</f>
        <v>Durazno</v>
      </c>
      <c r="D608">
        <f>+VLOOKUP(Importaciones_mensuales[[#This Row],[Cultivo]],Cod_categoría[],2,0)</f>
        <v>100103004</v>
      </c>
      <c r="E608" t="str">
        <f>+VLOOKUP(Importaciones_mensuales[[#This Row],[Código Arancelario]],Codigos10[],4,0)</f>
        <v>Conserva</v>
      </c>
      <c r="F608">
        <f>+VLOOKUP(Importaciones_mensuales[[#This Row],[Procesamiento]],Cod_procesamiento[],2,0)</f>
        <v>2</v>
      </c>
      <c r="G608" t="str">
        <f>+VLOOKUP(Importaciones_mensuales[[#This Row],[Código Arancelario]],Codigos10[],3,0)</f>
        <v>Sin especificar</v>
      </c>
      <c r="H608">
        <f>+VLOOKUP(Importaciones_mensuales[[#This Row],[Tipo]],Cod_tipo[],2,0)</f>
        <v>5</v>
      </c>
      <c r="I608" t="str">
        <f>+VLOOKUP(Importaciones_mensuales[[#This Row],[Código Arancelario]],Codigos10[],5,0)</f>
        <v>Frutos de carozo</v>
      </c>
      <c r="J608">
        <f>+VLOOKUP(Importaciones_mensuales[[#This Row],[Categoría]],Cod_Tipo_cultivo[],2,0)</f>
        <v>5</v>
      </c>
      <c r="K608" t="s">
        <v>129</v>
      </c>
      <c r="L608">
        <f>+VLOOKUP(Importaciones_mensuales[[#This Row],[Contenido]],Contenido_cod[],2,0)</f>
        <v>1</v>
      </c>
      <c r="M608" t="str">
        <f>+VLOOKUP(Importaciones_mensuales[[#This Row],[Código Arancelario]],Codigos10[],7,0)</f>
        <v>Sin especificar</v>
      </c>
      <c r="N608">
        <v>2018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243.32</v>
      </c>
      <c r="V608">
        <v>0</v>
      </c>
      <c r="W608">
        <v>0</v>
      </c>
      <c r="X608">
        <v>0</v>
      </c>
      <c r="Y608">
        <v>0</v>
      </c>
      <c r="Z608">
        <v>0</v>
      </c>
    </row>
    <row r="609" spans="1:26" x14ac:dyDescent="0.25">
      <c r="A609" t="s">
        <v>265</v>
      </c>
      <c r="B609" t="s">
        <v>15</v>
      </c>
      <c r="C609" t="str">
        <f>+VLOOKUP(Importaciones_mensuales[[#This Row],[Código Arancelario]],Codigos10[],2,0)</f>
        <v>Damasco</v>
      </c>
      <c r="D609">
        <f>+VLOOKUP(Importaciones_mensuales[[#This Row],[Cultivo]],Cod_categoría[],2,0)</f>
        <v>100103003</v>
      </c>
      <c r="E609" t="str">
        <f>+VLOOKUP(Importaciones_mensuales[[#This Row],[Código Arancelario]],Codigos10[],4,0)</f>
        <v>Deshidratado</v>
      </c>
      <c r="F609">
        <f>+VLOOKUP(Importaciones_mensuales[[#This Row],[Procesamiento]],Cod_procesamiento[],2,0)</f>
        <v>3</v>
      </c>
      <c r="G609" t="str">
        <f>+VLOOKUP(Importaciones_mensuales[[#This Row],[Código Arancelario]],Codigos10[],3,0)</f>
        <v>Sin especificar</v>
      </c>
      <c r="H609">
        <f>+VLOOKUP(Importaciones_mensuales[[#This Row],[Tipo]],Cod_tipo[],2,0)</f>
        <v>5</v>
      </c>
      <c r="I609" t="str">
        <f>+VLOOKUP(Importaciones_mensuales[[#This Row],[Código Arancelario]],Codigos10[],5,0)</f>
        <v>Frutos de carozo</v>
      </c>
      <c r="J609">
        <f>+VLOOKUP(Importaciones_mensuales[[#This Row],[Categoría]],Cod_Tipo_cultivo[],2,0)</f>
        <v>5</v>
      </c>
      <c r="K609" t="s">
        <v>129</v>
      </c>
      <c r="L609">
        <f>+VLOOKUP(Importaciones_mensuales[[#This Row],[Contenido]],Contenido_cod[],2,0)</f>
        <v>1</v>
      </c>
      <c r="M609" t="str">
        <f>+VLOOKUP(Importaciones_mensuales[[#This Row],[Código Arancelario]],Codigos10[],7,0)</f>
        <v>Sin especificar</v>
      </c>
      <c r="N609">
        <v>2018</v>
      </c>
      <c r="O609">
        <v>44944.29</v>
      </c>
      <c r="P609">
        <v>0</v>
      </c>
      <c r="Q609">
        <v>0</v>
      </c>
      <c r="R609">
        <v>0</v>
      </c>
      <c r="S609">
        <v>65672.929999999993</v>
      </c>
      <c r="T609">
        <v>0</v>
      </c>
      <c r="U609">
        <v>73323.33</v>
      </c>
      <c r="V609">
        <v>39984.35</v>
      </c>
      <c r="W609">
        <v>132676.99</v>
      </c>
      <c r="X609">
        <v>0</v>
      </c>
      <c r="Y609">
        <v>68428.38</v>
      </c>
      <c r="Z609">
        <v>58191.4</v>
      </c>
    </row>
    <row r="610" spans="1:26" x14ac:dyDescent="0.25">
      <c r="A610" t="s">
        <v>248</v>
      </c>
      <c r="B610" t="s">
        <v>363</v>
      </c>
      <c r="C610" t="str">
        <f>+VLOOKUP(Importaciones_mensuales[[#This Row],[Código Arancelario]],Codigos10[],2,0)</f>
        <v>Mora</v>
      </c>
      <c r="D610">
        <f>+VLOOKUP(Importaciones_mensuales[[#This Row],[Cultivo]],Cod_categoría[],2,0)</f>
        <v>100101008</v>
      </c>
      <c r="E610" t="str">
        <f>+VLOOKUP(Importaciones_mensuales[[#This Row],[Código Arancelario]],Codigos10[],4,0)</f>
        <v>Congelado</v>
      </c>
      <c r="F610">
        <f>+VLOOKUP(Importaciones_mensuales[[#This Row],[Procesamiento]],Cod_procesamiento[],2,0)</f>
        <v>1</v>
      </c>
      <c r="G610" t="str">
        <f>+VLOOKUP(Importaciones_mensuales[[#This Row],[Código Arancelario]],Codigos10[],3,0)</f>
        <v>No orgánico</v>
      </c>
      <c r="H610">
        <f>+VLOOKUP(Importaciones_mensuales[[#This Row],[Tipo]],Cod_tipo[],2,0)</f>
        <v>2</v>
      </c>
      <c r="I610" t="str">
        <f>+VLOOKUP(Importaciones_mensuales[[#This Row],[Código Arancelario]],Codigos10[],5,0)</f>
        <v>Berries</v>
      </c>
      <c r="J610">
        <f>+VLOOKUP(Importaciones_mensuales[[#This Row],[Categoría]],Cod_Tipo_cultivo[],2,0)</f>
        <v>1</v>
      </c>
      <c r="K610" t="s">
        <v>129</v>
      </c>
      <c r="L610">
        <f>+VLOOKUP(Importaciones_mensuales[[#This Row],[Contenido]],Contenido_cod[],2,0)</f>
        <v>1</v>
      </c>
      <c r="M610" t="str">
        <f>+VLOOKUP(Importaciones_mensuales[[#This Row],[Código Arancelario]],Codigos10[],7,0)</f>
        <v>Sin especificar</v>
      </c>
      <c r="N610">
        <v>2015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1.1334928453643032</v>
      </c>
      <c r="Y610">
        <v>1.2202986111111112</v>
      </c>
      <c r="Z610">
        <v>2.7991741701628361</v>
      </c>
    </row>
    <row r="611" spans="1:26" x14ac:dyDescent="0.25">
      <c r="A611" t="s">
        <v>249</v>
      </c>
      <c r="B611" t="s">
        <v>363</v>
      </c>
      <c r="C611" t="str">
        <f>+VLOOKUP(Importaciones_mensuales[[#This Row],[Código Arancelario]],Codigos10[],2,0)</f>
        <v>Frambuesa</v>
      </c>
      <c r="D611">
        <f>+VLOOKUP(Importaciones_mensuales[[#This Row],[Cultivo]],Cod_categoría[],2,0)</f>
        <v>100101004</v>
      </c>
      <c r="E611" t="str">
        <f>+VLOOKUP(Importaciones_mensuales[[#This Row],[Código Arancelario]],Codigos10[],4,0)</f>
        <v>Congelado</v>
      </c>
      <c r="F611">
        <f>+VLOOKUP(Importaciones_mensuales[[#This Row],[Procesamiento]],Cod_procesamiento[],2,0)</f>
        <v>1</v>
      </c>
      <c r="G611" t="str">
        <f>+VLOOKUP(Importaciones_mensuales[[#This Row],[Código Arancelario]],Codigos10[],3,0)</f>
        <v>Orgánico</v>
      </c>
      <c r="H611">
        <f>+VLOOKUP(Importaciones_mensuales[[#This Row],[Tipo]],Cod_tipo[],2,0)</f>
        <v>1</v>
      </c>
      <c r="I611" t="str">
        <f>+VLOOKUP(Importaciones_mensuales[[#This Row],[Código Arancelario]],Codigos10[],5,0)</f>
        <v>Berries</v>
      </c>
      <c r="J611">
        <f>+VLOOKUP(Importaciones_mensuales[[#This Row],[Categoría]],Cod_Tipo_cultivo[],2,0)</f>
        <v>1</v>
      </c>
      <c r="K611" t="s">
        <v>129</v>
      </c>
      <c r="L611">
        <f>+VLOOKUP(Importaciones_mensuales[[#This Row],[Contenido]],Contenido_cod[],2,0)</f>
        <v>1</v>
      </c>
      <c r="M611" t="str">
        <f>+VLOOKUP(Importaciones_mensuales[[#This Row],[Código Arancelario]],Codigos10[],7,0)</f>
        <v>Sin especificar</v>
      </c>
      <c r="N611">
        <v>2015</v>
      </c>
      <c r="O611">
        <v>0</v>
      </c>
      <c r="P611">
        <v>4.0884746023601846</v>
      </c>
      <c r="Q611">
        <v>4.0158688092729191</v>
      </c>
      <c r="R611">
        <v>4.019145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4.1401095238095236</v>
      </c>
      <c r="Z611">
        <v>2.9617056086711999</v>
      </c>
    </row>
    <row r="612" spans="1:26" x14ac:dyDescent="0.25">
      <c r="A612" t="s">
        <v>254</v>
      </c>
      <c r="B612" t="s">
        <v>363</v>
      </c>
      <c r="C612" t="str">
        <f>+VLOOKUP(Importaciones_mensuales[[#This Row],[Código Arancelario]],Codigos10[],2,0)</f>
        <v>Arándano</v>
      </c>
      <c r="D612">
        <f>+VLOOKUP(Importaciones_mensuales[[#This Row],[Cultivo]],Cod_categoría[],2,0)</f>
        <v>100101001</v>
      </c>
      <c r="E612" t="str">
        <f>+VLOOKUP(Importaciones_mensuales[[#This Row],[Código Arancelario]],Codigos10[],4,0)</f>
        <v>Congelado</v>
      </c>
      <c r="F612">
        <f>+VLOOKUP(Importaciones_mensuales[[#This Row],[Procesamiento]],Cod_procesamiento[],2,0)</f>
        <v>1</v>
      </c>
      <c r="G612" t="str">
        <f>+VLOOKUP(Importaciones_mensuales[[#This Row],[Código Arancelario]],Codigos10[],3,0)</f>
        <v>Orgánico</v>
      </c>
      <c r="H612">
        <f>+VLOOKUP(Importaciones_mensuales[[#This Row],[Tipo]],Cod_tipo[],2,0)</f>
        <v>1</v>
      </c>
      <c r="I612" t="str">
        <f>+VLOOKUP(Importaciones_mensuales[[#This Row],[Código Arancelario]],Codigos10[],5,0)</f>
        <v>Berries</v>
      </c>
      <c r="J612">
        <f>+VLOOKUP(Importaciones_mensuales[[#This Row],[Categoría]],Cod_Tipo_cultivo[],2,0)</f>
        <v>1</v>
      </c>
      <c r="K612" t="s">
        <v>129</v>
      </c>
      <c r="L612">
        <f>+VLOOKUP(Importaciones_mensuales[[#This Row],[Contenido]],Contenido_cod[],2,0)</f>
        <v>1</v>
      </c>
      <c r="M612" t="str">
        <f>+VLOOKUP(Importaciones_mensuales[[#This Row],[Código Arancelario]],Codigos10[],7,0)</f>
        <v>Sin especificar</v>
      </c>
      <c r="N612">
        <v>2015</v>
      </c>
      <c r="O612">
        <v>0</v>
      </c>
      <c r="P612">
        <v>0</v>
      </c>
      <c r="Q612">
        <v>0</v>
      </c>
      <c r="R612">
        <v>3.7142449999999996</v>
      </c>
      <c r="S612">
        <v>3.7149394999999998</v>
      </c>
      <c r="T612">
        <v>0</v>
      </c>
      <c r="U612">
        <v>0</v>
      </c>
      <c r="V612">
        <v>0</v>
      </c>
      <c r="W612">
        <v>0</v>
      </c>
      <c r="X612">
        <v>3.7209829914957475</v>
      </c>
      <c r="Y612">
        <v>3.7211045850066933</v>
      </c>
      <c r="Z612">
        <v>0</v>
      </c>
    </row>
    <row r="613" spans="1:26" x14ac:dyDescent="0.25">
      <c r="A613" t="s">
        <v>269</v>
      </c>
      <c r="B613" t="s">
        <v>15</v>
      </c>
      <c r="C613" t="str">
        <f>+VLOOKUP(Importaciones_mensuales[[#This Row],[Código Arancelario]],Codigos10[],2,0)</f>
        <v>Durazno</v>
      </c>
      <c r="D613">
        <f>+VLOOKUP(Importaciones_mensuales[[#This Row],[Cultivo]],Cod_categoría[],2,0)</f>
        <v>100103004</v>
      </c>
      <c r="E613" t="str">
        <f>+VLOOKUP(Importaciones_mensuales[[#This Row],[Código Arancelario]],Codigos10[],4,0)</f>
        <v>Deshidratado</v>
      </c>
      <c r="F613">
        <f>+VLOOKUP(Importaciones_mensuales[[#This Row],[Procesamiento]],Cod_procesamiento[],2,0)</f>
        <v>3</v>
      </c>
      <c r="G613" t="str">
        <f>+VLOOKUP(Importaciones_mensuales[[#This Row],[Código Arancelario]],Codigos10[],3,0)</f>
        <v>Sin especificar</v>
      </c>
      <c r="H613">
        <f>+VLOOKUP(Importaciones_mensuales[[#This Row],[Tipo]],Cod_tipo[],2,0)</f>
        <v>5</v>
      </c>
      <c r="I613" t="str">
        <f>+VLOOKUP(Importaciones_mensuales[[#This Row],[Código Arancelario]],Codigos10[],5,0)</f>
        <v>Frutos de carozo</v>
      </c>
      <c r="J613">
        <f>+VLOOKUP(Importaciones_mensuales[[#This Row],[Categoría]],Cod_Tipo_cultivo[],2,0)</f>
        <v>5</v>
      </c>
      <c r="K613" t="s">
        <v>129</v>
      </c>
      <c r="L613">
        <f>+VLOOKUP(Importaciones_mensuales[[#This Row],[Contenido]],Contenido_cod[],2,0)</f>
        <v>1</v>
      </c>
      <c r="M613" t="str">
        <f>+VLOOKUP(Importaciones_mensuales[[#This Row],[Código Arancelario]],Codigos10[],7,0)</f>
        <v>Sin especificar</v>
      </c>
      <c r="N613">
        <v>2018</v>
      </c>
      <c r="O613">
        <v>0</v>
      </c>
      <c r="P613">
        <v>79844.86</v>
      </c>
      <c r="Q613">
        <v>0</v>
      </c>
      <c r="R613">
        <v>228295.82</v>
      </c>
      <c r="S613">
        <v>26282.58</v>
      </c>
      <c r="T613">
        <v>0</v>
      </c>
      <c r="U613">
        <v>10894.66</v>
      </c>
      <c r="V613">
        <v>22400</v>
      </c>
      <c r="W613">
        <v>0</v>
      </c>
      <c r="X613">
        <v>2720.79</v>
      </c>
      <c r="Y613">
        <v>19559.27</v>
      </c>
      <c r="Z613">
        <v>0</v>
      </c>
    </row>
    <row r="614" spans="1:26" x14ac:dyDescent="0.25">
      <c r="A614" t="s">
        <v>270</v>
      </c>
      <c r="B614" t="s">
        <v>15</v>
      </c>
      <c r="C614" t="str">
        <f>+VLOOKUP(Importaciones_mensuales[[#This Row],[Código Arancelario]],Codigos10[],2,0)</f>
        <v>Mosqueta</v>
      </c>
      <c r="D614">
        <f>+VLOOKUP(Importaciones_mensuales[[#This Row],[Cultivo]],Cod_categoría[],2,0)</f>
        <v>100114030</v>
      </c>
      <c r="E614" t="str">
        <f>+VLOOKUP(Importaciones_mensuales[[#This Row],[Código Arancelario]],Codigos10[],4,0)</f>
        <v>Deshidratado</v>
      </c>
      <c r="F614">
        <f>+VLOOKUP(Importaciones_mensuales[[#This Row],[Procesamiento]],Cod_procesamiento[],2,0)</f>
        <v>3</v>
      </c>
      <c r="G614" t="str">
        <f>+VLOOKUP(Importaciones_mensuales[[#This Row],[Código Arancelario]],Codigos10[],3,0)</f>
        <v>Sin especificar</v>
      </c>
      <c r="H614">
        <f>+VLOOKUP(Importaciones_mensuales[[#This Row],[Tipo]],Cod_tipo[],2,0)</f>
        <v>5</v>
      </c>
      <c r="I614" t="str">
        <f>+VLOOKUP(Importaciones_mensuales[[#This Row],[Código Arancelario]],Codigos10[],5,0)</f>
        <v>Frutos de pepita</v>
      </c>
      <c r="J614">
        <f>+VLOOKUP(Importaciones_mensuales[[#This Row],[Categoría]],Cod_Tipo_cultivo[],2,0)</f>
        <v>3</v>
      </c>
      <c r="K614" t="s">
        <v>129</v>
      </c>
      <c r="L614">
        <f>+VLOOKUP(Importaciones_mensuales[[#This Row],[Contenido]],Contenido_cod[],2,0)</f>
        <v>1</v>
      </c>
      <c r="M614" t="str">
        <f>+VLOOKUP(Importaciones_mensuales[[#This Row],[Código Arancelario]],Codigos10[],7,0)</f>
        <v>Sin especificar</v>
      </c>
      <c r="N614">
        <v>2018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13014.97</v>
      </c>
      <c r="W614">
        <v>0</v>
      </c>
      <c r="X614">
        <v>0</v>
      </c>
      <c r="Y614">
        <v>0</v>
      </c>
      <c r="Z614">
        <v>0</v>
      </c>
    </row>
    <row r="615" spans="1:26" x14ac:dyDescent="0.25">
      <c r="A615" t="s">
        <v>255</v>
      </c>
      <c r="B615" t="s">
        <v>363</v>
      </c>
      <c r="C615" t="str">
        <f>+VLOOKUP(Importaciones_mensuales[[#This Row],[Código Arancelario]],Codigos10[],2,0)</f>
        <v>Arándano</v>
      </c>
      <c r="D615">
        <f>+VLOOKUP(Importaciones_mensuales[[#This Row],[Cultivo]],Cod_categoría[],2,0)</f>
        <v>100101001</v>
      </c>
      <c r="E615" t="str">
        <f>+VLOOKUP(Importaciones_mensuales[[#This Row],[Código Arancelario]],Codigos10[],4,0)</f>
        <v>Congelado</v>
      </c>
      <c r="F615">
        <f>+VLOOKUP(Importaciones_mensuales[[#This Row],[Procesamiento]],Cod_procesamiento[],2,0)</f>
        <v>1</v>
      </c>
      <c r="G615" t="str">
        <f>+VLOOKUP(Importaciones_mensuales[[#This Row],[Código Arancelario]],Codigos10[],3,0)</f>
        <v>No orgánico</v>
      </c>
      <c r="H615">
        <f>+VLOOKUP(Importaciones_mensuales[[#This Row],[Tipo]],Cod_tipo[],2,0)</f>
        <v>2</v>
      </c>
      <c r="I615" t="str">
        <f>+VLOOKUP(Importaciones_mensuales[[#This Row],[Código Arancelario]],Codigos10[],5,0)</f>
        <v>Berries</v>
      </c>
      <c r="J615">
        <f>+VLOOKUP(Importaciones_mensuales[[#This Row],[Categoría]],Cod_Tipo_cultivo[],2,0)</f>
        <v>1</v>
      </c>
      <c r="K615" t="s">
        <v>129</v>
      </c>
      <c r="L615">
        <f>+VLOOKUP(Importaciones_mensuales[[#This Row],[Contenido]],Contenido_cod[],2,0)</f>
        <v>1</v>
      </c>
      <c r="M615" t="str">
        <f>+VLOOKUP(Importaciones_mensuales[[#This Row],[Código Arancelario]],Codigos10[],7,0)</f>
        <v>Sin especificar</v>
      </c>
      <c r="N615">
        <v>2015</v>
      </c>
      <c r="O615">
        <v>0</v>
      </c>
      <c r="P615">
        <v>0.90393244751454793</v>
      </c>
      <c r="Q615">
        <v>2.4535151686534311</v>
      </c>
      <c r="R615">
        <v>3.1691280195767155</v>
      </c>
      <c r="S615">
        <v>2.8513631439491642</v>
      </c>
      <c r="T615">
        <v>2.9137924550539331</v>
      </c>
      <c r="U615">
        <v>2.3103454714689016</v>
      </c>
      <c r="V615">
        <v>3.2339402603183749</v>
      </c>
      <c r="W615">
        <v>2.6842880359355439</v>
      </c>
      <c r="X615">
        <v>2.6623654564640811</v>
      </c>
      <c r="Y615">
        <v>2.1354081688149233</v>
      </c>
      <c r="Z615">
        <v>2.4370908042628714</v>
      </c>
    </row>
    <row r="616" spans="1:26" x14ac:dyDescent="0.25">
      <c r="A616" t="s">
        <v>260</v>
      </c>
      <c r="B616" t="s">
        <v>363</v>
      </c>
      <c r="C616" t="str">
        <f>+VLOOKUP(Importaciones_mensuales[[#This Row],[Código Arancelario]],Codigos10[],2,0)</f>
        <v>Cereza</v>
      </c>
      <c r="D616">
        <f>+VLOOKUP(Importaciones_mensuales[[#This Row],[Cultivo]],Cod_categoría[],2,0)</f>
        <v>100103001</v>
      </c>
      <c r="E616" t="str">
        <f>+VLOOKUP(Importaciones_mensuales[[#This Row],[Código Arancelario]],Codigos10[],4,0)</f>
        <v>Conserva</v>
      </c>
      <c r="F616">
        <f>+VLOOKUP(Importaciones_mensuales[[#This Row],[Procesamiento]],Cod_procesamiento[],2,0)</f>
        <v>2</v>
      </c>
      <c r="G616" t="str">
        <f>+VLOOKUP(Importaciones_mensuales[[#This Row],[Código Arancelario]],Codigos10[],3,0)</f>
        <v>Orgánico</v>
      </c>
      <c r="H616">
        <f>+VLOOKUP(Importaciones_mensuales[[#This Row],[Tipo]],Cod_tipo[],2,0)</f>
        <v>1</v>
      </c>
      <c r="I616" t="str">
        <f>+VLOOKUP(Importaciones_mensuales[[#This Row],[Código Arancelario]],Codigos10[],5,0)</f>
        <v>Frutos de carozo</v>
      </c>
      <c r="J616">
        <f>+VLOOKUP(Importaciones_mensuales[[#This Row],[Categoría]],Cod_Tipo_cultivo[],2,0)</f>
        <v>5</v>
      </c>
      <c r="K616" t="s">
        <v>129</v>
      </c>
      <c r="L616">
        <f>+VLOOKUP(Importaciones_mensuales[[#This Row],[Contenido]],Contenido_cod[],2,0)</f>
        <v>1</v>
      </c>
      <c r="M616" t="str">
        <f>+VLOOKUP(Importaciones_mensuales[[#This Row],[Código Arancelario]],Codigos10[],7,0)</f>
        <v>Sin especificar</v>
      </c>
      <c r="N616">
        <v>2015</v>
      </c>
      <c r="O616">
        <v>0</v>
      </c>
      <c r="P616">
        <v>0</v>
      </c>
      <c r="Q616">
        <v>0</v>
      </c>
      <c r="R616">
        <v>0</v>
      </c>
      <c r="S616">
        <v>1.8102028846153846</v>
      </c>
      <c r="T616">
        <v>0</v>
      </c>
      <c r="U616">
        <v>0</v>
      </c>
      <c r="V616">
        <v>0.89894191658692002</v>
      </c>
      <c r="W616">
        <v>0</v>
      </c>
      <c r="X616">
        <v>0</v>
      </c>
      <c r="Y616">
        <v>0</v>
      </c>
      <c r="Z616">
        <v>0</v>
      </c>
    </row>
    <row r="617" spans="1:26" x14ac:dyDescent="0.25">
      <c r="A617" t="s">
        <v>262</v>
      </c>
      <c r="B617" t="s">
        <v>363</v>
      </c>
      <c r="C617" t="str">
        <f>+VLOOKUP(Importaciones_mensuales[[#This Row],[Código Arancelario]],Codigos10[],2,0)</f>
        <v>Cereza</v>
      </c>
      <c r="D617">
        <f>+VLOOKUP(Importaciones_mensuales[[#This Row],[Cultivo]],Cod_categoría[],2,0)</f>
        <v>100103001</v>
      </c>
      <c r="E617" t="str">
        <f>+VLOOKUP(Importaciones_mensuales[[#This Row],[Código Arancelario]],Codigos10[],4,0)</f>
        <v>Conserva</v>
      </c>
      <c r="F617">
        <f>+VLOOKUP(Importaciones_mensuales[[#This Row],[Procesamiento]],Cod_procesamiento[],2,0)</f>
        <v>2</v>
      </c>
      <c r="G617" t="str">
        <f>+VLOOKUP(Importaciones_mensuales[[#This Row],[Código Arancelario]],Codigos10[],3,0)</f>
        <v>No orgánico</v>
      </c>
      <c r="H617">
        <f>+VLOOKUP(Importaciones_mensuales[[#This Row],[Tipo]],Cod_tipo[],2,0)</f>
        <v>2</v>
      </c>
      <c r="I617" t="str">
        <f>+VLOOKUP(Importaciones_mensuales[[#This Row],[Código Arancelario]],Codigos10[],5,0)</f>
        <v>Frutos de carozo</v>
      </c>
      <c r="J617">
        <f>+VLOOKUP(Importaciones_mensuales[[#This Row],[Categoría]],Cod_Tipo_cultivo[],2,0)</f>
        <v>5</v>
      </c>
      <c r="K617" t="s">
        <v>129</v>
      </c>
      <c r="L617">
        <f>+VLOOKUP(Importaciones_mensuales[[#This Row],[Contenido]],Contenido_cod[],2,0)</f>
        <v>1</v>
      </c>
      <c r="M617" t="str">
        <f>+VLOOKUP(Importaciones_mensuales[[#This Row],[Código Arancelario]],Codigos10[],7,0)</f>
        <v>Sin especificar</v>
      </c>
      <c r="N617">
        <v>2015</v>
      </c>
      <c r="O617">
        <v>0</v>
      </c>
      <c r="P617">
        <v>2.9593303571428571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</row>
    <row r="618" spans="1:26" x14ac:dyDescent="0.25">
      <c r="A618" t="s">
        <v>266</v>
      </c>
      <c r="B618" t="s">
        <v>363</v>
      </c>
      <c r="C618" t="str">
        <f>+VLOOKUP(Importaciones_mensuales[[#This Row],[Código Arancelario]],Codigos10[],2,0)</f>
        <v>Ciruela</v>
      </c>
      <c r="D618">
        <f>+VLOOKUP(Importaciones_mensuales[[#This Row],[Cultivo]],Cod_categoría[],2,0)</f>
        <v>100103002</v>
      </c>
      <c r="E618" t="str">
        <f>+VLOOKUP(Importaciones_mensuales[[#This Row],[Código Arancelario]],Codigos10[],4,0)</f>
        <v>Deshidratado</v>
      </c>
      <c r="F618">
        <f>+VLOOKUP(Importaciones_mensuales[[#This Row],[Procesamiento]],Cod_procesamiento[],2,0)</f>
        <v>3</v>
      </c>
      <c r="G618" t="str">
        <f>+VLOOKUP(Importaciones_mensuales[[#This Row],[Código Arancelario]],Codigos10[],3,0)</f>
        <v>Orgánico</v>
      </c>
      <c r="H618">
        <f>+VLOOKUP(Importaciones_mensuales[[#This Row],[Tipo]],Cod_tipo[],2,0)</f>
        <v>1</v>
      </c>
      <c r="I618" t="str">
        <f>+VLOOKUP(Importaciones_mensuales[[#This Row],[Código Arancelario]],Codigos10[],5,0)</f>
        <v>Frutos de carozo</v>
      </c>
      <c r="J618">
        <f>+VLOOKUP(Importaciones_mensuales[[#This Row],[Categoría]],Cod_Tipo_cultivo[],2,0)</f>
        <v>5</v>
      </c>
      <c r="K618" t="s">
        <v>129</v>
      </c>
      <c r="L618">
        <f>+VLOOKUP(Importaciones_mensuales[[#This Row],[Contenido]],Contenido_cod[],2,0)</f>
        <v>1</v>
      </c>
      <c r="M618" t="str">
        <f>+VLOOKUP(Importaciones_mensuales[[#This Row],[Código Arancelario]],Codigos10[],7,0)</f>
        <v>Sin especificar</v>
      </c>
      <c r="N618">
        <v>2015</v>
      </c>
      <c r="O618">
        <v>0</v>
      </c>
      <c r="P618">
        <v>0</v>
      </c>
      <c r="Q618">
        <v>0</v>
      </c>
      <c r="R618">
        <v>0.901588888888889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0.91855333333333333</v>
      </c>
      <c r="Z618">
        <v>0</v>
      </c>
    </row>
    <row r="619" spans="1:26" x14ac:dyDescent="0.25">
      <c r="A619" t="s">
        <v>300</v>
      </c>
      <c r="B619" t="s">
        <v>363</v>
      </c>
      <c r="C619" t="str">
        <f>+VLOOKUP(Importaciones_mensuales[[#This Row],[Código Arancelario]],Codigos10[],2,0)</f>
        <v>Frambuesa</v>
      </c>
      <c r="D619">
        <f>+VLOOKUP(Importaciones_mensuales[[#This Row],[Cultivo]],Cod_categoría[],2,0)</f>
        <v>100101004</v>
      </c>
      <c r="E619" t="str">
        <f>+VLOOKUP(Importaciones_mensuales[[#This Row],[Código Arancelario]],Codigos10[],4,0)</f>
        <v>Deshidratado</v>
      </c>
      <c r="F619">
        <f>+VLOOKUP(Importaciones_mensuales[[#This Row],[Procesamiento]],Cod_procesamiento[],2,0)</f>
        <v>3</v>
      </c>
      <c r="G619" t="str">
        <f>+VLOOKUP(Importaciones_mensuales[[#This Row],[Código Arancelario]],Codigos10[],3,0)</f>
        <v>Orgánico</v>
      </c>
      <c r="H619">
        <f>+VLOOKUP(Importaciones_mensuales[[#This Row],[Tipo]],Cod_tipo[],2,0)</f>
        <v>1</v>
      </c>
      <c r="I619" t="str">
        <f>+VLOOKUP(Importaciones_mensuales[[#This Row],[Código Arancelario]],Codigos10[],5,0)</f>
        <v>Berries</v>
      </c>
      <c r="J619">
        <f>+VLOOKUP(Importaciones_mensuales[[#This Row],[Categoría]],Cod_Tipo_cultivo[],2,0)</f>
        <v>1</v>
      </c>
      <c r="K619" t="s">
        <v>129</v>
      </c>
      <c r="L619">
        <f>+VLOOKUP(Importaciones_mensuales[[#This Row],[Contenido]],Contenido_cod[],2,0)</f>
        <v>1</v>
      </c>
      <c r="M619" t="str">
        <f>+VLOOKUP(Importaciones_mensuales[[#This Row],[Código Arancelario]],Codigos10[],7,0)</f>
        <v>Sin especificar</v>
      </c>
      <c r="N619">
        <v>2015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6.68</v>
      </c>
      <c r="Y619">
        <v>0</v>
      </c>
      <c r="Z619">
        <v>0</v>
      </c>
    </row>
    <row r="620" spans="1:26" x14ac:dyDescent="0.25">
      <c r="A620" t="s">
        <v>14</v>
      </c>
      <c r="B620" t="s">
        <v>15</v>
      </c>
      <c r="C620" t="str">
        <f>+VLOOKUP(Importaciones_mensuales[[#This Row],[Código Arancelario]],Codigos10[],2,0)</f>
        <v>Papa</v>
      </c>
      <c r="D620">
        <f>+VLOOKUP(Importaciones_mensuales[[#This Row],[Cultivo]],Cod_categoría[],2,0)</f>
        <v>100114001</v>
      </c>
      <c r="E620" t="str">
        <f>+VLOOKUP(Importaciones_mensuales[[#This Row],[Código Arancelario]],Codigos10[],4,0)</f>
        <v>Fresco</v>
      </c>
      <c r="F620">
        <f>+VLOOKUP(Importaciones_mensuales[[#This Row],[Procesamiento]],Cod_procesamiento[],2,0)</f>
        <v>4</v>
      </c>
      <c r="G620" t="str">
        <f>+VLOOKUP(Importaciones_mensuales[[#This Row],[Código Arancelario]],Codigos10[],3,0)</f>
        <v>Siembra</v>
      </c>
      <c r="H620">
        <f>+VLOOKUP(Importaciones_mensuales[[#This Row],[Tipo]],Cod_tipo[],2,0)</f>
        <v>6</v>
      </c>
      <c r="I620" t="str">
        <f>+VLOOKUP(Importaciones_mensuales[[#This Row],[Código Arancelario]],Codigos10[],5,0)</f>
        <v>Tubérculos</v>
      </c>
      <c r="J620">
        <f>+VLOOKUP(Importaciones_mensuales[[#This Row],[Categoría]],Cod_Tipo_cultivo[],2,0)</f>
        <v>9</v>
      </c>
      <c r="K620" t="s">
        <v>20</v>
      </c>
      <c r="L620">
        <f>+VLOOKUP(Importaciones_mensuales[[#This Row],[Contenido]],Contenido_cod[],2,0)</f>
        <v>2</v>
      </c>
      <c r="M620" t="str">
        <f>+VLOOKUP(Importaciones_mensuales[[#This Row],[Código Arancelario]],Codigos10[],7,0)</f>
        <v>Sin especificar</v>
      </c>
      <c r="N620">
        <v>2017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167484.03</v>
      </c>
      <c r="Z620">
        <v>0</v>
      </c>
    </row>
    <row r="621" spans="1:26" x14ac:dyDescent="0.25">
      <c r="A621" t="s">
        <v>22</v>
      </c>
      <c r="B621" t="s">
        <v>15</v>
      </c>
      <c r="C621" t="str">
        <f>+VLOOKUP(Importaciones_mensuales[[#This Row],[Código Arancelario]],Codigos10[],2,0)</f>
        <v>Papa</v>
      </c>
      <c r="D621">
        <f>+VLOOKUP(Importaciones_mensuales[[#This Row],[Cultivo]],Cod_categoría[],2,0)</f>
        <v>100114001</v>
      </c>
      <c r="E621" t="str">
        <f>+VLOOKUP(Importaciones_mensuales[[#This Row],[Código Arancelario]],Codigos10[],4,0)</f>
        <v>Fresco</v>
      </c>
      <c r="F621">
        <f>+VLOOKUP(Importaciones_mensuales[[#This Row],[Procesamiento]],Cod_procesamiento[],2,0)</f>
        <v>4</v>
      </c>
      <c r="G621" t="str">
        <f>+VLOOKUP(Importaciones_mensuales[[#This Row],[Código Arancelario]],Codigos10[],3,0)</f>
        <v>Siembra</v>
      </c>
      <c r="H621">
        <f>+VLOOKUP(Importaciones_mensuales[[#This Row],[Tipo]],Cod_tipo[],2,0)</f>
        <v>6</v>
      </c>
      <c r="I621" t="str">
        <f>+VLOOKUP(Importaciones_mensuales[[#This Row],[Código Arancelario]],Codigos10[],5,0)</f>
        <v>Tubérculos</v>
      </c>
      <c r="J621">
        <f>+VLOOKUP(Importaciones_mensuales[[#This Row],[Categoría]],Cod_Tipo_cultivo[],2,0)</f>
        <v>9</v>
      </c>
      <c r="K621" t="s">
        <v>20</v>
      </c>
      <c r="L621">
        <f>+VLOOKUP(Importaciones_mensuales[[#This Row],[Contenido]],Contenido_cod[],2,0)</f>
        <v>2</v>
      </c>
      <c r="M621" t="str">
        <f>+VLOOKUP(Importaciones_mensuales[[#This Row],[Código Arancelario]],Codigos10[],7,0)</f>
        <v>Sin especificar</v>
      </c>
      <c r="N621">
        <v>2017</v>
      </c>
      <c r="O621">
        <v>492.19</v>
      </c>
      <c r="P621">
        <v>0</v>
      </c>
      <c r="Q621">
        <v>2523.48</v>
      </c>
      <c r="R621">
        <v>2042.25</v>
      </c>
      <c r="S621">
        <v>508.09</v>
      </c>
      <c r="T621">
        <v>615.54999999999995</v>
      </c>
      <c r="U621">
        <v>773.84</v>
      </c>
      <c r="V621">
        <v>0</v>
      </c>
      <c r="W621">
        <v>0</v>
      </c>
      <c r="X621">
        <v>236.75</v>
      </c>
      <c r="Y621">
        <v>0</v>
      </c>
      <c r="Z621">
        <v>351.5</v>
      </c>
    </row>
    <row r="622" spans="1:26" x14ac:dyDescent="0.25">
      <c r="A622" t="s">
        <v>23</v>
      </c>
      <c r="B622" t="s">
        <v>15</v>
      </c>
      <c r="C622" t="str">
        <f>+VLOOKUP(Importaciones_mensuales[[#This Row],[Código Arancelario]],Codigos10[],2,0)</f>
        <v>Papa</v>
      </c>
      <c r="D622">
        <f>+VLOOKUP(Importaciones_mensuales[[#This Row],[Cultivo]],Cod_categoría[],2,0)</f>
        <v>100114001</v>
      </c>
      <c r="E622" t="str">
        <f>+VLOOKUP(Importaciones_mensuales[[#This Row],[Código Arancelario]],Codigos10[],4,0)</f>
        <v>Fresco</v>
      </c>
      <c r="F622">
        <f>+VLOOKUP(Importaciones_mensuales[[#This Row],[Procesamiento]],Cod_procesamiento[],2,0)</f>
        <v>4</v>
      </c>
      <c r="G622" t="str">
        <f>+VLOOKUP(Importaciones_mensuales[[#This Row],[Código Arancelario]],Codigos10[],3,0)</f>
        <v>Siembra</v>
      </c>
      <c r="H622">
        <f>+VLOOKUP(Importaciones_mensuales[[#This Row],[Tipo]],Cod_tipo[],2,0)</f>
        <v>6</v>
      </c>
      <c r="I622" t="str">
        <f>+VLOOKUP(Importaciones_mensuales[[#This Row],[Código Arancelario]],Codigos10[],5,0)</f>
        <v>Tubérculos</v>
      </c>
      <c r="J622">
        <f>+VLOOKUP(Importaciones_mensuales[[#This Row],[Categoría]],Cod_Tipo_cultivo[],2,0)</f>
        <v>9</v>
      </c>
      <c r="K622" t="s">
        <v>20</v>
      </c>
      <c r="L622">
        <f>+VLOOKUP(Importaciones_mensuales[[#This Row],[Contenido]],Contenido_cod[],2,0)</f>
        <v>2</v>
      </c>
      <c r="M622" t="str">
        <f>+VLOOKUP(Importaciones_mensuales[[#This Row],[Código Arancelario]],Codigos10[],7,0)</f>
        <v>Sin especificar</v>
      </c>
      <c r="N622">
        <v>2017</v>
      </c>
      <c r="O622">
        <v>565.97</v>
      </c>
      <c r="P622">
        <v>737.08</v>
      </c>
      <c r="Q622">
        <v>1601.04</v>
      </c>
      <c r="R622">
        <v>2228.46</v>
      </c>
      <c r="S622">
        <v>1083.32</v>
      </c>
      <c r="T622">
        <v>287.27999999999997</v>
      </c>
      <c r="U622">
        <v>652.80999999999995</v>
      </c>
      <c r="V622">
        <v>267.76</v>
      </c>
      <c r="W622">
        <v>1370.01</v>
      </c>
      <c r="X622">
        <v>488.17</v>
      </c>
      <c r="Y622">
        <v>459.52</v>
      </c>
      <c r="Z622">
        <v>702.51</v>
      </c>
    </row>
    <row r="623" spans="1:26" x14ac:dyDescent="0.25">
      <c r="A623" t="s">
        <v>272</v>
      </c>
      <c r="B623" t="s">
        <v>363</v>
      </c>
      <c r="C623" t="str">
        <f>+VLOOKUP(Importaciones_mensuales[[#This Row],[Código Arancelario]],Codigos10[],2,0)</f>
        <v>Frambuesa</v>
      </c>
      <c r="D623">
        <f>+VLOOKUP(Importaciones_mensuales[[#This Row],[Cultivo]],Cod_categoría[],2,0)</f>
        <v>100101004</v>
      </c>
      <c r="E623" t="str">
        <f>+VLOOKUP(Importaciones_mensuales[[#This Row],[Código Arancelario]],Codigos10[],4,0)</f>
        <v>Deshidratado</v>
      </c>
      <c r="F623">
        <f>+VLOOKUP(Importaciones_mensuales[[#This Row],[Procesamiento]],Cod_procesamiento[],2,0)</f>
        <v>3</v>
      </c>
      <c r="G623" t="str">
        <f>+VLOOKUP(Importaciones_mensuales[[#This Row],[Código Arancelario]],Codigos10[],3,0)</f>
        <v>No orgánico</v>
      </c>
      <c r="H623">
        <f>+VLOOKUP(Importaciones_mensuales[[#This Row],[Tipo]],Cod_tipo[],2,0)</f>
        <v>2</v>
      </c>
      <c r="I623" t="str">
        <f>+VLOOKUP(Importaciones_mensuales[[#This Row],[Código Arancelario]],Codigos10[],5,0)</f>
        <v>Berries</v>
      </c>
      <c r="J623">
        <f>+VLOOKUP(Importaciones_mensuales[[#This Row],[Categoría]],Cod_Tipo_cultivo[],2,0)</f>
        <v>1</v>
      </c>
      <c r="K623" t="s">
        <v>129</v>
      </c>
      <c r="L623">
        <f>+VLOOKUP(Importaciones_mensuales[[#This Row],[Contenido]],Contenido_cod[],2,0)</f>
        <v>1</v>
      </c>
      <c r="M623" t="str">
        <f>+VLOOKUP(Importaciones_mensuales[[#This Row],[Código Arancelario]],Codigos10[],7,0)</f>
        <v>Sin especificar</v>
      </c>
      <c r="N623">
        <v>2015</v>
      </c>
      <c r="O623">
        <v>0</v>
      </c>
      <c r="P623">
        <v>8.6270000000000007</v>
      </c>
      <c r="Q623">
        <v>6.3391220825852788</v>
      </c>
      <c r="R623">
        <v>0</v>
      </c>
      <c r="S623">
        <v>0</v>
      </c>
      <c r="T623">
        <v>0</v>
      </c>
      <c r="U623">
        <v>49.872260162601627</v>
      </c>
      <c r="V623">
        <v>8.9309765624999997</v>
      </c>
      <c r="W623">
        <v>6.1493791430881171</v>
      </c>
      <c r="X623">
        <v>0</v>
      </c>
      <c r="Y623">
        <v>0</v>
      </c>
      <c r="Z623">
        <v>98.463659641520579</v>
      </c>
    </row>
    <row r="624" spans="1:26" x14ac:dyDescent="0.25">
      <c r="A624" t="s">
        <v>301</v>
      </c>
      <c r="B624" t="s">
        <v>363</v>
      </c>
      <c r="C624" t="str">
        <f>+VLOOKUP(Importaciones_mensuales[[#This Row],[Código Arancelario]],Codigos10[],2,0)</f>
        <v>Arándano</v>
      </c>
      <c r="D624">
        <f>+VLOOKUP(Importaciones_mensuales[[#This Row],[Cultivo]],Cod_categoría[],2,0)</f>
        <v>100101001</v>
      </c>
      <c r="E624" t="str">
        <f>+VLOOKUP(Importaciones_mensuales[[#This Row],[Código Arancelario]],Codigos10[],4,0)</f>
        <v>Deshidratado</v>
      </c>
      <c r="F624">
        <f>+VLOOKUP(Importaciones_mensuales[[#This Row],[Procesamiento]],Cod_procesamiento[],2,0)</f>
        <v>3</v>
      </c>
      <c r="G624" t="str">
        <f>+VLOOKUP(Importaciones_mensuales[[#This Row],[Código Arancelario]],Codigos10[],3,0)</f>
        <v>Orgánico</v>
      </c>
      <c r="H624">
        <f>+VLOOKUP(Importaciones_mensuales[[#This Row],[Tipo]],Cod_tipo[],2,0)</f>
        <v>1</v>
      </c>
      <c r="I624" t="str">
        <f>+VLOOKUP(Importaciones_mensuales[[#This Row],[Código Arancelario]],Codigos10[],5,0)</f>
        <v>Berries</v>
      </c>
      <c r="J624">
        <f>+VLOOKUP(Importaciones_mensuales[[#This Row],[Categoría]],Cod_Tipo_cultivo[],2,0)</f>
        <v>1</v>
      </c>
      <c r="K624" t="s">
        <v>129</v>
      </c>
      <c r="L624">
        <f>+VLOOKUP(Importaciones_mensuales[[#This Row],[Contenido]],Contenido_cod[],2,0)</f>
        <v>1</v>
      </c>
      <c r="M624" t="str">
        <f>+VLOOKUP(Importaciones_mensuales[[#This Row],[Código Arancelario]],Codigos10[],7,0)</f>
        <v>Sin especificar</v>
      </c>
      <c r="N624">
        <v>2015</v>
      </c>
      <c r="O624">
        <v>0</v>
      </c>
      <c r="P624">
        <v>21.49734922051336</v>
      </c>
      <c r="Q624">
        <v>0</v>
      </c>
      <c r="R624">
        <v>2.6391956138332953</v>
      </c>
      <c r="S624">
        <v>0</v>
      </c>
      <c r="T624">
        <v>0</v>
      </c>
      <c r="U624">
        <v>3.8468486815996026</v>
      </c>
      <c r="V624">
        <v>0</v>
      </c>
      <c r="W624">
        <v>3.7592828224407171</v>
      </c>
      <c r="X624">
        <v>0</v>
      </c>
      <c r="Y624">
        <v>0</v>
      </c>
      <c r="Z624">
        <v>2.5763066666666665</v>
      </c>
    </row>
    <row r="625" spans="1:26" x14ac:dyDescent="0.25">
      <c r="A625" t="s">
        <v>273</v>
      </c>
      <c r="B625" t="s">
        <v>363</v>
      </c>
      <c r="C625" t="str">
        <f>+VLOOKUP(Importaciones_mensuales[[#This Row],[Código Arancelario]],Codigos10[],2,0)</f>
        <v>Arándano</v>
      </c>
      <c r="D625">
        <f>+VLOOKUP(Importaciones_mensuales[[#This Row],[Cultivo]],Cod_categoría[],2,0)</f>
        <v>100101001</v>
      </c>
      <c r="E625" t="str">
        <f>+VLOOKUP(Importaciones_mensuales[[#This Row],[Código Arancelario]],Codigos10[],4,0)</f>
        <v>Deshidratado</v>
      </c>
      <c r="F625">
        <f>+VLOOKUP(Importaciones_mensuales[[#This Row],[Procesamiento]],Cod_procesamiento[],2,0)</f>
        <v>3</v>
      </c>
      <c r="G625" t="str">
        <f>+VLOOKUP(Importaciones_mensuales[[#This Row],[Código Arancelario]],Codigos10[],3,0)</f>
        <v>No orgánico</v>
      </c>
      <c r="H625">
        <f>+VLOOKUP(Importaciones_mensuales[[#This Row],[Tipo]],Cod_tipo[],2,0)</f>
        <v>2</v>
      </c>
      <c r="I625" t="str">
        <f>+VLOOKUP(Importaciones_mensuales[[#This Row],[Código Arancelario]],Codigos10[],5,0)</f>
        <v>Berries</v>
      </c>
      <c r="J625">
        <f>+VLOOKUP(Importaciones_mensuales[[#This Row],[Categoría]],Cod_Tipo_cultivo[],2,0)</f>
        <v>1</v>
      </c>
      <c r="K625" t="s">
        <v>129</v>
      </c>
      <c r="L625">
        <f>+VLOOKUP(Importaciones_mensuales[[#This Row],[Contenido]],Contenido_cod[],2,0)</f>
        <v>1</v>
      </c>
      <c r="M625" t="str">
        <f>+VLOOKUP(Importaciones_mensuales[[#This Row],[Código Arancelario]],Codigos10[],7,0)</f>
        <v>Sin especificar</v>
      </c>
      <c r="N625">
        <v>2015</v>
      </c>
      <c r="O625">
        <v>0</v>
      </c>
      <c r="P625">
        <v>25.82</v>
      </c>
      <c r="Q625">
        <v>3.254024255788313</v>
      </c>
      <c r="R625">
        <v>9.7501018899158023</v>
      </c>
      <c r="S625">
        <v>0</v>
      </c>
      <c r="T625">
        <v>5.5099799999999997</v>
      </c>
      <c r="U625">
        <v>0</v>
      </c>
      <c r="V625">
        <v>0</v>
      </c>
      <c r="W625">
        <v>0</v>
      </c>
      <c r="X625">
        <v>0</v>
      </c>
      <c r="Y625">
        <v>20.837301587301585</v>
      </c>
      <c r="Z625">
        <v>12.547058823529412</v>
      </c>
    </row>
    <row r="626" spans="1:26" x14ac:dyDescent="0.25">
      <c r="A626" t="s">
        <v>170</v>
      </c>
      <c r="B626" t="s">
        <v>15</v>
      </c>
      <c r="C626" t="str">
        <f>+VLOOKUP(Importaciones_mensuales[[#This Row],[Código Arancelario]],Codigos10[],2,0)</f>
        <v>Palta</v>
      </c>
      <c r="D626">
        <f>+VLOOKUP(Importaciones_mensuales[[#This Row],[Cultivo]],Cod_categoría[],2,0)</f>
        <v>100106002</v>
      </c>
      <c r="E626" t="str">
        <f>+VLOOKUP(Importaciones_mensuales[[#This Row],[Código Arancelario]],Codigos10[],4,0)</f>
        <v>Sin especificar</v>
      </c>
      <c r="F626">
        <f>+VLOOKUP(Importaciones_mensuales[[#This Row],[Procesamiento]],Cod_procesamiento[],2,0)</f>
        <v>6</v>
      </c>
      <c r="G626" t="str">
        <f>+VLOOKUP(Importaciones_mensuales[[#This Row],[Código Arancelario]],Codigos10[],3,0)</f>
        <v>No orgánico</v>
      </c>
      <c r="H626">
        <f>+VLOOKUP(Importaciones_mensuales[[#This Row],[Tipo]],Cod_tipo[],2,0)</f>
        <v>2</v>
      </c>
      <c r="I626" t="str">
        <f>+VLOOKUP(Importaciones_mensuales[[#This Row],[Código Arancelario]],Codigos10[],5,0)</f>
        <v>Frutos Oleaginosos</v>
      </c>
      <c r="J626">
        <f>+VLOOKUP(Importaciones_mensuales[[#This Row],[Categoría]],Cod_Tipo_cultivo[],2,0)</f>
        <v>12</v>
      </c>
      <c r="K626" t="s">
        <v>129</v>
      </c>
      <c r="L626">
        <f>+VLOOKUP(Importaciones_mensuales[[#This Row],[Contenido]],Contenido_cod[],2,0)</f>
        <v>1</v>
      </c>
      <c r="M626" t="str">
        <f>+VLOOKUP(Importaciones_mensuales[[#This Row],[Código Arancelario]],Codigos10[],7,0)</f>
        <v>Hass</v>
      </c>
      <c r="N626">
        <v>2021</v>
      </c>
      <c r="O626">
        <v>6048213.4500000002</v>
      </c>
      <c r="P626">
        <v>5882334.9400000004</v>
      </c>
      <c r="Q626">
        <v>10518501.469999999</v>
      </c>
      <c r="R626">
        <v>17665247.539999999</v>
      </c>
      <c r="S626">
        <v>16009496.330000002</v>
      </c>
      <c r="T626">
        <v>22374806.699999999</v>
      </c>
      <c r="U626">
        <v>26767561.039999999</v>
      </c>
      <c r="V626">
        <v>11721409.029999999</v>
      </c>
      <c r="W626">
        <v>5916865.9400000004</v>
      </c>
    </row>
    <row r="627" spans="1:26" x14ac:dyDescent="0.25">
      <c r="A627" t="s">
        <v>277</v>
      </c>
      <c r="B627" t="s">
        <v>15</v>
      </c>
      <c r="C627" t="str">
        <f>+VLOOKUP(Importaciones_mensuales[[#This Row],[Código Arancelario]],Codigos10[],2,0)</f>
        <v>Puerro</v>
      </c>
      <c r="D627">
        <f>+VLOOKUP(Importaciones_mensuales[[#This Row],[Cultivo]],Cod_categoría[],2,0)</f>
        <v>100114035</v>
      </c>
      <c r="E627" t="str">
        <f>+VLOOKUP(Importaciones_mensuales[[#This Row],[Código Arancelario]],Codigos10[],4,0)</f>
        <v>Fresco</v>
      </c>
      <c r="F627">
        <f>+VLOOKUP(Importaciones_mensuales[[#This Row],[Procesamiento]],Cod_procesamiento[],2,0)</f>
        <v>4</v>
      </c>
      <c r="G627" t="str">
        <f>+VLOOKUP(Importaciones_mensuales[[#This Row],[Código Arancelario]],Codigos10[],3,0)</f>
        <v>Sin especificar</v>
      </c>
      <c r="H627">
        <f>+VLOOKUP(Importaciones_mensuales[[#This Row],[Tipo]],Cod_tipo[],2,0)</f>
        <v>5</v>
      </c>
      <c r="I627" t="str">
        <f>+VLOOKUP(Importaciones_mensuales[[#This Row],[Código Arancelario]],Codigos10[],5,0)</f>
        <v>Hortalizas</v>
      </c>
      <c r="J627">
        <f>+VLOOKUP(Importaciones_mensuales[[#This Row],[Categoría]],Cod_Tipo_cultivo[],2,0)</f>
        <v>7</v>
      </c>
      <c r="K627" t="s">
        <v>20</v>
      </c>
      <c r="L627">
        <f>+VLOOKUP(Importaciones_mensuales[[#This Row],[Contenido]],Contenido_cod[],2,0)</f>
        <v>2</v>
      </c>
      <c r="M627" t="str">
        <f>+VLOOKUP(Importaciones_mensuales[[#This Row],[Código Arancelario]],Codigos10[],7,0)</f>
        <v>Sin especificar</v>
      </c>
      <c r="N627">
        <v>2017</v>
      </c>
      <c r="O627">
        <v>0</v>
      </c>
      <c r="P627">
        <v>0</v>
      </c>
      <c r="Q627">
        <v>0</v>
      </c>
      <c r="R627">
        <v>0</v>
      </c>
      <c r="S627">
        <v>2272.25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</row>
    <row r="628" spans="1:26" x14ac:dyDescent="0.25">
      <c r="A628" t="s">
        <v>35</v>
      </c>
      <c r="B628" t="s">
        <v>15</v>
      </c>
      <c r="C628" t="str">
        <f>+VLOOKUP(Importaciones_mensuales[[#This Row],[Código Arancelario]],Codigos10[],2,0)</f>
        <v>Coliflor</v>
      </c>
      <c r="D628">
        <f>+VLOOKUP(Importaciones_mensuales[[#This Row],[Cultivo]],Cod_categoría[],2,0)</f>
        <v>100112008</v>
      </c>
      <c r="E628" t="str">
        <f>+VLOOKUP(Importaciones_mensuales[[#This Row],[Código Arancelario]],Codigos10[],4,0)</f>
        <v>Fresco</v>
      </c>
      <c r="F628">
        <f>+VLOOKUP(Importaciones_mensuales[[#This Row],[Procesamiento]],Cod_procesamiento[],2,0)</f>
        <v>4</v>
      </c>
      <c r="G628" t="str">
        <f>+VLOOKUP(Importaciones_mensuales[[#This Row],[Código Arancelario]],Codigos10[],3,0)</f>
        <v>Sin especificar</v>
      </c>
      <c r="H628">
        <f>+VLOOKUP(Importaciones_mensuales[[#This Row],[Tipo]],Cod_tipo[],2,0)</f>
        <v>5</v>
      </c>
      <c r="I628" t="str">
        <f>+VLOOKUP(Importaciones_mensuales[[#This Row],[Código Arancelario]],Codigos10[],5,0)</f>
        <v>Hortalizas</v>
      </c>
      <c r="J628">
        <f>+VLOOKUP(Importaciones_mensuales[[#This Row],[Categoría]],Cod_Tipo_cultivo[],2,0)</f>
        <v>7</v>
      </c>
      <c r="K628" t="s">
        <v>20</v>
      </c>
      <c r="L628">
        <f>+VLOOKUP(Importaciones_mensuales[[#This Row],[Contenido]],Contenido_cod[],2,0)</f>
        <v>2</v>
      </c>
      <c r="M628" t="str">
        <f>+VLOOKUP(Importaciones_mensuales[[#This Row],[Código Arancelario]],Codigos10[],7,0)</f>
        <v>Sin especificar</v>
      </c>
      <c r="N628">
        <v>2017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1484.64</v>
      </c>
      <c r="V628">
        <v>0</v>
      </c>
      <c r="W628">
        <v>0</v>
      </c>
      <c r="X628">
        <v>0</v>
      </c>
      <c r="Y628">
        <v>0</v>
      </c>
      <c r="Z628">
        <v>0</v>
      </c>
    </row>
    <row r="629" spans="1:26" x14ac:dyDescent="0.25">
      <c r="A629" t="s">
        <v>41</v>
      </c>
      <c r="B629" t="s">
        <v>15</v>
      </c>
      <c r="C629" t="str">
        <f>+VLOOKUP(Importaciones_mensuales[[#This Row],[Código Arancelario]],Codigos10[],2,0)</f>
        <v>Zanahoria</v>
      </c>
      <c r="D629">
        <f>+VLOOKUP(Importaciones_mensuales[[#This Row],[Cultivo]],Cod_categoría[],2,0)</f>
        <v>100114013</v>
      </c>
      <c r="E629" t="str">
        <f>+VLOOKUP(Importaciones_mensuales[[#This Row],[Código Arancelario]],Codigos10[],4,0)</f>
        <v>Fresco</v>
      </c>
      <c r="F629">
        <f>+VLOOKUP(Importaciones_mensuales[[#This Row],[Procesamiento]],Cod_procesamiento[],2,0)</f>
        <v>4</v>
      </c>
      <c r="G629" t="str">
        <f>+VLOOKUP(Importaciones_mensuales[[#This Row],[Código Arancelario]],Codigos10[],3,0)</f>
        <v>Sin especificar</v>
      </c>
      <c r="H629">
        <f>+VLOOKUP(Importaciones_mensuales[[#This Row],[Tipo]],Cod_tipo[],2,0)</f>
        <v>5</v>
      </c>
      <c r="I629" t="str">
        <f>+VLOOKUP(Importaciones_mensuales[[#This Row],[Código Arancelario]],Codigos10[],5,0)</f>
        <v>Hortalizas</v>
      </c>
      <c r="J629">
        <f>+VLOOKUP(Importaciones_mensuales[[#This Row],[Categoría]],Cod_Tipo_cultivo[],2,0)</f>
        <v>7</v>
      </c>
      <c r="K629" t="s">
        <v>20</v>
      </c>
      <c r="L629">
        <f>+VLOOKUP(Importaciones_mensuales[[#This Row],[Contenido]],Contenido_cod[],2,0)</f>
        <v>2</v>
      </c>
      <c r="M629" t="str">
        <f>+VLOOKUP(Importaciones_mensuales[[#This Row],[Código Arancelario]],Codigos10[],7,0)</f>
        <v>Sin especificar</v>
      </c>
      <c r="N629">
        <v>2017</v>
      </c>
      <c r="O629">
        <v>42466.3</v>
      </c>
      <c r="P629">
        <v>28301.88</v>
      </c>
      <c r="Q629">
        <v>42436.04</v>
      </c>
      <c r="R629">
        <v>49541.52</v>
      </c>
      <c r="S629">
        <v>21246.6</v>
      </c>
      <c r="T629">
        <v>35397.54</v>
      </c>
      <c r="U629">
        <v>28301.88</v>
      </c>
      <c r="V629">
        <v>49123.82</v>
      </c>
      <c r="W629">
        <v>42429.61</v>
      </c>
      <c r="X629">
        <v>35281.43</v>
      </c>
      <c r="Y629">
        <v>49528.29</v>
      </c>
      <c r="Z629">
        <v>42452.82</v>
      </c>
    </row>
    <row r="630" spans="1:26" x14ac:dyDescent="0.25">
      <c r="A630" t="s">
        <v>43</v>
      </c>
      <c r="B630" t="s">
        <v>15</v>
      </c>
      <c r="C630" t="str">
        <f>+VLOOKUP(Importaciones_mensuales[[#This Row],[Código Arancelario]],Codigos10[],2,0)</f>
        <v>Rábano</v>
      </c>
      <c r="D630">
        <f>+VLOOKUP(Importaciones_mensuales[[#This Row],[Cultivo]],Cod_categoría[],2,0)</f>
        <v>100114036</v>
      </c>
      <c r="E630" t="str">
        <f>+VLOOKUP(Importaciones_mensuales[[#This Row],[Código Arancelario]],Codigos10[],4,0)</f>
        <v>Fresco</v>
      </c>
      <c r="F630">
        <f>+VLOOKUP(Importaciones_mensuales[[#This Row],[Procesamiento]],Cod_procesamiento[],2,0)</f>
        <v>4</v>
      </c>
      <c r="G630" t="str">
        <f>+VLOOKUP(Importaciones_mensuales[[#This Row],[Código Arancelario]],Codigos10[],3,0)</f>
        <v>Sin especificar</v>
      </c>
      <c r="H630">
        <f>+VLOOKUP(Importaciones_mensuales[[#This Row],[Tipo]],Cod_tipo[],2,0)</f>
        <v>5</v>
      </c>
      <c r="I630" t="str">
        <f>+VLOOKUP(Importaciones_mensuales[[#This Row],[Código Arancelario]],Codigos10[],5,0)</f>
        <v>Hortalizas</v>
      </c>
      <c r="J630">
        <f>+VLOOKUP(Importaciones_mensuales[[#This Row],[Categoría]],Cod_Tipo_cultivo[],2,0)</f>
        <v>7</v>
      </c>
      <c r="K630" t="s">
        <v>20</v>
      </c>
      <c r="L630">
        <f>+VLOOKUP(Importaciones_mensuales[[#This Row],[Contenido]],Contenido_cod[],2,0)</f>
        <v>2</v>
      </c>
      <c r="M630" t="str">
        <f>+VLOOKUP(Importaciones_mensuales[[#This Row],[Código Arancelario]],Codigos10[],7,0)</f>
        <v>Sin especificar</v>
      </c>
      <c r="N630">
        <v>2017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74.45</v>
      </c>
      <c r="X630">
        <v>0</v>
      </c>
      <c r="Y630">
        <v>0</v>
      </c>
      <c r="Z630">
        <v>0</v>
      </c>
    </row>
    <row r="631" spans="1:26" x14ac:dyDescent="0.25">
      <c r="A631" t="s">
        <v>45</v>
      </c>
      <c r="B631" t="s">
        <v>15</v>
      </c>
      <c r="C631" t="str">
        <f>+VLOOKUP(Importaciones_mensuales[[#This Row],[Código Arancelario]],Codigos10[],2,0)</f>
        <v>Pepino</v>
      </c>
      <c r="D631">
        <f>+VLOOKUP(Importaciones_mensuales[[#This Row],[Cultivo]],Cod_categoría[],2,0)</f>
        <v>100112016</v>
      </c>
      <c r="E631" t="str">
        <f>+VLOOKUP(Importaciones_mensuales[[#This Row],[Código Arancelario]],Codigos10[],4,0)</f>
        <v>Fresco</v>
      </c>
      <c r="F631">
        <f>+VLOOKUP(Importaciones_mensuales[[#This Row],[Procesamiento]],Cod_procesamiento[],2,0)</f>
        <v>4</v>
      </c>
      <c r="G631" t="str">
        <f>+VLOOKUP(Importaciones_mensuales[[#This Row],[Código Arancelario]],Codigos10[],3,0)</f>
        <v>Sin especificar</v>
      </c>
      <c r="H631">
        <f>+VLOOKUP(Importaciones_mensuales[[#This Row],[Tipo]],Cod_tipo[],2,0)</f>
        <v>5</v>
      </c>
      <c r="I631" t="str">
        <f>+VLOOKUP(Importaciones_mensuales[[#This Row],[Código Arancelario]],Codigos10[],5,0)</f>
        <v>Hortalizas</v>
      </c>
      <c r="J631">
        <f>+VLOOKUP(Importaciones_mensuales[[#This Row],[Categoría]],Cod_Tipo_cultivo[],2,0)</f>
        <v>7</v>
      </c>
      <c r="K631" t="s">
        <v>20</v>
      </c>
      <c r="L631">
        <f>+VLOOKUP(Importaciones_mensuales[[#This Row],[Contenido]],Contenido_cod[],2,0)</f>
        <v>2</v>
      </c>
      <c r="M631" t="str">
        <f>+VLOOKUP(Importaciones_mensuales[[#This Row],[Código Arancelario]],Codigos10[],7,0)</f>
        <v>Pepinos y pepinillos</v>
      </c>
      <c r="N631">
        <v>2017</v>
      </c>
      <c r="O631">
        <v>0</v>
      </c>
      <c r="P631">
        <v>0</v>
      </c>
      <c r="Q631">
        <v>0</v>
      </c>
      <c r="R631">
        <v>0</v>
      </c>
      <c r="S631">
        <v>6637.05</v>
      </c>
      <c r="T631">
        <v>18774.39</v>
      </c>
      <c r="U631">
        <v>16664.25</v>
      </c>
      <c r="V631">
        <v>4910.26</v>
      </c>
      <c r="W631">
        <v>0</v>
      </c>
      <c r="X631">
        <v>0</v>
      </c>
      <c r="Y631">
        <v>0</v>
      </c>
      <c r="Z631">
        <v>0</v>
      </c>
    </row>
    <row r="632" spans="1:26" x14ac:dyDescent="0.25">
      <c r="A632" t="s">
        <v>48</v>
      </c>
      <c r="B632" t="s">
        <v>15</v>
      </c>
      <c r="C632" t="str">
        <f>+VLOOKUP(Importaciones_mensuales[[#This Row],[Código Arancelario]],Codigos10[],2,0)</f>
        <v>Arveja</v>
      </c>
      <c r="D632">
        <f>+VLOOKUP(Importaciones_mensuales[[#This Row],[Cultivo]],Cod_categoría[],2,0)</f>
        <v>100112022</v>
      </c>
      <c r="E632" t="str">
        <f>+VLOOKUP(Importaciones_mensuales[[#This Row],[Código Arancelario]],Codigos10[],4,0)</f>
        <v>Fresco</v>
      </c>
      <c r="F632">
        <f>+VLOOKUP(Importaciones_mensuales[[#This Row],[Procesamiento]],Cod_procesamiento[],2,0)</f>
        <v>4</v>
      </c>
      <c r="G632" t="str">
        <f>+VLOOKUP(Importaciones_mensuales[[#This Row],[Código Arancelario]],Codigos10[],3,0)</f>
        <v>Sin especificar</v>
      </c>
      <c r="H632">
        <f>+VLOOKUP(Importaciones_mensuales[[#This Row],[Tipo]],Cod_tipo[],2,0)</f>
        <v>5</v>
      </c>
      <c r="I632" t="str">
        <f>+VLOOKUP(Importaciones_mensuales[[#This Row],[Código Arancelario]],Codigos10[],5,0)</f>
        <v>Hortalizas</v>
      </c>
      <c r="J632">
        <f>+VLOOKUP(Importaciones_mensuales[[#This Row],[Categoría]],Cod_Tipo_cultivo[],2,0)</f>
        <v>7</v>
      </c>
      <c r="K632" t="s">
        <v>20</v>
      </c>
      <c r="L632">
        <f>+VLOOKUP(Importaciones_mensuales[[#This Row],[Contenido]],Contenido_cod[],2,0)</f>
        <v>2</v>
      </c>
      <c r="M632" t="str">
        <f>+VLOOKUP(Importaciones_mensuales[[#This Row],[Código Arancelario]],Codigos10[],7,0)</f>
        <v>Sin especificar</v>
      </c>
      <c r="N632">
        <v>2017</v>
      </c>
      <c r="O632">
        <v>43408.2</v>
      </c>
      <c r="P632">
        <v>0</v>
      </c>
      <c r="Q632">
        <v>64397.98</v>
      </c>
      <c r="R632">
        <v>0</v>
      </c>
      <c r="S632">
        <v>0</v>
      </c>
      <c r="T632">
        <v>0</v>
      </c>
      <c r="U632">
        <v>6996.59</v>
      </c>
      <c r="V632">
        <v>0</v>
      </c>
      <c r="W632">
        <v>0</v>
      </c>
      <c r="X632">
        <v>0</v>
      </c>
      <c r="Y632">
        <v>0</v>
      </c>
      <c r="Z632">
        <v>0</v>
      </c>
    </row>
    <row r="633" spans="1:26" x14ac:dyDescent="0.25">
      <c r="A633" t="s">
        <v>50</v>
      </c>
      <c r="B633" t="s">
        <v>15</v>
      </c>
      <c r="C633" t="str">
        <f>+VLOOKUP(Importaciones_mensuales[[#This Row],[Código Arancelario]],Codigos10[],2,0)</f>
        <v>Poroto</v>
      </c>
      <c r="D633">
        <f>+VLOOKUP(Importaciones_mensuales[[#This Row],[Cultivo]],Cod_categoría[],2,0)</f>
        <v>100110002</v>
      </c>
      <c r="E633" t="str">
        <f>+VLOOKUP(Importaciones_mensuales[[#This Row],[Código Arancelario]],Codigos10[],4,0)</f>
        <v>Fresco</v>
      </c>
      <c r="F633">
        <f>+VLOOKUP(Importaciones_mensuales[[#This Row],[Procesamiento]],Cod_procesamiento[],2,0)</f>
        <v>4</v>
      </c>
      <c r="G633" t="str">
        <f>+VLOOKUP(Importaciones_mensuales[[#This Row],[Código Arancelario]],Codigos10[],3,0)</f>
        <v>Sin especificar</v>
      </c>
      <c r="H633">
        <f>+VLOOKUP(Importaciones_mensuales[[#This Row],[Tipo]],Cod_tipo[],2,0)</f>
        <v>5</v>
      </c>
      <c r="I633" t="str">
        <f>+VLOOKUP(Importaciones_mensuales[[#This Row],[Código Arancelario]],Codigos10[],5,0)</f>
        <v>Hortalizas</v>
      </c>
      <c r="J633">
        <f>+VLOOKUP(Importaciones_mensuales[[#This Row],[Categoría]],Cod_Tipo_cultivo[],2,0)</f>
        <v>7</v>
      </c>
      <c r="K633" t="s">
        <v>20</v>
      </c>
      <c r="L633">
        <f>+VLOOKUP(Importaciones_mensuales[[#This Row],[Contenido]],Contenido_cod[],2,0)</f>
        <v>2</v>
      </c>
      <c r="M633" t="str">
        <f>+VLOOKUP(Importaciones_mensuales[[#This Row],[Código Arancelario]],Codigos10[],7,0)</f>
        <v>Sin especificar</v>
      </c>
      <c r="N633">
        <v>2017</v>
      </c>
      <c r="O633">
        <v>0</v>
      </c>
      <c r="P633">
        <v>0</v>
      </c>
      <c r="Q633">
        <v>0</v>
      </c>
      <c r="R633">
        <v>3313</v>
      </c>
      <c r="S633">
        <v>41666.879999999997</v>
      </c>
      <c r="T633">
        <v>109393.88</v>
      </c>
      <c r="U633">
        <v>106325.4</v>
      </c>
      <c r="V633">
        <v>115075.57</v>
      </c>
      <c r="W633">
        <v>85802.38</v>
      </c>
      <c r="X633">
        <v>30603.22</v>
      </c>
      <c r="Y633">
        <v>3644.7400000000002</v>
      </c>
      <c r="Z633">
        <v>1190.42</v>
      </c>
    </row>
    <row r="634" spans="1:26" x14ac:dyDescent="0.25">
      <c r="A634" t="s">
        <v>28</v>
      </c>
      <c r="B634" t="s">
        <v>362</v>
      </c>
      <c r="C634" t="str">
        <f>+VLOOKUP(Importaciones_mensuales[[#This Row],[Código Arancelario]],Codigos10[],2,0)</f>
        <v>Cebolla</v>
      </c>
      <c r="D634">
        <f>+VLOOKUP(Importaciones_mensuales[[#This Row],[Cultivo]],Cod_categoría[],2,0)</f>
        <v>100112004</v>
      </c>
      <c r="E634" t="str">
        <f>+VLOOKUP(Importaciones_mensuales[[#This Row],[Código Arancelario]],Codigos10[],4,0)</f>
        <v>Fresco</v>
      </c>
      <c r="F634">
        <f>+VLOOKUP(Importaciones_mensuales[[#This Row],[Procesamiento]],Cod_procesamiento[],2,0)</f>
        <v>4</v>
      </c>
      <c r="G634" t="str">
        <f>+VLOOKUP(Importaciones_mensuales[[#This Row],[Código Arancelario]],Codigos10[],3,0)</f>
        <v>No orgánico</v>
      </c>
      <c r="H634">
        <f>+VLOOKUP(Importaciones_mensuales[[#This Row],[Tipo]],Cod_tipo[],2,0)</f>
        <v>2</v>
      </c>
      <c r="I634" t="str">
        <f>+VLOOKUP(Importaciones_mensuales[[#This Row],[Código Arancelario]],Codigos10[],5,0)</f>
        <v>Hortalizas</v>
      </c>
      <c r="J634">
        <f>+VLOOKUP(Importaciones_mensuales[[#This Row],[Categoría]],Cod_Tipo_cultivo[],2,0)</f>
        <v>7</v>
      </c>
      <c r="K634" t="s">
        <v>20</v>
      </c>
      <c r="L634">
        <f>+VLOOKUP(Importaciones_mensuales[[#This Row],[Contenido]],Contenido_cod[],2,0)</f>
        <v>2</v>
      </c>
      <c r="M634" t="str">
        <f>+VLOOKUP(Importaciones_mensuales[[#This Row],[Código Arancelario]],Codigos10[],7,0)</f>
        <v>Sin especificar</v>
      </c>
      <c r="N634">
        <v>2021</v>
      </c>
      <c r="O634">
        <v>4711258</v>
      </c>
      <c r="P634">
        <v>1493329</v>
      </c>
      <c r="Q634">
        <v>1434027</v>
      </c>
      <c r="R634">
        <v>908018</v>
      </c>
      <c r="S634">
        <v>974324</v>
      </c>
      <c r="T634">
        <v>1722078</v>
      </c>
      <c r="U634">
        <v>2320079</v>
      </c>
      <c r="V634">
        <v>2757422</v>
      </c>
      <c r="W634">
        <v>2000523</v>
      </c>
      <c r="X634">
        <v>0</v>
      </c>
      <c r="Y634">
        <v>0</v>
      </c>
      <c r="Z634">
        <v>0</v>
      </c>
    </row>
    <row r="635" spans="1:26" x14ac:dyDescent="0.25">
      <c r="A635" t="s">
        <v>56</v>
      </c>
      <c r="B635" t="s">
        <v>15</v>
      </c>
      <c r="C635" t="str">
        <f>+VLOOKUP(Importaciones_mensuales[[#This Row],[Código Arancelario]],Codigos10[],2,0)</f>
        <v>Pimiento</v>
      </c>
      <c r="D635">
        <f>+VLOOKUP(Importaciones_mensuales[[#This Row],[Cultivo]],Cod_categoría[],2,0)</f>
        <v>100112002</v>
      </c>
      <c r="E635" t="str">
        <f>+VLOOKUP(Importaciones_mensuales[[#This Row],[Código Arancelario]],Codigos10[],4,0)</f>
        <v>Fresco</v>
      </c>
      <c r="F635">
        <f>+VLOOKUP(Importaciones_mensuales[[#This Row],[Procesamiento]],Cod_procesamiento[],2,0)</f>
        <v>4</v>
      </c>
      <c r="G635" t="str">
        <f>+VLOOKUP(Importaciones_mensuales[[#This Row],[Código Arancelario]],Codigos10[],3,0)</f>
        <v>Sin especificar</v>
      </c>
      <c r="H635">
        <f>+VLOOKUP(Importaciones_mensuales[[#This Row],[Tipo]],Cod_tipo[],2,0)</f>
        <v>5</v>
      </c>
      <c r="I635" t="str">
        <f>+VLOOKUP(Importaciones_mensuales[[#This Row],[Código Arancelario]],Codigos10[],5,0)</f>
        <v>Hortalizas</v>
      </c>
      <c r="J635">
        <f>+VLOOKUP(Importaciones_mensuales[[#This Row],[Categoría]],Cod_Tipo_cultivo[],2,0)</f>
        <v>7</v>
      </c>
      <c r="K635" t="s">
        <v>20</v>
      </c>
      <c r="L635">
        <f>+VLOOKUP(Importaciones_mensuales[[#This Row],[Contenido]],Contenido_cod[],2,0)</f>
        <v>2</v>
      </c>
      <c r="M635" t="str">
        <f>+VLOOKUP(Importaciones_mensuales[[#This Row],[Código Arancelario]],Codigos10[],7,0)</f>
        <v>Sin especificar</v>
      </c>
      <c r="N635">
        <v>2017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648.46</v>
      </c>
      <c r="V635">
        <v>924.51</v>
      </c>
      <c r="W635">
        <v>260.82</v>
      </c>
      <c r="X635">
        <v>1022.44</v>
      </c>
      <c r="Y635">
        <v>0</v>
      </c>
      <c r="Z635">
        <v>1571.34</v>
      </c>
    </row>
    <row r="636" spans="1:26" x14ac:dyDescent="0.25">
      <c r="A636" t="s">
        <v>58</v>
      </c>
      <c r="B636" t="s">
        <v>15</v>
      </c>
      <c r="C636" t="str">
        <f>+VLOOKUP(Importaciones_mensuales[[#This Row],[Código Arancelario]],Codigos10[],2,0)</f>
        <v>Ají</v>
      </c>
      <c r="D636">
        <f>+VLOOKUP(Importaciones_mensuales[[#This Row],[Cultivo]],Cod_categoría[],2,0)</f>
        <v>100112021</v>
      </c>
      <c r="E636" t="str">
        <f>+VLOOKUP(Importaciones_mensuales[[#This Row],[Código Arancelario]],Codigos10[],4,0)</f>
        <v>Fresco</v>
      </c>
      <c r="F636">
        <f>+VLOOKUP(Importaciones_mensuales[[#This Row],[Procesamiento]],Cod_procesamiento[],2,0)</f>
        <v>4</v>
      </c>
      <c r="G636" t="str">
        <f>+VLOOKUP(Importaciones_mensuales[[#This Row],[Código Arancelario]],Codigos10[],3,0)</f>
        <v>Sin especificar</v>
      </c>
      <c r="H636">
        <f>+VLOOKUP(Importaciones_mensuales[[#This Row],[Tipo]],Cod_tipo[],2,0)</f>
        <v>5</v>
      </c>
      <c r="I636" t="str">
        <f>+VLOOKUP(Importaciones_mensuales[[#This Row],[Código Arancelario]],Codigos10[],5,0)</f>
        <v>Hortalizas</v>
      </c>
      <c r="J636">
        <f>+VLOOKUP(Importaciones_mensuales[[#This Row],[Categoría]],Cod_Tipo_cultivo[],2,0)</f>
        <v>7</v>
      </c>
      <c r="K636" t="s">
        <v>20</v>
      </c>
      <c r="L636">
        <f>+VLOOKUP(Importaciones_mensuales[[#This Row],[Contenido]],Contenido_cod[],2,0)</f>
        <v>2</v>
      </c>
      <c r="M636" t="str">
        <f>+VLOOKUP(Importaciones_mensuales[[#This Row],[Código Arancelario]],Codigos10[],7,0)</f>
        <v>Sin especificar</v>
      </c>
      <c r="N636">
        <v>2017</v>
      </c>
      <c r="O636">
        <v>0</v>
      </c>
      <c r="P636">
        <v>20234.5</v>
      </c>
      <c r="Q636">
        <v>0</v>
      </c>
      <c r="R636">
        <v>2661.19</v>
      </c>
      <c r="S636">
        <v>26.2</v>
      </c>
      <c r="T636">
        <v>107.68</v>
      </c>
      <c r="U636">
        <v>0</v>
      </c>
      <c r="V636">
        <v>0</v>
      </c>
      <c r="W636">
        <v>0</v>
      </c>
      <c r="X636">
        <v>2763.2400000000002</v>
      </c>
      <c r="Y636">
        <v>5525.97</v>
      </c>
      <c r="Z636">
        <v>192.8</v>
      </c>
    </row>
    <row r="637" spans="1:26" x14ac:dyDescent="0.25">
      <c r="A637" t="s">
        <v>62</v>
      </c>
      <c r="B637" t="s">
        <v>15</v>
      </c>
      <c r="C637" t="str">
        <f>+VLOOKUP(Importaciones_mensuales[[#This Row],[Código Arancelario]],Codigos10[],2,0)</f>
        <v>Zapallo</v>
      </c>
      <c r="D637">
        <f>+VLOOKUP(Importaciones_mensuales[[#This Row],[Cultivo]],Cod_categoría[],2,0)</f>
        <v>100112032</v>
      </c>
      <c r="E637" t="str">
        <f>+VLOOKUP(Importaciones_mensuales[[#This Row],[Código Arancelario]],Codigos10[],4,0)</f>
        <v>Fresco</v>
      </c>
      <c r="F637">
        <f>+VLOOKUP(Importaciones_mensuales[[#This Row],[Procesamiento]],Cod_procesamiento[],2,0)</f>
        <v>4</v>
      </c>
      <c r="G637" t="str">
        <f>+VLOOKUP(Importaciones_mensuales[[#This Row],[Código Arancelario]],Codigos10[],3,0)</f>
        <v>Sin especificar</v>
      </c>
      <c r="H637">
        <f>+VLOOKUP(Importaciones_mensuales[[#This Row],[Tipo]],Cod_tipo[],2,0)</f>
        <v>5</v>
      </c>
      <c r="I637" t="str">
        <f>+VLOOKUP(Importaciones_mensuales[[#This Row],[Código Arancelario]],Codigos10[],5,0)</f>
        <v>Hortalizas</v>
      </c>
      <c r="J637">
        <f>+VLOOKUP(Importaciones_mensuales[[#This Row],[Categoría]],Cod_Tipo_cultivo[],2,0)</f>
        <v>7</v>
      </c>
      <c r="K637" t="s">
        <v>20</v>
      </c>
      <c r="L637">
        <f>+VLOOKUP(Importaciones_mensuales[[#This Row],[Contenido]],Contenido_cod[],2,0)</f>
        <v>2</v>
      </c>
      <c r="M637" t="str">
        <f>+VLOOKUP(Importaciones_mensuales[[#This Row],[Código Arancelario]],Codigos10[],7,0)</f>
        <v>De guarda</v>
      </c>
      <c r="N637">
        <v>2017</v>
      </c>
      <c r="O637">
        <v>3501.78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1795.21</v>
      </c>
      <c r="V637">
        <v>49294.43</v>
      </c>
      <c r="W637">
        <v>93362.17</v>
      </c>
      <c r="X637">
        <v>265768.59000000003</v>
      </c>
      <c r="Y637">
        <v>260173.29</v>
      </c>
      <c r="Z637">
        <v>29818.83</v>
      </c>
    </row>
    <row r="638" spans="1:26" x14ac:dyDescent="0.25">
      <c r="A638" t="s">
        <v>284</v>
      </c>
      <c r="B638" t="s">
        <v>15</v>
      </c>
      <c r="C638" t="str">
        <f>+VLOOKUP(Importaciones_mensuales[[#This Row],[Código Arancelario]],Codigos10[],2,0)</f>
        <v>Zapallo</v>
      </c>
      <c r="D638">
        <f>+VLOOKUP(Importaciones_mensuales[[#This Row],[Cultivo]],Cod_categoría[],2,0)</f>
        <v>100112032</v>
      </c>
      <c r="E638" t="str">
        <f>+VLOOKUP(Importaciones_mensuales[[#This Row],[Código Arancelario]],Codigos10[],4,0)</f>
        <v>Fresco</v>
      </c>
      <c r="F638">
        <f>+VLOOKUP(Importaciones_mensuales[[#This Row],[Procesamiento]],Cod_procesamiento[],2,0)</f>
        <v>4</v>
      </c>
      <c r="G638" t="str">
        <f>+VLOOKUP(Importaciones_mensuales[[#This Row],[Código Arancelario]],Codigos10[],3,0)</f>
        <v>Sin especificar</v>
      </c>
      <c r="H638">
        <f>+VLOOKUP(Importaciones_mensuales[[#This Row],[Tipo]],Cod_tipo[],2,0)</f>
        <v>5</v>
      </c>
      <c r="I638" t="str">
        <f>+VLOOKUP(Importaciones_mensuales[[#This Row],[Código Arancelario]],Codigos10[],5,0)</f>
        <v>Hortalizas</v>
      </c>
      <c r="J638">
        <f>+VLOOKUP(Importaciones_mensuales[[#This Row],[Categoría]],Cod_Tipo_cultivo[],2,0)</f>
        <v>7</v>
      </c>
      <c r="K638" t="s">
        <v>20</v>
      </c>
      <c r="L638">
        <f>+VLOOKUP(Importaciones_mensuales[[#This Row],[Contenido]],Contenido_cod[],2,0)</f>
        <v>2</v>
      </c>
      <c r="M638" t="str">
        <f>+VLOOKUP(Importaciones_mensuales[[#This Row],[Código Arancelario]],Codigos10[],7,0)</f>
        <v>Sin especificar</v>
      </c>
      <c r="N638">
        <v>2017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1070</v>
      </c>
      <c r="W638">
        <v>0</v>
      </c>
      <c r="X638">
        <v>0</v>
      </c>
      <c r="Y638">
        <v>421.33</v>
      </c>
      <c r="Z638">
        <v>0</v>
      </c>
    </row>
    <row r="639" spans="1:26" x14ac:dyDescent="0.25">
      <c r="A639" t="s">
        <v>65</v>
      </c>
      <c r="B639" t="s">
        <v>15</v>
      </c>
      <c r="C639" t="str">
        <f>+VLOOKUP(Importaciones_mensuales[[#This Row],[Código Arancelario]],Codigos10[],2,0)</f>
        <v>Calabacín</v>
      </c>
      <c r="D639">
        <f>+VLOOKUP(Importaciones_mensuales[[#This Row],[Cultivo]],Cod_categoría[],2,0)</f>
        <v>100114018</v>
      </c>
      <c r="E639" t="str">
        <f>+VLOOKUP(Importaciones_mensuales[[#This Row],[Código Arancelario]],Codigos10[],4,0)</f>
        <v>Fresco</v>
      </c>
      <c r="F639">
        <f>+VLOOKUP(Importaciones_mensuales[[#This Row],[Procesamiento]],Cod_procesamiento[],2,0)</f>
        <v>4</v>
      </c>
      <c r="G639" t="str">
        <f>+VLOOKUP(Importaciones_mensuales[[#This Row],[Código Arancelario]],Codigos10[],3,0)</f>
        <v>Sin especificar</v>
      </c>
      <c r="H639">
        <f>+VLOOKUP(Importaciones_mensuales[[#This Row],[Tipo]],Cod_tipo[],2,0)</f>
        <v>5</v>
      </c>
      <c r="I639" t="str">
        <f>+VLOOKUP(Importaciones_mensuales[[#This Row],[Código Arancelario]],Codigos10[],5,0)</f>
        <v>Hortalizas</v>
      </c>
      <c r="J639">
        <f>+VLOOKUP(Importaciones_mensuales[[#This Row],[Categoría]],Cod_Tipo_cultivo[],2,0)</f>
        <v>7</v>
      </c>
      <c r="K639" t="s">
        <v>20</v>
      </c>
      <c r="L639">
        <f>+VLOOKUP(Importaciones_mensuales[[#This Row],[Contenido]],Contenido_cod[],2,0)</f>
        <v>2</v>
      </c>
      <c r="M639" t="str">
        <f>+VLOOKUP(Importaciones_mensuales[[#This Row],[Código Arancelario]],Codigos10[],7,0)</f>
        <v>Sin especificar</v>
      </c>
      <c r="N639">
        <v>2017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458</v>
      </c>
      <c r="U639">
        <v>21524.38</v>
      </c>
      <c r="V639">
        <v>23074.16</v>
      </c>
      <c r="W639">
        <v>0</v>
      </c>
      <c r="X639">
        <v>0</v>
      </c>
      <c r="Y639">
        <v>0</v>
      </c>
      <c r="Z639">
        <v>0</v>
      </c>
    </row>
    <row r="640" spans="1:26" x14ac:dyDescent="0.25">
      <c r="A640" t="s">
        <v>67</v>
      </c>
      <c r="B640" t="s">
        <v>15</v>
      </c>
      <c r="C640" t="str">
        <f>+VLOOKUP(Importaciones_mensuales[[#This Row],[Código Arancelario]],Codigos10[],2,0)</f>
        <v>Papa</v>
      </c>
      <c r="D640">
        <f>+VLOOKUP(Importaciones_mensuales[[#This Row],[Cultivo]],Cod_categoría[],2,0)</f>
        <v>100114001</v>
      </c>
      <c r="E640" t="str">
        <f>+VLOOKUP(Importaciones_mensuales[[#This Row],[Código Arancelario]],Codigos10[],4,0)</f>
        <v>Congelado</v>
      </c>
      <c r="F640">
        <f>+VLOOKUP(Importaciones_mensuales[[#This Row],[Procesamiento]],Cod_procesamiento[],2,0)</f>
        <v>1</v>
      </c>
      <c r="G640" t="str">
        <f>+VLOOKUP(Importaciones_mensuales[[#This Row],[Código Arancelario]],Codigos10[],3,0)</f>
        <v>Sin especificar</v>
      </c>
      <c r="H640">
        <f>+VLOOKUP(Importaciones_mensuales[[#This Row],[Tipo]],Cod_tipo[],2,0)</f>
        <v>5</v>
      </c>
      <c r="I640" t="str">
        <f>+VLOOKUP(Importaciones_mensuales[[#This Row],[Código Arancelario]],Codigos10[],5,0)</f>
        <v>Tubérculos</v>
      </c>
      <c r="J640">
        <f>+VLOOKUP(Importaciones_mensuales[[#This Row],[Categoría]],Cod_Tipo_cultivo[],2,0)</f>
        <v>9</v>
      </c>
      <c r="K640" t="s">
        <v>20</v>
      </c>
      <c r="L640">
        <f>+VLOOKUP(Importaciones_mensuales[[#This Row],[Contenido]],Contenido_cod[],2,0)</f>
        <v>2</v>
      </c>
      <c r="M640" t="str">
        <f>+VLOOKUP(Importaciones_mensuales[[#This Row],[Código Arancelario]],Codigos10[],7,0)</f>
        <v>Sin especificar</v>
      </c>
      <c r="N640">
        <v>2017</v>
      </c>
      <c r="O640">
        <v>23095.68</v>
      </c>
      <c r="P640">
        <v>19932.859999999997</v>
      </c>
      <c r="Q640">
        <v>57890.400000000001</v>
      </c>
      <c r="R640">
        <v>29402.620000000003</v>
      </c>
      <c r="S640">
        <v>17821.54</v>
      </c>
      <c r="T640">
        <v>57979.29</v>
      </c>
      <c r="U640">
        <v>87901.6</v>
      </c>
      <c r="V640">
        <v>58718.37</v>
      </c>
      <c r="W640">
        <v>47652.87</v>
      </c>
      <c r="X640">
        <v>32239.46</v>
      </c>
      <c r="Y640">
        <v>0</v>
      </c>
      <c r="Z640">
        <v>5340.22</v>
      </c>
    </row>
    <row r="641" spans="1:26" x14ac:dyDescent="0.25">
      <c r="A641" t="s">
        <v>69</v>
      </c>
      <c r="B641" t="s">
        <v>15</v>
      </c>
      <c r="C641" t="str">
        <f>+VLOOKUP(Importaciones_mensuales[[#This Row],[Código Arancelario]],Codigos10[],2,0)</f>
        <v>Arveja</v>
      </c>
      <c r="D641">
        <f>+VLOOKUP(Importaciones_mensuales[[#This Row],[Cultivo]],Cod_categoría[],2,0)</f>
        <v>100112022</v>
      </c>
      <c r="E641" t="str">
        <f>+VLOOKUP(Importaciones_mensuales[[#This Row],[Código Arancelario]],Codigos10[],4,0)</f>
        <v>Congelado</v>
      </c>
      <c r="F641">
        <f>+VLOOKUP(Importaciones_mensuales[[#This Row],[Procesamiento]],Cod_procesamiento[],2,0)</f>
        <v>1</v>
      </c>
      <c r="G641" t="str">
        <f>+VLOOKUP(Importaciones_mensuales[[#This Row],[Código Arancelario]],Codigos10[],3,0)</f>
        <v>Sin especificar</v>
      </c>
      <c r="H641">
        <f>+VLOOKUP(Importaciones_mensuales[[#This Row],[Tipo]],Cod_tipo[],2,0)</f>
        <v>5</v>
      </c>
      <c r="I641" t="str">
        <f>+VLOOKUP(Importaciones_mensuales[[#This Row],[Código Arancelario]],Codigos10[],5,0)</f>
        <v>Hortalizas</v>
      </c>
      <c r="J641">
        <f>+VLOOKUP(Importaciones_mensuales[[#This Row],[Categoría]],Cod_Tipo_cultivo[],2,0)</f>
        <v>7</v>
      </c>
      <c r="K641" t="s">
        <v>20</v>
      </c>
      <c r="L641">
        <f>+VLOOKUP(Importaciones_mensuales[[#This Row],[Contenido]],Contenido_cod[],2,0)</f>
        <v>2</v>
      </c>
      <c r="M641" t="str">
        <f>+VLOOKUP(Importaciones_mensuales[[#This Row],[Código Arancelario]],Codigos10[],7,0)</f>
        <v>Sin especificar</v>
      </c>
      <c r="N641">
        <v>2017</v>
      </c>
      <c r="O641">
        <v>135989.12</v>
      </c>
      <c r="P641">
        <v>170775.15</v>
      </c>
      <c r="Q641">
        <v>30350.57</v>
      </c>
      <c r="R641">
        <v>88820.180000000008</v>
      </c>
      <c r="S641">
        <v>111177.48999999999</v>
      </c>
      <c r="T641">
        <v>74447</v>
      </c>
      <c r="U641">
        <v>82138.939999999988</v>
      </c>
      <c r="V641">
        <v>431362.30000000005</v>
      </c>
      <c r="W641">
        <v>227816.97</v>
      </c>
      <c r="X641">
        <v>124814.60999999999</v>
      </c>
      <c r="Y641">
        <v>257381.97</v>
      </c>
      <c r="Z641">
        <v>255270.88999999998</v>
      </c>
    </row>
    <row r="642" spans="1:26" x14ac:dyDescent="0.25">
      <c r="A642" t="s">
        <v>70</v>
      </c>
      <c r="B642" t="s">
        <v>15</v>
      </c>
      <c r="C642" t="str">
        <f>+VLOOKUP(Importaciones_mensuales[[#This Row],[Código Arancelario]],Codigos10[],2,0)</f>
        <v>Poroto</v>
      </c>
      <c r="D642">
        <f>+VLOOKUP(Importaciones_mensuales[[#This Row],[Cultivo]],Cod_categoría[],2,0)</f>
        <v>100110002</v>
      </c>
      <c r="E642" t="str">
        <f>+VLOOKUP(Importaciones_mensuales[[#This Row],[Código Arancelario]],Codigos10[],4,0)</f>
        <v>Congelado</v>
      </c>
      <c r="F642">
        <f>+VLOOKUP(Importaciones_mensuales[[#This Row],[Procesamiento]],Cod_procesamiento[],2,0)</f>
        <v>1</v>
      </c>
      <c r="G642" t="str">
        <f>+VLOOKUP(Importaciones_mensuales[[#This Row],[Código Arancelario]],Codigos10[],3,0)</f>
        <v>Sin especificar</v>
      </c>
      <c r="H642">
        <f>+VLOOKUP(Importaciones_mensuales[[#This Row],[Tipo]],Cod_tipo[],2,0)</f>
        <v>5</v>
      </c>
      <c r="I642" t="str">
        <f>+VLOOKUP(Importaciones_mensuales[[#This Row],[Código Arancelario]],Codigos10[],5,0)</f>
        <v>Hortalizas</v>
      </c>
      <c r="J642">
        <f>+VLOOKUP(Importaciones_mensuales[[#This Row],[Categoría]],Cod_Tipo_cultivo[],2,0)</f>
        <v>7</v>
      </c>
      <c r="K642" t="s">
        <v>20</v>
      </c>
      <c r="L642">
        <f>+VLOOKUP(Importaciones_mensuales[[#This Row],[Contenido]],Contenido_cod[],2,0)</f>
        <v>2</v>
      </c>
      <c r="M642" t="str">
        <f>+VLOOKUP(Importaciones_mensuales[[#This Row],[Código Arancelario]],Codigos10[],7,0)</f>
        <v>Sin especificar</v>
      </c>
      <c r="N642">
        <v>2017</v>
      </c>
      <c r="O642">
        <v>73736.22</v>
      </c>
      <c r="P642">
        <v>138752.83999999997</v>
      </c>
      <c r="Q642">
        <v>68851.12</v>
      </c>
      <c r="R642">
        <v>127474.8</v>
      </c>
      <c r="S642">
        <v>92981.020000000019</v>
      </c>
      <c r="T642">
        <v>98282.26999999999</v>
      </c>
      <c r="U642">
        <v>126383.03</v>
      </c>
      <c r="V642">
        <v>136520.34</v>
      </c>
      <c r="W642">
        <v>163545.92000000004</v>
      </c>
      <c r="X642">
        <v>103179.25</v>
      </c>
      <c r="Y642">
        <v>193633.78999999998</v>
      </c>
      <c r="Z642">
        <v>201985.12</v>
      </c>
    </row>
    <row r="643" spans="1:26" x14ac:dyDescent="0.25">
      <c r="A643" t="s">
        <v>71</v>
      </c>
      <c r="B643" t="s">
        <v>15</v>
      </c>
      <c r="C643" t="str">
        <f>+VLOOKUP(Importaciones_mensuales[[#This Row],[Código Arancelario]],Codigos10[],2,0)</f>
        <v>Haba</v>
      </c>
      <c r="D643">
        <f>+VLOOKUP(Importaciones_mensuales[[#This Row],[Cultivo]],Cod_categoría[],2,0)</f>
        <v>100112026</v>
      </c>
      <c r="E643" t="str">
        <f>+VLOOKUP(Importaciones_mensuales[[#This Row],[Código Arancelario]],Codigos10[],4,0)</f>
        <v>Congelado</v>
      </c>
      <c r="F643">
        <f>+VLOOKUP(Importaciones_mensuales[[#This Row],[Procesamiento]],Cod_procesamiento[],2,0)</f>
        <v>1</v>
      </c>
      <c r="G643" t="str">
        <f>+VLOOKUP(Importaciones_mensuales[[#This Row],[Código Arancelario]],Codigos10[],3,0)</f>
        <v>Sin especificar</v>
      </c>
      <c r="H643">
        <f>+VLOOKUP(Importaciones_mensuales[[#This Row],[Tipo]],Cod_tipo[],2,0)</f>
        <v>5</v>
      </c>
      <c r="I643" t="str">
        <f>+VLOOKUP(Importaciones_mensuales[[#This Row],[Código Arancelario]],Codigos10[],5,0)</f>
        <v>Hortalizas</v>
      </c>
      <c r="J643">
        <f>+VLOOKUP(Importaciones_mensuales[[#This Row],[Categoría]],Cod_Tipo_cultivo[],2,0)</f>
        <v>7</v>
      </c>
      <c r="K643" t="s">
        <v>20</v>
      </c>
      <c r="L643">
        <f>+VLOOKUP(Importaciones_mensuales[[#This Row],[Contenido]],Contenido_cod[],2,0)</f>
        <v>2</v>
      </c>
      <c r="M643" t="str">
        <f>+VLOOKUP(Importaciones_mensuales[[#This Row],[Código Arancelario]],Codigos10[],7,0)</f>
        <v>Sin especificar</v>
      </c>
      <c r="N643">
        <v>2017</v>
      </c>
      <c r="O643">
        <v>9318.9699999999993</v>
      </c>
      <c r="P643">
        <v>68965.48</v>
      </c>
      <c r="Q643">
        <v>63748.81</v>
      </c>
      <c r="R643">
        <v>271737.70999999996</v>
      </c>
      <c r="S643">
        <v>70021.52</v>
      </c>
      <c r="T643">
        <v>104303.57999999999</v>
      </c>
      <c r="U643">
        <v>339918.5</v>
      </c>
      <c r="V643">
        <v>362827.88</v>
      </c>
      <c r="W643">
        <v>23344.6</v>
      </c>
      <c r="X643">
        <v>46418.78</v>
      </c>
      <c r="Y643">
        <v>34076.85</v>
      </c>
      <c r="Z643">
        <v>45021.939999999995</v>
      </c>
    </row>
    <row r="644" spans="1:26" x14ac:dyDescent="0.25">
      <c r="A644" t="s">
        <v>72</v>
      </c>
      <c r="B644" t="s">
        <v>15</v>
      </c>
      <c r="C644" t="str">
        <f>+VLOOKUP(Importaciones_mensuales[[#This Row],[Código Arancelario]],Codigos10[],2,0)</f>
        <v>Otras legumbres de vaina</v>
      </c>
      <c r="D644">
        <f>+VLOOKUP(Importaciones_mensuales[[#This Row],[Cultivo]],Cod_categoría[],2,0)</f>
        <v>100114032</v>
      </c>
      <c r="E644" t="str">
        <f>+VLOOKUP(Importaciones_mensuales[[#This Row],[Código Arancelario]],Codigos10[],4,0)</f>
        <v>Congelado</v>
      </c>
      <c r="F644">
        <f>+VLOOKUP(Importaciones_mensuales[[#This Row],[Procesamiento]],Cod_procesamiento[],2,0)</f>
        <v>1</v>
      </c>
      <c r="G644" t="str">
        <f>+VLOOKUP(Importaciones_mensuales[[#This Row],[Código Arancelario]],Codigos10[],3,0)</f>
        <v>Sin especificar</v>
      </c>
      <c r="H644">
        <f>+VLOOKUP(Importaciones_mensuales[[#This Row],[Tipo]],Cod_tipo[],2,0)</f>
        <v>5</v>
      </c>
      <c r="I644" t="str">
        <f>+VLOOKUP(Importaciones_mensuales[[#This Row],[Código Arancelario]],Codigos10[],5,0)</f>
        <v>Hortalizas</v>
      </c>
      <c r="J644">
        <f>+VLOOKUP(Importaciones_mensuales[[#This Row],[Categoría]],Cod_Tipo_cultivo[],2,0)</f>
        <v>7</v>
      </c>
      <c r="K644" t="s">
        <v>20</v>
      </c>
      <c r="L644">
        <f>+VLOOKUP(Importaciones_mensuales[[#This Row],[Contenido]],Contenido_cod[],2,0)</f>
        <v>2</v>
      </c>
      <c r="M644" t="str">
        <f>+VLOOKUP(Importaciones_mensuales[[#This Row],[Código Arancelario]],Codigos10[],7,0)</f>
        <v>Sin especificar</v>
      </c>
      <c r="N644">
        <v>2017</v>
      </c>
      <c r="O644">
        <v>0</v>
      </c>
      <c r="P644">
        <v>0</v>
      </c>
      <c r="Q644">
        <v>43256.86</v>
      </c>
      <c r="R644">
        <v>17640</v>
      </c>
      <c r="S644">
        <v>17640</v>
      </c>
      <c r="T644">
        <v>48357.75</v>
      </c>
      <c r="U644">
        <v>37999.199999999997</v>
      </c>
      <c r="V644">
        <v>18359.57</v>
      </c>
      <c r="W644">
        <v>19936.810000000001</v>
      </c>
      <c r="X644">
        <v>38171.39</v>
      </c>
      <c r="Y644">
        <v>17640</v>
      </c>
      <c r="Z644">
        <v>17640</v>
      </c>
    </row>
    <row r="645" spans="1:26" x14ac:dyDescent="0.25">
      <c r="A645" t="s">
        <v>73</v>
      </c>
      <c r="B645" t="s">
        <v>15</v>
      </c>
      <c r="C645" t="str">
        <f>+VLOOKUP(Importaciones_mensuales[[#This Row],[Código Arancelario]],Codigos10[],2,0)</f>
        <v>Espinaca</v>
      </c>
      <c r="D645">
        <f>+VLOOKUP(Importaciones_mensuales[[#This Row],[Cultivo]],Cod_categoría[],2,0)</f>
        <v>100112012</v>
      </c>
      <c r="E645" t="str">
        <f>+VLOOKUP(Importaciones_mensuales[[#This Row],[Código Arancelario]],Codigos10[],4,0)</f>
        <v>Congelado</v>
      </c>
      <c r="F645">
        <f>+VLOOKUP(Importaciones_mensuales[[#This Row],[Procesamiento]],Cod_procesamiento[],2,0)</f>
        <v>1</v>
      </c>
      <c r="G645" t="str">
        <f>+VLOOKUP(Importaciones_mensuales[[#This Row],[Código Arancelario]],Codigos10[],3,0)</f>
        <v>Sin especificar</v>
      </c>
      <c r="H645">
        <f>+VLOOKUP(Importaciones_mensuales[[#This Row],[Tipo]],Cod_tipo[],2,0)</f>
        <v>5</v>
      </c>
      <c r="I645" t="str">
        <f>+VLOOKUP(Importaciones_mensuales[[#This Row],[Código Arancelario]],Codigos10[],5,0)</f>
        <v>Hortalizas</v>
      </c>
      <c r="J645">
        <f>+VLOOKUP(Importaciones_mensuales[[#This Row],[Categoría]],Cod_Tipo_cultivo[],2,0)</f>
        <v>7</v>
      </c>
      <c r="K645" t="s">
        <v>20</v>
      </c>
      <c r="L645">
        <f>+VLOOKUP(Importaciones_mensuales[[#This Row],[Contenido]],Contenido_cod[],2,0)</f>
        <v>2</v>
      </c>
      <c r="M645" t="str">
        <f>+VLOOKUP(Importaciones_mensuales[[#This Row],[Código Arancelario]],Codigos10[],7,0)</f>
        <v>Sin especificar</v>
      </c>
      <c r="N645">
        <v>2017</v>
      </c>
      <c r="O645">
        <v>0</v>
      </c>
      <c r="P645">
        <v>636.04</v>
      </c>
      <c r="Q645">
        <v>59153.82</v>
      </c>
      <c r="R645">
        <v>23042.350000000002</v>
      </c>
      <c r="S645">
        <v>80032.450000000012</v>
      </c>
      <c r="T645">
        <v>27042.240000000002</v>
      </c>
      <c r="U645">
        <v>42629.84</v>
      </c>
      <c r="V645">
        <v>22952.27</v>
      </c>
      <c r="W645">
        <v>40484.289999999994</v>
      </c>
      <c r="X645">
        <v>38936.76</v>
      </c>
      <c r="Y645">
        <v>83485.279999999999</v>
      </c>
      <c r="Z645">
        <v>77622.549999999988</v>
      </c>
    </row>
    <row r="646" spans="1:26" x14ac:dyDescent="0.25">
      <c r="A646" t="s">
        <v>75</v>
      </c>
      <c r="B646" t="s">
        <v>15</v>
      </c>
      <c r="C646" t="str">
        <f>+VLOOKUP(Importaciones_mensuales[[#This Row],[Código Arancelario]],Codigos10[],2,0)</f>
        <v>Maíz</v>
      </c>
      <c r="D646">
        <f>+VLOOKUP(Importaciones_mensuales[[#This Row],[Cultivo]],Cod_categoría[],2,0)</f>
        <v>100114015</v>
      </c>
      <c r="E646" t="str">
        <f>+VLOOKUP(Importaciones_mensuales[[#This Row],[Código Arancelario]],Codigos10[],4,0)</f>
        <v>Congelado</v>
      </c>
      <c r="F646">
        <f>+VLOOKUP(Importaciones_mensuales[[#This Row],[Procesamiento]],Cod_procesamiento[],2,0)</f>
        <v>1</v>
      </c>
      <c r="G646" t="str">
        <f>+VLOOKUP(Importaciones_mensuales[[#This Row],[Código Arancelario]],Codigos10[],3,0)</f>
        <v>Sin especificar</v>
      </c>
      <c r="H646">
        <f>+VLOOKUP(Importaciones_mensuales[[#This Row],[Tipo]],Cod_tipo[],2,0)</f>
        <v>5</v>
      </c>
      <c r="I646" t="str">
        <f>+VLOOKUP(Importaciones_mensuales[[#This Row],[Código Arancelario]],Codigos10[],5,0)</f>
        <v>Hortalizas</v>
      </c>
      <c r="J646">
        <f>+VLOOKUP(Importaciones_mensuales[[#This Row],[Categoría]],Cod_Tipo_cultivo[],2,0)</f>
        <v>7</v>
      </c>
      <c r="K646" t="s">
        <v>20</v>
      </c>
      <c r="L646">
        <f>+VLOOKUP(Importaciones_mensuales[[#This Row],[Contenido]],Contenido_cod[],2,0)</f>
        <v>2</v>
      </c>
      <c r="M646" t="str">
        <f>+VLOOKUP(Importaciones_mensuales[[#This Row],[Código Arancelario]],Codigos10[],7,0)</f>
        <v>Maíz dulce</v>
      </c>
      <c r="N646">
        <v>2017</v>
      </c>
      <c r="O646">
        <v>342013.92</v>
      </c>
      <c r="P646">
        <v>583254.25</v>
      </c>
      <c r="Q646">
        <v>397118.93</v>
      </c>
      <c r="R646">
        <v>459837.29999999993</v>
      </c>
      <c r="S646">
        <v>420064.28</v>
      </c>
      <c r="T646">
        <v>717479.54999999993</v>
      </c>
      <c r="U646">
        <v>556703.88</v>
      </c>
      <c r="V646">
        <v>418414.27</v>
      </c>
      <c r="W646">
        <v>730692.38</v>
      </c>
      <c r="X646">
        <v>1545504.9</v>
      </c>
      <c r="Y646">
        <v>1024272.9500000001</v>
      </c>
      <c r="Z646">
        <v>746957.62000000011</v>
      </c>
    </row>
    <row r="647" spans="1:26" x14ac:dyDescent="0.25">
      <c r="A647" t="s">
        <v>78</v>
      </c>
      <c r="B647" t="s">
        <v>15</v>
      </c>
      <c r="C647" t="str">
        <f>+VLOOKUP(Importaciones_mensuales[[#This Row],[Código Arancelario]],Codigos10[],2,0)</f>
        <v>Coliflor</v>
      </c>
      <c r="D647">
        <f>+VLOOKUP(Importaciones_mensuales[[#This Row],[Cultivo]],Cod_categoría[],2,0)</f>
        <v>100112008</v>
      </c>
      <c r="E647" t="str">
        <f>+VLOOKUP(Importaciones_mensuales[[#This Row],[Código Arancelario]],Codigos10[],4,0)</f>
        <v>Congelado</v>
      </c>
      <c r="F647">
        <f>+VLOOKUP(Importaciones_mensuales[[#This Row],[Procesamiento]],Cod_procesamiento[],2,0)</f>
        <v>1</v>
      </c>
      <c r="G647" t="str">
        <f>+VLOOKUP(Importaciones_mensuales[[#This Row],[Código Arancelario]],Codigos10[],3,0)</f>
        <v>Sin especificar</v>
      </c>
      <c r="H647">
        <f>+VLOOKUP(Importaciones_mensuales[[#This Row],[Tipo]],Cod_tipo[],2,0)</f>
        <v>5</v>
      </c>
      <c r="I647" t="str">
        <f>+VLOOKUP(Importaciones_mensuales[[#This Row],[Código Arancelario]],Codigos10[],5,0)</f>
        <v>Hortalizas</v>
      </c>
      <c r="J647">
        <f>+VLOOKUP(Importaciones_mensuales[[#This Row],[Categoría]],Cod_Tipo_cultivo[],2,0)</f>
        <v>7</v>
      </c>
      <c r="K647" t="s">
        <v>20</v>
      </c>
      <c r="L647">
        <f>+VLOOKUP(Importaciones_mensuales[[#This Row],[Contenido]],Contenido_cod[],2,0)</f>
        <v>2</v>
      </c>
      <c r="M647" t="str">
        <f>+VLOOKUP(Importaciones_mensuales[[#This Row],[Código Arancelario]],Codigos10[],7,0)</f>
        <v>Sin especificar</v>
      </c>
      <c r="N647">
        <v>2017</v>
      </c>
      <c r="O647">
        <v>2069.33</v>
      </c>
      <c r="P647">
        <v>62910.71</v>
      </c>
      <c r="Q647">
        <v>0</v>
      </c>
      <c r="R647">
        <v>47217.520000000004</v>
      </c>
      <c r="S647">
        <v>5014.59</v>
      </c>
      <c r="T647">
        <v>20487.509999999998</v>
      </c>
      <c r="U647">
        <v>17159.34</v>
      </c>
      <c r="V647">
        <v>20307.2</v>
      </c>
      <c r="W647">
        <v>12284.359999999999</v>
      </c>
      <c r="X647">
        <v>23868.5</v>
      </c>
      <c r="Y647">
        <v>20741.3</v>
      </c>
      <c r="Z647">
        <v>28810.530000000006</v>
      </c>
    </row>
    <row r="648" spans="1:26" x14ac:dyDescent="0.25">
      <c r="A648" t="s">
        <v>79</v>
      </c>
      <c r="B648" t="s">
        <v>15</v>
      </c>
      <c r="C648" t="str">
        <f>+VLOOKUP(Importaciones_mensuales[[#This Row],[Código Arancelario]],Codigos10[],2,0)</f>
        <v>Brócoli</v>
      </c>
      <c r="D648">
        <f>+VLOOKUP(Importaciones_mensuales[[#This Row],[Cultivo]],Cod_categoría[],2,0)</f>
        <v>100112023</v>
      </c>
      <c r="E648" t="str">
        <f>+VLOOKUP(Importaciones_mensuales[[#This Row],[Código Arancelario]],Codigos10[],4,0)</f>
        <v>Congelado</v>
      </c>
      <c r="F648">
        <f>+VLOOKUP(Importaciones_mensuales[[#This Row],[Procesamiento]],Cod_procesamiento[],2,0)</f>
        <v>1</v>
      </c>
      <c r="G648" t="str">
        <f>+VLOOKUP(Importaciones_mensuales[[#This Row],[Código Arancelario]],Codigos10[],3,0)</f>
        <v>Sin especificar</v>
      </c>
      <c r="H648">
        <f>+VLOOKUP(Importaciones_mensuales[[#This Row],[Tipo]],Cod_tipo[],2,0)</f>
        <v>5</v>
      </c>
      <c r="I648" t="str">
        <f>+VLOOKUP(Importaciones_mensuales[[#This Row],[Código Arancelario]],Codigos10[],5,0)</f>
        <v>Hortalizas</v>
      </c>
      <c r="J648">
        <f>+VLOOKUP(Importaciones_mensuales[[#This Row],[Categoría]],Cod_Tipo_cultivo[],2,0)</f>
        <v>7</v>
      </c>
      <c r="K648" t="s">
        <v>20</v>
      </c>
      <c r="L648">
        <f>+VLOOKUP(Importaciones_mensuales[[#This Row],[Contenido]],Contenido_cod[],2,0)</f>
        <v>2</v>
      </c>
      <c r="M648" t="str">
        <f>+VLOOKUP(Importaciones_mensuales[[#This Row],[Código Arancelario]],Codigos10[],7,0)</f>
        <v>Sin especificar</v>
      </c>
      <c r="N648">
        <v>2017</v>
      </c>
      <c r="O648">
        <v>119034.1</v>
      </c>
      <c r="P648">
        <v>16527.53</v>
      </c>
      <c r="Q648">
        <v>113360.48</v>
      </c>
      <c r="R648">
        <v>17048.57</v>
      </c>
      <c r="S648">
        <v>10557.71</v>
      </c>
      <c r="T648">
        <v>24787.39</v>
      </c>
      <c r="U648">
        <v>31933.64</v>
      </c>
      <c r="V648">
        <v>30488.7</v>
      </c>
      <c r="W648">
        <v>16773.740000000002</v>
      </c>
      <c r="X648">
        <v>24185.18</v>
      </c>
      <c r="Y648">
        <v>49514.31</v>
      </c>
      <c r="Z648">
        <v>12847.4</v>
      </c>
    </row>
    <row r="649" spans="1:26" x14ac:dyDescent="0.25">
      <c r="A649" t="s">
        <v>170</v>
      </c>
      <c r="B649" t="s">
        <v>362</v>
      </c>
      <c r="C649" t="str">
        <f>+VLOOKUP(Importaciones_mensuales[[#This Row],[Código Arancelario]],Codigos10[],2,0)</f>
        <v>Palta</v>
      </c>
      <c r="D649">
        <f>+VLOOKUP(Importaciones_mensuales[[#This Row],[Cultivo]],Cod_categoría[],2,0)</f>
        <v>100106002</v>
      </c>
      <c r="E649" t="str">
        <f>+VLOOKUP(Importaciones_mensuales[[#This Row],[Código Arancelario]],Codigos10[],4,0)</f>
        <v>Sin especificar</v>
      </c>
      <c r="F649">
        <f>+VLOOKUP(Importaciones_mensuales[[#This Row],[Procesamiento]],Cod_procesamiento[],2,0)</f>
        <v>6</v>
      </c>
      <c r="G649" t="str">
        <f>+VLOOKUP(Importaciones_mensuales[[#This Row],[Código Arancelario]],Codigos10[],3,0)</f>
        <v>No orgánico</v>
      </c>
      <c r="H649">
        <f>+VLOOKUP(Importaciones_mensuales[[#This Row],[Tipo]],Cod_tipo[],2,0)</f>
        <v>2</v>
      </c>
      <c r="I649" t="str">
        <f>+VLOOKUP(Importaciones_mensuales[[#This Row],[Código Arancelario]],Codigos10[],5,0)</f>
        <v>Frutos Oleaginosos</v>
      </c>
      <c r="J649">
        <f>+VLOOKUP(Importaciones_mensuales[[#This Row],[Categoría]],Cod_Tipo_cultivo[],2,0)</f>
        <v>12</v>
      </c>
      <c r="K649" t="s">
        <v>129</v>
      </c>
      <c r="L649">
        <f>+VLOOKUP(Importaciones_mensuales[[#This Row],[Contenido]],Contenido_cod[],2,0)</f>
        <v>1</v>
      </c>
      <c r="M649" t="str">
        <f>+VLOOKUP(Importaciones_mensuales[[#This Row],[Código Arancelario]],Codigos10[],7,0)</f>
        <v>Hass</v>
      </c>
      <c r="N649">
        <v>2021</v>
      </c>
      <c r="O649">
        <v>3056535.2538999999</v>
      </c>
      <c r="P649">
        <v>2948431.7560999999</v>
      </c>
      <c r="Q649">
        <v>5419490.1230999995</v>
      </c>
      <c r="R649">
        <v>9324143.4000000004</v>
      </c>
      <c r="S649">
        <v>9383475.0033</v>
      </c>
      <c r="T649">
        <v>12158470.4</v>
      </c>
      <c r="U649">
        <v>15992637.5</v>
      </c>
      <c r="V649">
        <v>7216093.5800000001</v>
      </c>
      <c r="W649">
        <v>3632779.52</v>
      </c>
      <c r="X649">
        <v>0</v>
      </c>
      <c r="Y649">
        <v>0</v>
      </c>
      <c r="Z649">
        <v>0</v>
      </c>
    </row>
    <row r="650" spans="1:26" x14ac:dyDescent="0.25">
      <c r="A650" t="s">
        <v>82</v>
      </c>
      <c r="B650" t="s">
        <v>15</v>
      </c>
      <c r="C650" t="str">
        <f>+VLOOKUP(Importaciones_mensuales[[#This Row],[Código Arancelario]],Codigos10[],2,0)</f>
        <v>Aceituna</v>
      </c>
      <c r="D650">
        <f>+VLOOKUP(Importaciones_mensuales[[#This Row],[Cultivo]],Cod_categoría[],2,0)</f>
        <v>100114016</v>
      </c>
      <c r="E650" t="str">
        <f>+VLOOKUP(Importaciones_mensuales[[#This Row],[Código Arancelario]],Codigos10[],4,0)</f>
        <v>Conserva</v>
      </c>
      <c r="F650">
        <f>+VLOOKUP(Importaciones_mensuales[[#This Row],[Procesamiento]],Cod_procesamiento[],2,0)</f>
        <v>2</v>
      </c>
      <c r="G650" t="str">
        <f>+VLOOKUP(Importaciones_mensuales[[#This Row],[Código Arancelario]],Codigos10[],3,0)</f>
        <v>Sin especificar</v>
      </c>
      <c r="H650">
        <f>+VLOOKUP(Importaciones_mensuales[[#This Row],[Tipo]],Cod_tipo[],2,0)</f>
        <v>5</v>
      </c>
      <c r="I650" t="str">
        <f>+VLOOKUP(Importaciones_mensuales[[#This Row],[Código Arancelario]],Codigos10[],5,0)</f>
        <v>Hortalizas</v>
      </c>
      <c r="J650">
        <f>+VLOOKUP(Importaciones_mensuales[[#This Row],[Categoría]],Cod_Tipo_cultivo[],2,0)</f>
        <v>7</v>
      </c>
      <c r="K650" t="s">
        <v>20</v>
      </c>
      <c r="L650">
        <f>+VLOOKUP(Importaciones_mensuales[[#This Row],[Contenido]],Contenido_cod[],2,0)</f>
        <v>2</v>
      </c>
      <c r="M650" t="str">
        <f>+VLOOKUP(Importaciones_mensuales[[#This Row],[Código Arancelario]],Codigos10[],7,0)</f>
        <v>Sin especificar</v>
      </c>
      <c r="N650">
        <v>2017</v>
      </c>
      <c r="O650">
        <v>461339.97</v>
      </c>
      <c r="P650">
        <v>647461.81000000006</v>
      </c>
      <c r="Q650">
        <v>676421.74</v>
      </c>
      <c r="R650">
        <v>688828.48</v>
      </c>
      <c r="S650">
        <v>563778.14</v>
      </c>
      <c r="T650">
        <v>844899.6</v>
      </c>
      <c r="U650">
        <v>1143261.3600000001</v>
      </c>
      <c r="V650">
        <v>1622964.3599999999</v>
      </c>
      <c r="W650">
        <v>839825.51000000013</v>
      </c>
      <c r="X650">
        <v>1029392.1599999999</v>
      </c>
      <c r="Y650">
        <v>516692.53</v>
      </c>
      <c r="Z650">
        <v>656747.15</v>
      </c>
    </row>
    <row r="651" spans="1:26" x14ac:dyDescent="0.25">
      <c r="A651" t="s">
        <v>86</v>
      </c>
      <c r="B651" t="s">
        <v>15</v>
      </c>
      <c r="C651" t="str">
        <f>+VLOOKUP(Importaciones_mensuales[[#This Row],[Código Arancelario]],Codigos10[],2,0)</f>
        <v>Pepino</v>
      </c>
      <c r="D651">
        <f>+VLOOKUP(Importaciones_mensuales[[#This Row],[Cultivo]],Cod_categoría[],2,0)</f>
        <v>100112016</v>
      </c>
      <c r="E651" t="str">
        <f>+VLOOKUP(Importaciones_mensuales[[#This Row],[Código Arancelario]],Codigos10[],4,0)</f>
        <v>Conserva</v>
      </c>
      <c r="F651">
        <f>+VLOOKUP(Importaciones_mensuales[[#This Row],[Procesamiento]],Cod_procesamiento[],2,0)</f>
        <v>2</v>
      </c>
      <c r="G651" t="str">
        <f>+VLOOKUP(Importaciones_mensuales[[#This Row],[Código Arancelario]],Codigos10[],3,0)</f>
        <v>Sin especificar</v>
      </c>
      <c r="H651">
        <f>+VLOOKUP(Importaciones_mensuales[[#This Row],[Tipo]],Cod_tipo[],2,0)</f>
        <v>5</v>
      </c>
      <c r="I651" t="str">
        <f>+VLOOKUP(Importaciones_mensuales[[#This Row],[Código Arancelario]],Codigos10[],5,0)</f>
        <v>Hortalizas</v>
      </c>
      <c r="J651">
        <f>+VLOOKUP(Importaciones_mensuales[[#This Row],[Categoría]],Cod_Tipo_cultivo[],2,0)</f>
        <v>7</v>
      </c>
      <c r="K651" t="s">
        <v>20</v>
      </c>
      <c r="L651">
        <f>+VLOOKUP(Importaciones_mensuales[[#This Row],[Contenido]],Contenido_cod[],2,0)</f>
        <v>2</v>
      </c>
      <c r="M651" t="str">
        <f>+VLOOKUP(Importaciones_mensuales[[#This Row],[Código Arancelario]],Codigos10[],7,0)</f>
        <v>Pepinos y pepinillos</v>
      </c>
      <c r="N651">
        <v>2017</v>
      </c>
      <c r="O651">
        <v>23635</v>
      </c>
      <c r="P651">
        <v>8055.06</v>
      </c>
      <c r="Q651">
        <v>51497.599999999999</v>
      </c>
      <c r="R651">
        <v>59530.5</v>
      </c>
      <c r="S651">
        <v>74911.48000000001</v>
      </c>
      <c r="T651">
        <v>44947.42</v>
      </c>
      <c r="U651">
        <v>32835.800000000003</v>
      </c>
      <c r="V651">
        <v>27324</v>
      </c>
      <c r="W651">
        <v>35721.32</v>
      </c>
      <c r="X651">
        <v>0</v>
      </c>
      <c r="Y651">
        <v>22204.52</v>
      </c>
      <c r="Z651">
        <v>21256.65</v>
      </c>
    </row>
    <row r="652" spans="1:26" x14ac:dyDescent="0.25">
      <c r="A652" t="s">
        <v>87</v>
      </c>
      <c r="B652" t="s">
        <v>15</v>
      </c>
      <c r="C652" t="str">
        <f>+VLOOKUP(Importaciones_mensuales[[#This Row],[Código Arancelario]],Codigos10[],2,0)</f>
        <v>Cebolla</v>
      </c>
      <c r="D652">
        <f>+VLOOKUP(Importaciones_mensuales[[#This Row],[Cultivo]],Cod_categoría[],2,0)</f>
        <v>100112004</v>
      </c>
      <c r="E652" t="str">
        <f>+VLOOKUP(Importaciones_mensuales[[#This Row],[Código Arancelario]],Codigos10[],4,0)</f>
        <v>Deshidratado</v>
      </c>
      <c r="F652">
        <f>+VLOOKUP(Importaciones_mensuales[[#This Row],[Procesamiento]],Cod_procesamiento[],2,0)</f>
        <v>3</v>
      </c>
      <c r="G652" t="str">
        <f>+VLOOKUP(Importaciones_mensuales[[#This Row],[Código Arancelario]],Codigos10[],3,0)</f>
        <v>Sin especificar</v>
      </c>
      <c r="H652">
        <f>+VLOOKUP(Importaciones_mensuales[[#This Row],[Tipo]],Cod_tipo[],2,0)</f>
        <v>5</v>
      </c>
      <c r="I652" t="str">
        <f>+VLOOKUP(Importaciones_mensuales[[#This Row],[Código Arancelario]],Codigos10[],5,0)</f>
        <v>Hortalizas</v>
      </c>
      <c r="J652">
        <f>+VLOOKUP(Importaciones_mensuales[[#This Row],[Categoría]],Cod_Tipo_cultivo[],2,0)</f>
        <v>7</v>
      </c>
      <c r="K652" t="s">
        <v>20</v>
      </c>
      <c r="L652">
        <f>+VLOOKUP(Importaciones_mensuales[[#This Row],[Contenido]],Contenido_cod[],2,0)</f>
        <v>2</v>
      </c>
      <c r="M652" t="str">
        <f>+VLOOKUP(Importaciones_mensuales[[#This Row],[Código Arancelario]],Codigos10[],7,0)</f>
        <v>Sin especificar</v>
      </c>
      <c r="N652">
        <v>2017</v>
      </c>
      <c r="O652">
        <v>85363.97</v>
      </c>
      <c r="P652">
        <v>248323.71</v>
      </c>
      <c r="Q652">
        <v>27538.93</v>
      </c>
      <c r="R652">
        <v>65263.81</v>
      </c>
      <c r="S652">
        <v>134962.78</v>
      </c>
      <c r="T652">
        <v>151092.38</v>
      </c>
      <c r="U652">
        <v>152304.57</v>
      </c>
      <c r="V652">
        <v>45841.600000000006</v>
      </c>
      <c r="W652">
        <v>55074.39</v>
      </c>
      <c r="X652">
        <v>22852.269999999997</v>
      </c>
      <c r="Y652">
        <v>144544.31</v>
      </c>
      <c r="Z652">
        <v>128497.68000000001</v>
      </c>
    </row>
    <row r="653" spans="1:26" x14ac:dyDescent="0.25">
      <c r="A653" t="s">
        <v>89</v>
      </c>
      <c r="B653" t="s">
        <v>15</v>
      </c>
      <c r="C653" t="str">
        <f>+VLOOKUP(Importaciones_mensuales[[#This Row],[Código Arancelario]],Codigos10[],2,0)</f>
        <v>Puerro</v>
      </c>
      <c r="D653">
        <f>+VLOOKUP(Importaciones_mensuales[[#This Row],[Cultivo]],Cod_categoría[],2,0)</f>
        <v>100114035</v>
      </c>
      <c r="E653" t="str">
        <f>+VLOOKUP(Importaciones_mensuales[[#This Row],[Código Arancelario]],Codigos10[],4,0)</f>
        <v>Deshidratado</v>
      </c>
      <c r="F653">
        <f>+VLOOKUP(Importaciones_mensuales[[#This Row],[Procesamiento]],Cod_procesamiento[],2,0)</f>
        <v>3</v>
      </c>
      <c r="G653" t="str">
        <f>+VLOOKUP(Importaciones_mensuales[[#This Row],[Código Arancelario]],Codigos10[],3,0)</f>
        <v>Sin especificar</v>
      </c>
      <c r="H653">
        <f>+VLOOKUP(Importaciones_mensuales[[#This Row],[Tipo]],Cod_tipo[],2,0)</f>
        <v>5</v>
      </c>
      <c r="I653" t="str">
        <f>+VLOOKUP(Importaciones_mensuales[[#This Row],[Código Arancelario]],Codigos10[],5,0)</f>
        <v>Hortalizas</v>
      </c>
      <c r="J653">
        <f>+VLOOKUP(Importaciones_mensuales[[#This Row],[Categoría]],Cod_Tipo_cultivo[],2,0)</f>
        <v>7</v>
      </c>
      <c r="K653" t="s">
        <v>20</v>
      </c>
      <c r="L653">
        <f>+VLOOKUP(Importaciones_mensuales[[#This Row],[Contenido]],Contenido_cod[],2,0)</f>
        <v>2</v>
      </c>
      <c r="M653" t="str">
        <f>+VLOOKUP(Importaciones_mensuales[[#This Row],[Código Arancelario]],Codigos10[],7,0)</f>
        <v>Sin especificar</v>
      </c>
      <c r="N653">
        <v>2017</v>
      </c>
      <c r="O653">
        <v>116424</v>
      </c>
      <c r="P653">
        <v>0</v>
      </c>
      <c r="Q653">
        <v>36293.800000000003</v>
      </c>
      <c r="R653">
        <v>0</v>
      </c>
      <c r="S653">
        <v>0</v>
      </c>
      <c r="T653">
        <v>0</v>
      </c>
      <c r="U653">
        <v>46020.480000000003</v>
      </c>
      <c r="V653">
        <v>2807.88</v>
      </c>
      <c r="W653">
        <v>0</v>
      </c>
      <c r="X653">
        <v>11341.02</v>
      </c>
      <c r="Y653">
        <v>2958.11</v>
      </c>
      <c r="Z653">
        <v>0</v>
      </c>
    </row>
    <row r="654" spans="1:26" x14ac:dyDescent="0.25">
      <c r="A654" t="s">
        <v>28</v>
      </c>
      <c r="B654" t="s">
        <v>362</v>
      </c>
      <c r="C654" t="str">
        <f>+VLOOKUP(Importaciones_mensuales[[#This Row],[Código Arancelario]],Codigos10[],2,0)</f>
        <v>Cebolla</v>
      </c>
      <c r="D654">
        <f>+VLOOKUP(Importaciones_mensuales[[#This Row],[Cultivo]],Cod_categoría[],2,0)</f>
        <v>100112004</v>
      </c>
      <c r="E654" t="str">
        <f>+VLOOKUP(Importaciones_mensuales[[#This Row],[Código Arancelario]],Codigos10[],4,0)</f>
        <v>Fresco</v>
      </c>
      <c r="F654">
        <f>+VLOOKUP(Importaciones_mensuales[[#This Row],[Procesamiento]],Cod_procesamiento[],2,0)</f>
        <v>4</v>
      </c>
      <c r="G654" t="str">
        <f>+VLOOKUP(Importaciones_mensuales[[#This Row],[Código Arancelario]],Codigos10[],3,0)</f>
        <v>No orgánico</v>
      </c>
      <c r="H654">
        <f>+VLOOKUP(Importaciones_mensuales[[#This Row],[Tipo]],Cod_tipo[],2,0)</f>
        <v>2</v>
      </c>
      <c r="I654" t="str">
        <f>+VLOOKUP(Importaciones_mensuales[[#This Row],[Código Arancelario]],Codigos10[],5,0)</f>
        <v>Hortalizas</v>
      </c>
      <c r="J654">
        <f>+VLOOKUP(Importaciones_mensuales[[#This Row],[Categoría]],Cod_Tipo_cultivo[],2,0)</f>
        <v>7</v>
      </c>
      <c r="K654" t="s">
        <v>20</v>
      </c>
      <c r="L654">
        <f>+VLOOKUP(Importaciones_mensuales[[#This Row],[Contenido]],Contenido_cod[],2,0)</f>
        <v>2</v>
      </c>
      <c r="M654" t="str">
        <f>+VLOOKUP(Importaciones_mensuales[[#This Row],[Código Arancelario]],Codigos10[],7,0)</f>
        <v>Sin especificar</v>
      </c>
      <c r="N654">
        <v>2017</v>
      </c>
      <c r="O654">
        <v>1892805</v>
      </c>
      <c r="P654">
        <v>381702</v>
      </c>
      <c r="Q654">
        <v>440287</v>
      </c>
      <c r="R654">
        <v>148542</v>
      </c>
      <c r="S654">
        <v>418642</v>
      </c>
      <c r="T654">
        <v>394516</v>
      </c>
      <c r="U654">
        <v>346160</v>
      </c>
      <c r="V654">
        <v>540184</v>
      </c>
      <c r="W654">
        <v>868310.64</v>
      </c>
      <c r="X654">
        <v>1073559</v>
      </c>
      <c r="Y654">
        <v>613510</v>
      </c>
      <c r="Z654">
        <v>325513</v>
      </c>
    </row>
    <row r="655" spans="1:26" x14ac:dyDescent="0.25">
      <c r="A655" t="s">
        <v>28</v>
      </c>
      <c r="B655" t="s">
        <v>362</v>
      </c>
      <c r="C655" t="str">
        <f>+VLOOKUP(Importaciones_mensuales[[#This Row],[Código Arancelario]],Codigos10[],2,0)</f>
        <v>Cebolla</v>
      </c>
      <c r="D655">
        <f>+VLOOKUP(Importaciones_mensuales[[#This Row],[Cultivo]],Cod_categoría[],2,0)</f>
        <v>100112004</v>
      </c>
      <c r="E655" t="str">
        <f>+VLOOKUP(Importaciones_mensuales[[#This Row],[Código Arancelario]],Codigos10[],4,0)</f>
        <v>Fresco</v>
      </c>
      <c r="F655">
        <f>+VLOOKUP(Importaciones_mensuales[[#This Row],[Procesamiento]],Cod_procesamiento[],2,0)</f>
        <v>4</v>
      </c>
      <c r="G655" t="str">
        <f>+VLOOKUP(Importaciones_mensuales[[#This Row],[Código Arancelario]],Codigos10[],3,0)</f>
        <v>No orgánico</v>
      </c>
      <c r="H655">
        <f>+VLOOKUP(Importaciones_mensuales[[#This Row],[Tipo]],Cod_tipo[],2,0)</f>
        <v>2</v>
      </c>
      <c r="I655" t="str">
        <f>+VLOOKUP(Importaciones_mensuales[[#This Row],[Código Arancelario]],Codigos10[],5,0)</f>
        <v>Hortalizas</v>
      </c>
      <c r="J655">
        <f>+VLOOKUP(Importaciones_mensuales[[#This Row],[Categoría]],Cod_Tipo_cultivo[],2,0)</f>
        <v>7</v>
      </c>
      <c r="K655" t="s">
        <v>20</v>
      </c>
      <c r="L655">
        <f>+VLOOKUP(Importaciones_mensuales[[#This Row],[Contenido]],Contenido_cod[],2,0)</f>
        <v>2</v>
      </c>
      <c r="M655" t="str">
        <f>+VLOOKUP(Importaciones_mensuales[[#This Row],[Código Arancelario]],Codigos10[],7,0)</f>
        <v>Sin especificar</v>
      </c>
      <c r="N655">
        <v>2019</v>
      </c>
      <c r="O655">
        <v>1599249.5</v>
      </c>
      <c r="P655">
        <v>524632.5</v>
      </c>
      <c r="Q655">
        <v>662068.5</v>
      </c>
      <c r="R655">
        <v>189112</v>
      </c>
      <c r="S655">
        <v>594874</v>
      </c>
      <c r="T655">
        <v>482942</v>
      </c>
      <c r="U655">
        <v>1136671.1538</v>
      </c>
      <c r="V655">
        <v>2294020</v>
      </c>
      <c r="W655">
        <v>2787750</v>
      </c>
      <c r="X655">
        <v>2920145.5</v>
      </c>
      <c r="Y655">
        <v>1884260</v>
      </c>
      <c r="Z655">
        <v>863120</v>
      </c>
    </row>
    <row r="656" spans="1:26" x14ac:dyDescent="0.25">
      <c r="A656" t="s">
        <v>93</v>
      </c>
      <c r="B656" t="s">
        <v>15</v>
      </c>
      <c r="C656" t="str">
        <f>+VLOOKUP(Importaciones_mensuales[[#This Row],[Código Arancelario]],Codigos10[],2,0)</f>
        <v>Apio</v>
      </c>
      <c r="D656">
        <f>+VLOOKUP(Importaciones_mensuales[[#This Row],[Cultivo]],Cod_categoría[],2,0)</f>
        <v>100112017</v>
      </c>
      <c r="E656" t="str">
        <f>+VLOOKUP(Importaciones_mensuales[[#This Row],[Código Arancelario]],Codigos10[],4,0)</f>
        <v>Deshidratado</v>
      </c>
      <c r="F656">
        <f>+VLOOKUP(Importaciones_mensuales[[#This Row],[Procesamiento]],Cod_procesamiento[],2,0)</f>
        <v>3</v>
      </c>
      <c r="G656" t="str">
        <f>+VLOOKUP(Importaciones_mensuales[[#This Row],[Código Arancelario]],Codigos10[],3,0)</f>
        <v>Sin especificar</v>
      </c>
      <c r="H656">
        <f>+VLOOKUP(Importaciones_mensuales[[#This Row],[Tipo]],Cod_tipo[],2,0)</f>
        <v>5</v>
      </c>
      <c r="I656" t="str">
        <f>+VLOOKUP(Importaciones_mensuales[[#This Row],[Código Arancelario]],Codigos10[],5,0)</f>
        <v>Hortalizas</v>
      </c>
      <c r="J656">
        <f>+VLOOKUP(Importaciones_mensuales[[#This Row],[Categoría]],Cod_Tipo_cultivo[],2,0)</f>
        <v>7</v>
      </c>
      <c r="K656" t="s">
        <v>20</v>
      </c>
      <c r="L656">
        <f>+VLOOKUP(Importaciones_mensuales[[#This Row],[Contenido]],Contenido_cod[],2,0)</f>
        <v>2</v>
      </c>
      <c r="M656" t="str">
        <f>+VLOOKUP(Importaciones_mensuales[[#This Row],[Código Arancelario]],Codigos10[],7,0)</f>
        <v>Sin especificar</v>
      </c>
      <c r="N656">
        <v>2017</v>
      </c>
      <c r="O656">
        <v>0</v>
      </c>
      <c r="P656">
        <v>0</v>
      </c>
      <c r="Q656">
        <v>0</v>
      </c>
      <c r="R656">
        <v>3097.5</v>
      </c>
      <c r="S656">
        <v>0</v>
      </c>
      <c r="T656">
        <v>0</v>
      </c>
      <c r="U656">
        <v>0</v>
      </c>
      <c r="V656">
        <v>5148</v>
      </c>
      <c r="W656">
        <v>0</v>
      </c>
      <c r="X656">
        <v>0</v>
      </c>
      <c r="Y656">
        <v>0</v>
      </c>
      <c r="Z656">
        <v>20458.04</v>
      </c>
    </row>
    <row r="657" spans="1:26" x14ac:dyDescent="0.25">
      <c r="A657" t="s">
        <v>95</v>
      </c>
      <c r="B657" t="s">
        <v>15</v>
      </c>
      <c r="C657" t="str">
        <f>+VLOOKUP(Importaciones_mensuales[[#This Row],[Código Arancelario]],Codigos10[],2,0)</f>
        <v>Ajo</v>
      </c>
      <c r="D657">
        <f>+VLOOKUP(Importaciones_mensuales[[#This Row],[Cultivo]],Cod_categoría[],2,0)</f>
        <v>100112003</v>
      </c>
      <c r="E657" t="str">
        <f>+VLOOKUP(Importaciones_mensuales[[#This Row],[Código Arancelario]],Codigos10[],4,0)</f>
        <v>Deshidratado</v>
      </c>
      <c r="F657">
        <f>+VLOOKUP(Importaciones_mensuales[[#This Row],[Procesamiento]],Cod_procesamiento[],2,0)</f>
        <v>3</v>
      </c>
      <c r="G657" t="str">
        <f>+VLOOKUP(Importaciones_mensuales[[#This Row],[Código Arancelario]],Codigos10[],3,0)</f>
        <v>Sin especificar</v>
      </c>
      <c r="H657">
        <f>+VLOOKUP(Importaciones_mensuales[[#This Row],[Tipo]],Cod_tipo[],2,0)</f>
        <v>5</v>
      </c>
      <c r="I657" t="str">
        <f>+VLOOKUP(Importaciones_mensuales[[#This Row],[Código Arancelario]],Codigos10[],5,0)</f>
        <v>Hortalizas</v>
      </c>
      <c r="J657">
        <f>+VLOOKUP(Importaciones_mensuales[[#This Row],[Categoría]],Cod_Tipo_cultivo[],2,0)</f>
        <v>7</v>
      </c>
      <c r="K657" t="s">
        <v>20</v>
      </c>
      <c r="L657">
        <f>+VLOOKUP(Importaciones_mensuales[[#This Row],[Contenido]],Contenido_cod[],2,0)</f>
        <v>2</v>
      </c>
      <c r="M657" t="str">
        <f>+VLOOKUP(Importaciones_mensuales[[#This Row],[Código Arancelario]],Codigos10[],7,0)</f>
        <v>Sin especificar</v>
      </c>
      <c r="N657">
        <v>2017</v>
      </c>
      <c r="O657">
        <v>444617.01000000007</v>
      </c>
      <c r="P657">
        <v>264179.17</v>
      </c>
      <c r="Q657">
        <v>165574.51999999999</v>
      </c>
      <c r="R657">
        <v>262999.39</v>
      </c>
      <c r="S657">
        <v>135032.51</v>
      </c>
      <c r="T657">
        <v>179948.85</v>
      </c>
      <c r="U657">
        <v>185678.62</v>
      </c>
      <c r="V657">
        <v>200364.52000000002</v>
      </c>
      <c r="W657">
        <v>83352.92</v>
      </c>
      <c r="X657">
        <v>86246.099999999991</v>
      </c>
      <c r="Y657">
        <v>141979.17000000001</v>
      </c>
      <c r="Z657">
        <v>186083.88999999998</v>
      </c>
    </row>
    <row r="658" spans="1:26" x14ac:dyDescent="0.25">
      <c r="A658" t="s">
        <v>28</v>
      </c>
      <c r="B658" t="s">
        <v>362</v>
      </c>
      <c r="C658" t="str">
        <f>+VLOOKUP(Importaciones_mensuales[[#This Row],[Código Arancelario]],Codigos10[],2,0)</f>
        <v>Cebolla</v>
      </c>
      <c r="D658">
        <f>+VLOOKUP(Importaciones_mensuales[[#This Row],[Cultivo]],Cod_categoría[],2,0)</f>
        <v>100112004</v>
      </c>
      <c r="E658" t="str">
        <f>+VLOOKUP(Importaciones_mensuales[[#This Row],[Código Arancelario]],Codigos10[],4,0)</f>
        <v>Fresco</v>
      </c>
      <c r="F658">
        <f>+VLOOKUP(Importaciones_mensuales[[#This Row],[Procesamiento]],Cod_procesamiento[],2,0)</f>
        <v>4</v>
      </c>
      <c r="G658" t="str">
        <f>+VLOOKUP(Importaciones_mensuales[[#This Row],[Código Arancelario]],Codigos10[],3,0)</f>
        <v>No orgánico</v>
      </c>
      <c r="H658">
        <f>+VLOOKUP(Importaciones_mensuales[[#This Row],[Tipo]],Cod_tipo[],2,0)</f>
        <v>2</v>
      </c>
      <c r="I658" t="str">
        <f>+VLOOKUP(Importaciones_mensuales[[#This Row],[Código Arancelario]],Codigos10[],5,0)</f>
        <v>Hortalizas</v>
      </c>
      <c r="J658">
        <f>+VLOOKUP(Importaciones_mensuales[[#This Row],[Categoría]],Cod_Tipo_cultivo[],2,0)</f>
        <v>7</v>
      </c>
      <c r="K658" t="s">
        <v>20</v>
      </c>
      <c r="L658">
        <f>+VLOOKUP(Importaciones_mensuales[[#This Row],[Contenido]],Contenido_cod[],2,0)</f>
        <v>2</v>
      </c>
      <c r="M658" t="str">
        <f>+VLOOKUP(Importaciones_mensuales[[#This Row],[Código Arancelario]],Codigos10[],7,0)</f>
        <v>Sin especificar</v>
      </c>
      <c r="N658">
        <v>2015</v>
      </c>
      <c r="O658">
        <v>1466626</v>
      </c>
      <c r="P658">
        <v>1076058</v>
      </c>
      <c r="Q658">
        <v>611804.5</v>
      </c>
      <c r="R658">
        <v>302360</v>
      </c>
      <c r="S658">
        <v>367831</v>
      </c>
      <c r="T658">
        <v>343820</v>
      </c>
      <c r="U658">
        <v>812494.5</v>
      </c>
      <c r="V658">
        <v>1278178</v>
      </c>
      <c r="W658">
        <v>1542341.9231</v>
      </c>
      <c r="X658">
        <v>2748093</v>
      </c>
      <c r="Y658">
        <v>4089138</v>
      </c>
      <c r="Z658">
        <v>2436630</v>
      </c>
    </row>
    <row r="659" spans="1:26" x14ac:dyDescent="0.25">
      <c r="A659" t="s">
        <v>97</v>
      </c>
      <c r="B659" t="s">
        <v>15</v>
      </c>
      <c r="C659" t="str">
        <f>+VLOOKUP(Importaciones_mensuales[[#This Row],[Código Arancelario]],Codigos10[],2,0)</f>
        <v>Maíz</v>
      </c>
      <c r="D659">
        <f>+VLOOKUP(Importaciones_mensuales[[#This Row],[Cultivo]],Cod_categoría[],2,0)</f>
        <v>100114015</v>
      </c>
      <c r="E659" t="str">
        <f>+VLOOKUP(Importaciones_mensuales[[#This Row],[Código Arancelario]],Codigos10[],4,0)</f>
        <v>Deshidratado</v>
      </c>
      <c r="F659">
        <f>+VLOOKUP(Importaciones_mensuales[[#This Row],[Procesamiento]],Cod_procesamiento[],2,0)</f>
        <v>3</v>
      </c>
      <c r="G659" t="str">
        <f>+VLOOKUP(Importaciones_mensuales[[#This Row],[Código Arancelario]],Codigos10[],3,0)</f>
        <v>Siembra</v>
      </c>
      <c r="H659">
        <f>+VLOOKUP(Importaciones_mensuales[[#This Row],[Tipo]],Cod_tipo[],2,0)</f>
        <v>6</v>
      </c>
      <c r="I659" t="str">
        <f>+VLOOKUP(Importaciones_mensuales[[#This Row],[Código Arancelario]],Codigos10[],5,0)</f>
        <v>Hortalizas</v>
      </c>
      <c r="J659">
        <f>+VLOOKUP(Importaciones_mensuales[[#This Row],[Categoría]],Cod_Tipo_cultivo[],2,0)</f>
        <v>7</v>
      </c>
      <c r="K659" t="s">
        <v>20</v>
      </c>
      <c r="L659">
        <f>+VLOOKUP(Importaciones_mensuales[[#This Row],[Contenido]],Contenido_cod[],2,0)</f>
        <v>2</v>
      </c>
      <c r="M659" t="str">
        <f>+VLOOKUP(Importaciones_mensuales[[#This Row],[Código Arancelario]],Codigos10[],7,0)</f>
        <v>Maíz dulce</v>
      </c>
      <c r="N659">
        <v>2017</v>
      </c>
      <c r="O659">
        <v>27722.55</v>
      </c>
      <c r="P659">
        <v>0</v>
      </c>
      <c r="Q659">
        <v>181147.6</v>
      </c>
      <c r="R659">
        <v>0</v>
      </c>
      <c r="S659">
        <v>31384.240000000002</v>
      </c>
      <c r="T659">
        <v>313877.79000000004</v>
      </c>
      <c r="U659">
        <v>21630.68</v>
      </c>
      <c r="V659">
        <v>688619.32000000007</v>
      </c>
      <c r="W659">
        <v>175778.05</v>
      </c>
      <c r="X659">
        <v>22994.52</v>
      </c>
      <c r="Y659">
        <v>141064.38</v>
      </c>
      <c r="Z659">
        <v>2431.1099999999997</v>
      </c>
    </row>
    <row r="660" spans="1:26" x14ac:dyDescent="0.25">
      <c r="A660" t="s">
        <v>98</v>
      </c>
      <c r="B660" t="s">
        <v>15</v>
      </c>
      <c r="C660" t="str">
        <f>+VLOOKUP(Importaciones_mensuales[[#This Row],[Código Arancelario]],Codigos10[],2,0)</f>
        <v>Maíz</v>
      </c>
      <c r="D660">
        <f>+VLOOKUP(Importaciones_mensuales[[#This Row],[Cultivo]],Cod_categoría[],2,0)</f>
        <v>100114015</v>
      </c>
      <c r="E660" t="str">
        <f>+VLOOKUP(Importaciones_mensuales[[#This Row],[Código Arancelario]],Codigos10[],4,0)</f>
        <v>Deshidratado</v>
      </c>
      <c r="F660">
        <f>+VLOOKUP(Importaciones_mensuales[[#This Row],[Procesamiento]],Cod_procesamiento[],2,0)</f>
        <v>3</v>
      </c>
      <c r="G660" t="str">
        <f>+VLOOKUP(Importaciones_mensuales[[#This Row],[Código Arancelario]],Codigos10[],3,0)</f>
        <v>Consumo</v>
      </c>
      <c r="H660">
        <f>+VLOOKUP(Importaciones_mensuales[[#This Row],[Tipo]],Cod_tipo[],2,0)</f>
        <v>7</v>
      </c>
      <c r="I660" t="str">
        <f>+VLOOKUP(Importaciones_mensuales[[#This Row],[Código Arancelario]],Codigos10[],5,0)</f>
        <v>Hortalizas</v>
      </c>
      <c r="J660">
        <f>+VLOOKUP(Importaciones_mensuales[[#This Row],[Categoría]],Cod_Tipo_cultivo[],2,0)</f>
        <v>7</v>
      </c>
      <c r="K660" t="s">
        <v>20</v>
      </c>
      <c r="L660">
        <f>+VLOOKUP(Importaciones_mensuales[[#This Row],[Contenido]],Contenido_cod[],2,0)</f>
        <v>2</v>
      </c>
      <c r="M660" t="str">
        <f>+VLOOKUP(Importaciones_mensuales[[#This Row],[Código Arancelario]],Codigos10[],7,0)</f>
        <v>Maíz dulce</v>
      </c>
      <c r="N660">
        <v>2017</v>
      </c>
      <c r="O660">
        <v>41391.870000000003</v>
      </c>
      <c r="P660">
        <v>6664.5300000000007</v>
      </c>
      <c r="Q660">
        <v>34940.65</v>
      </c>
      <c r="R660">
        <v>38033.65</v>
      </c>
      <c r="S660">
        <v>3025.33</v>
      </c>
      <c r="T660">
        <v>3807.33</v>
      </c>
      <c r="U660">
        <v>12741.82</v>
      </c>
      <c r="V660">
        <v>5160.4399999999996</v>
      </c>
      <c r="W660">
        <v>4150.42</v>
      </c>
      <c r="X660">
        <v>7341.3099999999995</v>
      </c>
      <c r="Y660">
        <v>6941.6</v>
      </c>
      <c r="Z660">
        <v>8406.8799999999992</v>
      </c>
    </row>
    <row r="661" spans="1:26" x14ac:dyDescent="0.25">
      <c r="A661" t="s">
        <v>100</v>
      </c>
      <c r="B661" t="s">
        <v>15</v>
      </c>
      <c r="C661" t="str">
        <f>+VLOOKUP(Importaciones_mensuales[[#This Row],[Código Arancelario]],Codigos10[],2,0)</f>
        <v>Maíz</v>
      </c>
      <c r="D661">
        <f>+VLOOKUP(Importaciones_mensuales[[#This Row],[Cultivo]],Cod_categoría[],2,0)</f>
        <v>100114015</v>
      </c>
      <c r="E661" t="str">
        <f>+VLOOKUP(Importaciones_mensuales[[#This Row],[Código Arancelario]],Codigos10[],4,0)</f>
        <v>Deshidratado</v>
      </c>
      <c r="F661">
        <f>+VLOOKUP(Importaciones_mensuales[[#This Row],[Procesamiento]],Cod_procesamiento[],2,0)</f>
        <v>3</v>
      </c>
      <c r="G661" t="str">
        <f>+VLOOKUP(Importaciones_mensuales[[#This Row],[Código Arancelario]],Codigos10[],3,0)</f>
        <v>Sin especificar</v>
      </c>
      <c r="H661">
        <f>+VLOOKUP(Importaciones_mensuales[[#This Row],[Tipo]],Cod_tipo[],2,0)</f>
        <v>5</v>
      </c>
      <c r="I661" t="str">
        <f>+VLOOKUP(Importaciones_mensuales[[#This Row],[Código Arancelario]],Codigos10[],5,0)</f>
        <v>Hortalizas</v>
      </c>
      <c r="J661">
        <f>+VLOOKUP(Importaciones_mensuales[[#This Row],[Categoría]],Cod_Tipo_cultivo[],2,0)</f>
        <v>7</v>
      </c>
      <c r="K661" t="s">
        <v>20</v>
      </c>
      <c r="L661">
        <f>+VLOOKUP(Importaciones_mensuales[[#This Row],[Contenido]],Contenido_cod[],2,0)</f>
        <v>2</v>
      </c>
      <c r="M661" t="str">
        <f>+VLOOKUP(Importaciones_mensuales[[#This Row],[Código Arancelario]],Codigos10[],7,0)</f>
        <v>Maíz dulce</v>
      </c>
      <c r="N661">
        <v>2017</v>
      </c>
      <c r="O661">
        <v>531.15</v>
      </c>
      <c r="P661">
        <v>0</v>
      </c>
      <c r="Q661">
        <v>0</v>
      </c>
      <c r="R661">
        <v>0</v>
      </c>
      <c r="S661">
        <v>0</v>
      </c>
      <c r="T661">
        <v>241</v>
      </c>
      <c r="U661">
        <v>232.04</v>
      </c>
      <c r="V661">
        <v>0</v>
      </c>
      <c r="W661">
        <v>0</v>
      </c>
      <c r="X661">
        <v>0</v>
      </c>
      <c r="Y661">
        <v>0</v>
      </c>
      <c r="Z661">
        <v>542.76</v>
      </c>
    </row>
    <row r="662" spans="1:26" x14ac:dyDescent="0.25">
      <c r="A662" t="s">
        <v>28</v>
      </c>
      <c r="B662" t="s">
        <v>362</v>
      </c>
      <c r="C662" t="str">
        <f>+VLOOKUP(Importaciones_mensuales[[#This Row],[Código Arancelario]],Codigos10[],2,0)</f>
        <v>Cebolla</v>
      </c>
      <c r="D662">
        <f>+VLOOKUP(Importaciones_mensuales[[#This Row],[Cultivo]],Cod_categoría[],2,0)</f>
        <v>100112004</v>
      </c>
      <c r="E662" t="str">
        <f>+VLOOKUP(Importaciones_mensuales[[#This Row],[Código Arancelario]],Codigos10[],4,0)</f>
        <v>Fresco</v>
      </c>
      <c r="F662">
        <f>+VLOOKUP(Importaciones_mensuales[[#This Row],[Procesamiento]],Cod_procesamiento[],2,0)</f>
        <v>4</v>
      </c>
      <c r="G662" t="str">
        <f>+VLOOKUP(Importaciones_mensuales[[#This Row],[Código Arancelario]],Codigos10[],3,0)</f>
        <v>No orgánico</v>
      </c>
      <c r="H662">
        <f>+VLOOKUP(Importaciones_mensuales[[#This Row],[Tipo]],Cod_tipo[],2,0)</f>
        <v>2</v>
      </c>
      <c r="I662" t="str">
        <f>+VLOOKUP(Importaciones_mensuales[[#This Row],[Código Arancelario]],Codigos10[],5,0)</f>
        <v>Hortalizas</v>
      </c>
      <c r="J662">
        <f>+VLOOKUP(Importaciones_mensuales[[#This Row],[Categoría]],Cod_Tipo_cultivo[],2,0)</f>
        <v>7</v>
      </c>
      <c r="K662" t="s">
        <v>20</v>
      </c>
      <c r="L662">
        <f>+VLOOKUP(Importaciones_mensuales[[#This Row],[Contenido]],Contenido_cod[],2,0)</f>
        <v>2</v>
      </c>
      <c r="M662" t="str">
        <f>+VLOOKUP(Importaciones_mensuales[[#This Row],[Código Arancelario]],Codigos10[],7,0)</f>
        <v>Sin especificar</v>
      </c>
      <c r="N662">
        <v>2020</v>
      </c>
      <c r="O662">
        <v>1402199</v>
      </c>
      <c r="P662">
        <v>597886</v>
      </c>
      <c r="Q662">
        <v>714519</v>
      </c>
      <c r="R662">
        <v>176295</v>
      </c>
      <c r="S662">
        <v>476999</v>
      </c>
      <c r="T662">
        <v>655613</v>
      </c>
      <c r="U662">
        <v>1297738</v>
      </c>
      <c r="V662">
        <v>3146847</v>
      </c>
      <c r="W662">
        <v>3515736</v>
      </c>
      <c r="X662">
        <v>3008493</v>
      </c>
      <c r="Y662">
        <v>3784728</v>
      </c>
      <c r="Z662">
        <v>4918346</v>
      </c>
    </row>
    <row r="663" spans="1:26" x14ac:dyDescent="0.25">
      <c r="A663" t="s">
        <v>104</v>
      </c>
      <c r="B663" t="s">
        <v>15</v>
      </c>
      <c r="C663" t="str">
        <f>+VLOOKUP(Importaciones_mensuales[[#This Row],[Código Arancelario]],Codigos10[],2,0)</f>
        <v>Arveja</v>
      </c>
      <c r="D663">
        <f>+VLOOKUP(Importaciones_mensuales[[#This Row],[Cultivo]],Cod_categoría[],2,0)</f>
        <v>100112022</v>
      </c>
      <c r="E663" t="str">
        <f>+VLOOKUP(Importaciones_mensuales[[#This Row],[Código Arancelario]],Codigos10[],4,0)</f>
        <v>Deshidratado</v>
      </c>
      <c r="F663">
        <f>+VLOOKUP(Importaciones_mensuales[[#This Row],[Procesamiento]],Cod_procesamiento[],2,0)</f>
        <v>3</v>
      </c>
      <c r="G663" t="str">
        <f>+VLOOKUP(Importaciones_mensuales[[#This Row],[Código Arancelario]],Codigos10[],3,0)</f>
        <v>Siembra</v>
      </c>
      <c r="H663">
        <f>+VLOOKUP(Importaciones_mensuales[[#This Row],[Tipo]],Cod_tipo[],2,0)</f>
        <v>6</v>
      </c>
      <c r="I663" t="str">
        <f>+VLOOKUP(Importaciones_mensuales[[#This Row],[Código Arancelario]],Codigos10[],5,0)</f>
        <v>Granos</v>
      </c>
      <c r="J663">
        <f>+VLOOKUP(Importaciones_mensuales[[#This Row],[Categoría]],Cod_Tipo_cultivo[],2,0)</f>
        <v>8</v>
      </c>
      <c r="K663" t="s">
        <v>20</v>
      </c>
      <c r="L663">
        <f>+VLOOKUP(Importaciones_mensuales[[#This Row],[Contenido]],Contenido_cod[],2,0)</f>
        <v>2</v>
      </c>
      <c r="M663" t="str">
        <f>+VLOOKUP(Importaciones_mensuales[[#This Row],[Código Arancelario]],Codigos10[],7,0)</f>
        <v>Sin especificar</v>
      </c>
      <c r="N663">
        <v>2017</v>
      </c>
      <c r="O663">
        <v>0</v>
      </c>
      <c r="P663">
        <v>0</v>
      </c>
      <c r="Q663">
        <v>190352.66</v>
      </c>
      <c r="R663">
        <v>31222.76</v>
      </c>
      <c r="S663">
        <v>182931.14</v>
      </c>
      <c r="T663">
        <v>631691.36</v>
      </c>
      <c r="U663">
        <v>260593.13</v>
      </c>
      <c r="V663">
        <v>38213.129999999997</v>
      </c>
      <c r="W663">
        <v>3887.34</v>
      </c>
      <c r="X663">
        <v>8193.2800000000007</v>
      </c>
      <c r="Y663">
        <v>17420.28</v>
      </c>
      <c r="Z663">
        <v>88.52</v>
      </c>
    </row>
    <row r="664" spans="1:26" x14ac:dyDescent="0.25">
      <c r="A664" t="s">
        <v>106</v>
      </c>
      <c r="B664" t="s">
        <v>15</v>
      </c>
      <c r="C664" t="str">
        <f>+VLOOKUP(Importaciones_mensuales[[#This Row],[Código Arancelario]],Codigos10[],2,0)</f>
        <v>Arveja</v>
      </c>
      <c r="D664">
        <f>+VLOOKUP(Importaciones_mensuales[[#This Row],[Cultivo]],Cod_categoría[],2,0)</f>
        <v>100112022</v>
      </c>
      <c r="E664" t="str">
        <f>+VLOOKUP(Importaciones_mensuales[[#This Row],[Código Arancelario]],Codigos10[],4,0)</f>
        <v>Deshidratado</v>
      </c>
      <c r="F664">
        <f>+VLOOKUP(Importaciones_mensuales[[#This Row],[Procesamiento]],Cod_procesamiento[],2,0)</f>
        <v>3</v>
      </c>
      <c r="G664" t="str">
        <f>+VLOOKUP(Importaciones_mensuales[[#This Row],[Código Arancelario]],Codigos10[],3,0)</f>
        <v>Consumo</v>
      </c>
      <c r="H664">
        <f>+VLOOKUP(Importaciones_mensuales[[#This Row],[Tipo]],Cod_tipo[],2,0)</f>
        <v>7</v>
      </c>
      <c r="I664" t="str">
        <f>+VLOOKUP(Importaciones_mensuales[[#This Row],[Código Arancelario]],Codigos10[],5,0)</f>
        <v>Granos</v>
      </c>
      <c r="J664">
        <f>+VLOOKUP(Importaciones_mensuales[[#This Row],[Categoría]],Cod_Tipo_cultivo[],2,0)</f>
        <v>8</v>
      </c>
      <c r="K664" t="s">
        <v>20</v>
      </c>
      <c r="L664">
        <f>+VLOOKUP(Importaciones_mensuales[[#This Row],[Contenido]],Contenido_cod[],2,0)</f>
        <v>2</v>
      </c>
      <c r="M664" t="str">
        <f>+VLOOKUP(Importaciones_mensuales[[#This Row],[Código Arancelario]],Codigos10[],7,0)</f>
        <v>Sin especificar</v>
      </c>
      <c r="N664">
        <v>2017</v>
      </c>
      <c r="O664">
        <v>176396.57</v>
      </c>
      <c r="P664">
        <v>204205.39</v>
      </c>
      <c r="Q664">
        <v>379514.35</v>
      </c>
      <c r="R664">
        <v>453560.49999999994</v>
      </c>
      <c r="S664">
        <v>456604.45999999996</v>
      </c>
      <c r="T664">
        <v>212772.63999999998</v>
      </c>
      <c r="U664">
        <v>464895.88</v>
      </c>
      <c r="V664">
        <v>197723.41999999998</v>
      </c>
      <c r="W664">
        <v>435735.97</v>
      </c>
      <c r="X664">
        <v>217349.97</v>
      </c>
      <c r="Y664">
        <v>372127.25</v>
      </c>
      <c r="Z664">
        <v>188309.31</v>
      </c>
    </row>
    <row r="665" spans="1:26" x14ac:dyDescent="0.25">
      <c r="A665" t="s">
        <v>109</v>
      </c>
      <c r="B665" t="s">
        <v>15</v>
      </c>
      <c r="C665" t="str">
        <f>+VLOOKUP(Importaciones_mensuales[[#This Row],[Código Arancelario]],Codigos10[],2,0)</f>
        <v>Poroto</v>
      </c>
      <c r="D665">
        <f>+VLOOKUP(Importaciones_mensuales[[#This Row],[Cultivo]],Cod_categoría[],2,0)</f>
        <v>100110002</v>
      </c>
      <c r="E665" t="str">
        <f>+VLOOKUP(Importaciones_mensuales[[#This Row],[Código Arancelario]],Codigos10[],4,0)</f>
        <v>Deshidratado</v>
      </c>
      <c r="F665">
        <f>+VLOOKUP(Importaciones_mensuales[[#This Row],[Procesamiento]],Cod_procesamiento[],2,0)</f>
        <v>3</v>
      </c>
      <c r="G665" t="str">
        <f>+VLOOKUP(Importaciones_mensuales[[#This Row],[Código Arancelario]],Codigos10[],3,0)</f>
        <v>Siembra</v>
      </c>
      <c r="H665">
        <f>+VLOOKUP(Importaciones_mensuales[[#This Row],[Tipo]],Cod_tipo[],2,0)</f>
        <v>6</v>
      </c>
      <c r="I665" t="str">
        <f>+VLOOKUP(Importaciones_mensuales[[#This Row],[Código Arancelario]],Codigos10[],5,0)</f>
        <v>Granos</v>
      </c>
      <c r="J665">
        <f>+VLOOKUP(Importaciones_mensuales[[#This Row],[Categoría]],Cod_Tipo_cultivo[],2,0)</f>
        <v>8</v>
      </c>
      <c r="K665" t="s">
        <v>20</v>
      </c>
      <c r="L665">
        <f>+VLOOKUP(Importaciones_mensuales[[#This Row],[Contenido]],Contenido_cod[],2,0)</f>
        <v>2</v>
      </c>
      <c r="M665" t="str">
        <f>+VLOOKUP(Importaciones_mensuales[[#This Row],[Código Arancelario]],Codigos10[],7,0)</f>
        <v>Porotos comunes</v>
      </c>
      <c r="N665">
        <v>2017</v>
      </c>
      <c r="O665">
        <v>3469.56</v>
      </c>
      <c r="P665">
        <v>972.56</v>
      </c>
      <c r="Q665">
        <v>847.43</v>
      </c>
      <c r="R665">
        <v>28000</v>
      </c>
      <c r="S665">
        <v>0</v>
      </c>
      <c r="T665">
        <v>221736.1</v>
      </c>
      <c r="U665">
        <v>37447.020000000004</v>
      </c>
      <c r="V665">
        <v>16946.89</v>
      </c>
      <c r="W665">
        <v>8471.130000000001</v>
      </c>
      <c r="X665">
        <v>90645.94</v>
      </c>
      <c r="Y665">
        <v>152834.53</v>
      </c>
      <c r="Z665">
        <v>774.37</v>
      </c>
    </row>
    <row r="666" spans="1:26" x14ac:dyDescent="0.25">
      <c r="A666" t="s">
        <v>114</v>
      </c>
      <c r="B666" t="s">
        <v>15</v>
      </c>
      <c r="C666" t="str">
        <f>+VLOOKUP(Importaciones_mensuales[[#This Row],[Código Arancelario]],Codigos10[],2,0)</f>
        <v>Lenteja</v>
      </c>
      <c r="D666">
        <f>+VLOOKUP(Importaciones_mensuales[[#This Row],[Cultivo]],Cod_categoría[],2,0)</f>
        <v>100110003</v>
      </c>
      <c r="E666" t="str">
        <f>+VLOOKUP(Importaciones_mensuales[[#This Row],[Código Arancelario]],Codigos10[],4,0)</f>
        <v>Deshidratado</v>
      </c>
      <c r="F666">
        <f>+VLOOKUP(Importaciones_mensuales[[#This Row],[Procesamiento]],Cod_procesamiento[],2,0)</f>
        <v>3</v>
      </c>
      <c r="G666" t="str">
        <f>+VLOOKUP(Importaciones_mensuales[[#This Row],[Código Arancelario]],Codigos10[],3,0)</f>
        <v>Sin especificar</v>
      </c>
      <c r="H666">
        <f>+VLOOKUP(Importaciones_mensuales[[#This Row],[Tipo]],Cod_tipo[],2,0)</f>
        <v>5</v>
      </c>
      <c r="I666" t="str">
        <f>+VLOOKUP(Importaciones_mensuales[[#This Row],[Código Arancelario]],Codigos10[],5,0)</f>
        <v>Granos</v>
      </c>
      <c r="J666">
        <f>+VLOOKUP(Importaciones_mensuales[[#This Row],[Categoría]],Cod_Tipo_cultivo[],2,0)</f>
        <v>8</v>
      </c>
      <c r="K666" t="s">
        <v>20</v>
      </c>
      <c r="L666">
        <f>+VLOOKUP(Importaciones_mensuales[[#This Row],[Contenido]],Contenido_cod[],2,0)</f>
        <v>2</v>
      </c>
      <c r="M666" t="str">
        <f>+VLOOKUP(Importaciones_mensuales[[#This Row],[Código Arancelario]],Codigos10[],7,0)</f>
        <v>Sin especificar</v>
      </c>
      <c r="N666">
        <v>2017</v>
      </c>
      <c r="O666">
        <v>2454710.6</v>
      </c>
      <c r="P666">
        <v>1794260.2000000002</v>
      </c>
      <c r="Q666">
        <v>3731723</v>
      </c>
      <c r="R666">
        <v>2469741.16</v>
      </c>
      <c r="S666">
        <v>1453125.1400000001</v>
      </c>
      <c r="T666">
        <v>1735564.9100000001</v>
      </c>
      <c r="U666">
        <v>1683738</v>
      </c>
      <c r="V666">
        <v>972083.02999999991</v>
      </c>
      <c r="W666">
        <v>1067756.06</v>
      </c>
      <c r="X666">
        <v>988730.07</v>
      </c>
      <c r="Y666">
        <v>1643909.93</v>
      </c>
      <c r="Z666">
        <v>1800576.4399999997</v>
      </c>
    </row>
    <row r="667" spans="1:26" x14ac:dyDescent="0.25">
      <c r="A667" t="s">
        <v>116</v>
      </c>
      <c r="B667" t="s">
        <v>15</v>
      </c>
      <c r="C667" t="str">
        <f>+VLOOKUP(Importaciones_mensuales[[#This Row],[Código Arancelario]],Codigos10[],2,0)</f>
        <v>Haba</v>
      </c>
      <c r="D667">
        <f>+VLOOKUP(Importaciones_mensuales[[#This Row],[Cultivo]],Cod_categoría[],2,0)</f>
        <v>100112026</v>
      </c>
      <c r="E667" t="str">
        <f>+VLOOKUP(Importaciones_mensuales[[#This Row],[Código Arancelario]],Codigos10[],4,0)</f>
        <v>Deshidratado</v>
      </c>
      <c r="F667">
        <f>+VLOOKUP(Importaciones_mensuales[[#This Row],[Procesamiento]],Cod_procesamiento[],2,0)</f>
        <v>3</v>
      </c>
      <c r="G667" t="str">
        <f>+VLOOKUP(Importaciones_mensuales[[#This Row],[Código Arancelario]],Codigos10[],3,0)</f>
        <v>Siembra</v>
      </c>
      <c r="H667">
        <f>+VLOOKUP(Importaciones_mensuales[[#This Row],[Tipo]],Cod_tipo[],2,0)</f>
        <v>6</v>
      </c>
      <c r="I667" t="str">
        <f>+VLOOKUP(Importaciones_mensuales[[#This Row],[Código Arancelario]],Codigos10[],5,0)</f>
        <v>Granos</v>
      </c>
      <c r="J667">
        <f>+VLOOKUP(Importaciones_mensuales[[#This Row],[Categoría]],Cod_Tipo_cultivo[],2,0)</f>
        <v>8</v>
      </c>
      <c r="K667" t="s">
        <v>20</v>
      </c>
      <c r="L667">
        <f>+VLOOKUP(Importaciones_mensuales[[#This Row],[Contenido]],Contenido_cod[],2,0)</f>
        <v>2</v>
      </c>
      <c r="M667" t="str">
        <f>+VLOOKUP(Importaciones_mensuales[[#This Row],[Código Arancelario]],Codigos10[],7,0)</f>
        <v>Sin especificar</v>
      </c>
      <c r="N667">
        <v>2017</v>
      </c>
      <c r="O667">
        <v>0</v>
      </c>
      <c r="P667">
        <v>0</v>
      </c>
      <c r="Q667">
        <v>0</v>
      </c>
      <c r="R667">
        <v>13396.02</v>
      </c>
      <c r="S667">
        <v>0</v>
      </c>
      <c r="T667">
        <v>0</v>
      </c>
      <c r="U667">
        <v>0</v>
      </c>
      <c r="V667">
        <v>0</v>
      </c>
      <c r="W667">
        <v>7112.2</v>
      </c>
      <c r="X667">
        <v>730.12</v>
      </c>
      <c r="Y667">
        <v>69463.37</v>
      </c>
      <c r="Z667">
        <v>0</v>
      </c>
    </row>
    <row r="668" spans="1:26" x14ac:dyDescent="0.25">
      <c r="A668" t="s">
        <v>117</v>
      </c>
      <c r="B668" t="s">
        <v>15</v>
      </c>
      <c r="C668" t="str">
        <f>+VLOOKUP(Importaciones_mensuales[[#This Row],[Código Arancelario]],Codigos10[],2,0)</f>
        <v>Haba</v>
      </c>
      <c r="D668">
        <f>+VLOOKUP(Importaciones_mensuales[[#This Row],[Cultivo]],Cod_categoría[],2,0)</f>
        <v>100112026</v>
      </c>
      <c r="E668" t="str">
        <f>+VLOOKUP(Importaciones_mensuales[[#This Row],[Código Arancelario]],Codigos10[],4,0)</f>
        <v>Deshidratado</v>
      </c>
      <c r="F668">
        <f>+VLOOKUP(Importaciones_mensuales[[#This Row],[Procesamiento]],Cod_procesamiento[],2,0)</f>
        <v>3</v>
      </c>
      <c r="G668" t="str">
        <f>+VLOOKUP(Importaciones_mensuales[[#This Row],[Código Arancelario]],Codigos10[],3,0)</f>
        <v>Consumo</v>
      </c>
      <c r="H668">
        <f>+VLOOKUP(Importaciones_mensuales[[#This Row],[Tipo]],Cod_tipo[],2,0)</f>
        <v>7</v>
      </c>
      <c r="I668" t="str">
        <f>+VLOOKUP(Importaciones_mensuales[[#This Row],[Código Arancelario]],Codigos10[],5,0)</f>
        <v>Granos</v>
      </c>
      <c r="J668">
        <f>+VLOOKUP(Importaciones_mensuales[[#This Row],[Categoría]],Cod_Tipo_cultivo[],2,0)</f>
        <v>8</v>
      </c>
      <c r="K668" t="s">
        <v>20</v>
      </c>
      <c r="L668">
        <f>+VLOOKUP(Importaciones_mensuales[[#This Row],[Contenido]],Contenido_cod[],2,0)</f>
        <v>2</v>
      </c>
      <c r="M668" t="str">
        <f>+VLOOKUP(Importaciones_mensuales[[#This Row],[Código Arancelario]],Codigos10[],7,0)</f>
        <v>Sin especificar</v>
      </c>
      <c r="N668">
        <v>2017</v>
      </c>
      <c r="O668">
        <v>0</v>
      </c>
      <c r="P668">
        <v>0</v>
      </c>
      <c r="Q668">
        <v>121.08</v>
      </c>
      <c r="R668">
        <v>53.16</v>
      </c>
      <c r="S668">
        <v>7577.97</v>
      </c>
      <c r="T668">
        <v>11286.99</v>
      </c>
      <c r="U668">
        <v>3389.81</v>
      </c>
      <c r="V668">
        <v>319.51</v>
      </c>
      <c r="W668">
        <v>708.03</v>
      </c>
      <c r="X668">
        <v>225.44</v>
      </c>
      <c r="Y668">
        <v>1616.3</v>
      </c>
      <c r="Z668">
        <v>0</v>
      </c>
    </row>
    <row r="669" spans="1:26" x14ac:dyDescent="0.25">
      <c r="A669" t="s">
        <v>285</v>
      </c>
      <c r="B669" t="s">
        <v>15</v>
      </c>
      <c r="C669" t="str">
        <f>+VLOOKUP(Importaciones_mensuales[[#This Row],[Código Arancelario]],Codigos10[],2,0)</f>
        <v>Arveja</v>
      </c>
      <c r="D669">
        <f>+VLOOKUP(Importaciones_mensuales[[#This Row],[Cultivo]],Cod_categoría[],2,0)</f>
        <v>100112022</v>
      </c>
      <c r="E669" t="str">
        <f>+VLOOKUP(Importaciones_mensuales[[#This Row],[Código Arancelario]],Codigos10[],4,0)</f>
        <v>Deshidratado</v>
      </c>
      <c r="F669">
        <f>+VLOOKUP(Importaciones_mensuales[[#This Row],[Procesamiento]],Cod_procesamiento[],2,0)</f>
        <v>3</v>
      </c>
      <c r="G669" t="str">
        <f>+VLOOKUP(Importaciones_mensuales[[#This Row],[Código Arancelario]],Codigos10[],3,0)</f>
        <v>Consumo</v>
      </c>
      <c r="H669">
        <f>+VLOOKUP(Importaciones_mensuales[[#This Row],[Tipo]],Cod_tipo[],2,0)</f>
        <v>7</v>
      </c>
      <c r="I669" t="str">
        <f>+VLOOKUP(Importaciones_mensuales[[#This Row],[Código Arancelario]],Codigos10[],5,0)</f>
        <v>Granos</v>
      </c>
      <c r="J669">
        <f>+VLOOKUP(Importaciones_mensuales[[#This Row],[Categoría]],Cod_Tipo_cultivo[],2,0)</f>
        <v>8</v>
      </c>
      <c r="K669" t="s">
        <v>20</v>
      </c>
      <c r="L669">
        <f>+VLOOKUP(Importaciones_mensuales[[#This Row],[Contenido]],Contenido_cod[],2,0)</f>
        <v>2</v>
      </c>
      <c r="M669" t="str">
        <f>+VLOOKUP(Importaciones_mensuales[[#This Row],[Código Arancelario]],Codigos10[],7,0)</f>
        <v>Sin especificar</v>
      </c>
      <c r="N669">
        <v>2017</v>
      </c>
      <c r="O669">
        <v>0</v>
      </c>
      <c r="P669">
        <v>0</v>
      </c>
      <c r="Q669">
        <v>0</v>
      </c>
      <c r="R669">
        <v>0</v>
      </c>
      <c r="S669">
        <v>42185.4</v>
      </c>
      <c r="T669">
        <v>15785.4</v>
      </c>
      <c r="U669">
        <v>40747.800000000003</v>
      </c>
      <c r="V669">
        <v>26146.38</v>
      </c>
      <c r="W669">
        <v>12875</v>
      </c>
      <c r="X669">
        <v>0</v>
      </c>
      <c r="Y669">
        <v>13625</v>
      </c>
      <c r="Z669">
        <v>0</v>
      </c>
    </row>
    <row r="670" spans="1:26" x14ac:dyDescent="0.25">
      <c r="A670" t="s">
        <v>118</v>
      </c>
      <c r="B670" t="s">
        <v>15</v>
      </c>
      <c r="C670" t="str">
        <f>+VLOOKUP(Importaciones_mensuales[[#This Row],[Código Arancelario]],Codigos10[],2,0)</f>
        <v>Mandioca</v>
      </c>
      <c r="D670">
        <f>+VLOOKUP(Importaciones_mensuales[[#This Row],[Cultivo]],Cod_categoría[],2,0)</f>
        <v>100114040</v>
      </c>
      <c r="E670" t="str">
        <f>+VLOOKUP(Importaciones_mensuales[[#This Row],[Código Arancelario]],Codigos10[],4,0)</f>
        <v>Deshidratado</v>
      </c>
      <c r="F670">
        <f>+VLOOKUP(Importaciones_mensuales[[#This Row],[Procesamiento]],Cod_procesamiento[],2,0)</f>
        <v>3</v>
      </c>
      <c r="G670" t="str">
        <f>+VLOOKUP(Importaciones_mensuales[[#This Row],[Código Arancelario]],Codigos10[],3,0)</f>
        <v>Consumo</v>
      </c>
      <c r="H670">
        <f>+VLOOKUP(Importaciones_mensuales[[#This Row],[Tipo]],Cod_tipo[],2,0)</f>
        <v>7</v>
      </c>
      <c r="I670" t="str">
        <f>+VLOOKUP(Importaciones_mensuales[[#This Row],[Código Arancelario]],Codigos10[],5,0)</f>
        <v>Tubérculos</v>
      </c>
      <c r="J670">
        <f>+VLOOKUP(Importaciones_mensuales[[#This Row],[Categoría]],Cod_Tipo_cultivo[],2,0)</f>
        <v>9</v>
      </c>
      <c r="K670" t="s">
        <v>20</v>
      </c>
      <c r="L670">
        <f>+VLOOKUP(Importaciones_mensuales[[#This Row],[Contenido]],Contenido_cod[],2,0)</f>
        <v>2</v>
      </c>
      <c r="M670" t="str">
        <f>+VLOOKUP(Importaciones_mensuales[[#This Row],[Código Arancelario]],Codigos10[],7,0)</f>
        <v>Sin especificar</v>
      </c>
      <c r="N670">
        <v>2017</v>
      </c>
      <c r="O670">
        <v>26315.51</v>
      </c>
      <c r="P670">
        <v>19620.830000000002</v>
      </c>
      <c r="Q670">
        <v>13955.7</v>
      </c>
      <c r="R670">
        <v>19779.45</v>
      </c>
      <c r="S670">
        <v>33495.840000000004</v>
      </c>
      <c r="T670">
        <v>73173.89</v>
      </c>
      <c r="U670">
        <v>144107.82</v>
      </c>
      <c r="V670">
        <v>77702.170000000013</v>
      </c>
      <c r="W670">
        <v>37984.61</v>
      </c>
      <c r="X670">
        <v>43215.409999999996</v>
      </c>
      <c r="Y670">
        <v>41878.65</v>
      </c>
      <c r="Z670">
        <v>34575.1</v>
      </c>
    </row>
    <row r="671" spans="1:26" x14ac:dyDescent="0.25">
      <c r="A671" t="s">
        <v>120</v>
      </c>
      <c r="B671" t="s">
        <v>15</v>
      </c>
      <c r="C671" t="str">
        <f>+VLOOKUP(Importaciones_mensuales[[#This Row],[Código Arancelario]],Codigos10[],2,0)</f>
        <v>Camote</v>
      </c>
      <c r="D671">
        <f>+VLOOKUP(Importaciones_mensuales[[#This Row],[Cultivo]],Cod_categoría[],2,0)</f>
        <v>100114002</v>
      </c>
      <c r="E671" t="str">
        <f>+VLOOKUP(Importaciones_mensuales[[#This Row],[Código Arancelario]],Codigos10[],4,0)</f>
        <v>Deshidratado</v>
      </c>
      <c r="F671">
        <f>+VLOOKUP(Importaciones_mensuales[[#This Row],[Procesamiento]],Cod_procesamiento[],2,0)</f>
        <v>3</v>
      </c>
      <c r="G671" t="str">
        <f>+VLOOKUP(Importaciones_mensuales[[#This Row],[Código Arancelario]],Codigos10[],3,0)</f>
        <v>Consumo</v>
      </c>
      <c r="H671">
        <f>+VLOOKUP(Importaciones_mensuales[[#This Row],[Tipo]],Cod_tipo[],2,0)</f>
        <v>7</v>
      </c>
      <c r="I671" t="str">
        <f>+VLOOKUP(Importaciones_mensuales[[#This Row],[Código Arancelario]],Codigos10[],5,0)</f>
        <v>Tubérculos</v>
      </c>
      <c r="J671">
        <f>+VLOOKUP(Importaciones_mensuales[[#This Row],[Categoría]],Cod_Tipo_cultivo[],2,0)</f>
        <v>9</v>
      </c>
      <c r="K671" t="s">
        <v>20</v>
      </c>
      <c r="L671">
        <f>+VLOOKUP(Importaciones_mensuales[[#This Row],[Contenido]],Contenido_cod[],2,0)</f>
        <v>2</v>
      </c>
      <c r="M671" t="str">
        <f>+VLOOKUP(Importaciones_mensuales[[#This Row],[Código Arancelario]],Codigos10[],7,0)</f>
        <v>Sin especificar</v>
      </c>
      <c r="N671">
        <v>2017</v>
      </c>
      <c r="O671">
        <v>74562.960000000006</v>
      </c>
      <c r="P671">
        <v>53582.670000000006</v>
      </c>
      <c r="Q671">
        <v>37089.439999999995</v>
      </c>
      <c r="R671">
        <v>29770.510000000002</v>
      </c>
      <c r="S671">
        <v>33809.54</v>
      </c>
      <c r="T671">
        <v>28058.34</v>
      </c>
      <c r="U671">
        <v>25221.79</v>
      </c>
      <c r="V671">
        <v>75912.009999999995</v>
      </c>
      <c r="W671">
        <v>60204.87</v>
      </c>
      <c r="X671">
        <v>85865.78</v>
      </c>
      <c r="Y671">
        <v>110897.36</v>
      </c>
      <c r="Z671">
        <v>76824.319999999992</v>
      </c>
    </row>
    <row r="672" spans="1:26" x14ac:dyDescent="0.25">
      <c r="A672" t="s">
        <v>343</v>
      </c>
      <c r="B672" t="s">
        <v>15</v>
      </c>
      <c r="C672" t="str">
        <f>+VLOOKUP(Importaciones_mensuales[[#This Row],[Código Arancelario]],Codigos10[],2,0)</f>
        <v>Taro</v>
      </c>
      <c r="D672" t="e">
        <f>+VLOOKUP(Importaciones_mensuales[[#This Row],[Cultivo]],Cod_categoría[],2,0)</f>
        <v>#N/A</v>
      </c>
      <c r="E672" t="str">
        <f>+VLOOKUP(Importaciones_mensuales[[#This Row],[Código Arancelario]],Codigos10[],4,0)</f>
        <v>Deshidratado</v>
      </c>
      <c r="F672">
        <f>+VLOOKUP(Importaciones_mensuales[[#This Row],[Procesamiento]],Cod_procesamiento[],2,0)</f>
        <v>3</v>
      </c>
      <c r="G672" t="str">
        <f>+VLOOKUP(Importaciones_mensuales[[#This Row],[Código Arancelario]],Codigos10[],3,0)</f>
        <v>Consumo</v>
      </c>
      <c r="H672">
        <f>+VLOOKUP(Importaciones_mensuales[[#This Row],[Tipo]],Cod_tipo[],2,0)</f>
        <v>7</v>
      </c>
      <c r="I672" t="str">
        <f>+VLOOKUP(Importaciones_mensuales[[#This Row],[Código Arancelario]],Codigos10[],5,0)</f>
        <v>Tubérculos</v>
      </c>
      <c r="J672">
        <f>+VLOOKUP(Importaciones_mensuales[[#This Row],[Categoría]],Cod_Tipo_cultivo[],2,0)</f>
        <v>9</v>
      </c>
      <c r="K672" t="s">
        <v>20</v>
      </c>
      <c r="L672">
        <f>+VLOOKUP(Importaciones_mensuales[[#This Row],[Contenido]],Contenido_cod[],2,0)</f>
        <v>2</v>
      </c>
      <c r="M672" t="str">
        <f>+VLOOKUP(Importaciones_mensuales[[#This Row],[Código Arancelario]],Codigos10[],7,0)</f>
        <v>Sin especificar</v>
      </c>
      <c r="N672">
        <v>2017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3015.1</v>
      </c>
      <c r="Y672">
        <v>0</v>
      </c>
      <c r="Z672">
        <v>0</v>
      </c>
    </row>
    <row r="673" spans="1:26" x14ac:dyDescent="0.25">
      <c r="A673" t="s">
        <v>124</v>
      </c>
      <c r="B673" t="s">
        <v>15</v>
      </c>
      <c r="C673" t="str">
        <f>+VLOOKUP(Importaciones_mensuales[[#This Row],[Código Arancelario]],Codigos10[],2,0)</f>
        <v>Otros tubérculos</v>
      </c>
      <c r="D673">
        <f>+VLOOKUP(Importaciones_mensuales[[#This Row],[Cultivo]],Cod_categoría[],2,0)</f>
        <v>100114034</v>
      </c>
      <c r="E673" t="str">
        <f>+VLOOKUP(Importaciones_mensuales[[#This Row],[Código Arancelario]],Codigos10[],4,0)</f>
        <v>Deshidratado</v>
      </c>
      <c r="F673">
        <f>+VLOOKUP(Importaciones_mensuales[[#This Row],[Procesamiento]],Cod_procesamiento[],2,0)</f>
        <v>3</v>
      </c>
      <c r="G673" t="str">
        <f>+VLOOKUP(Importaciones_mensuales[[#This Row],[Código Arancelario]],Codigos10[],3,0)</f>
        <v>Consumo</v>
      </c>
      <c r="H673">
        <f>+VLOOKUP(Importaciones_mensuales[[#This Row],[Tipo]],Cod_tipo[],2,0)</f>
        <v>7</v>
      </c>
      <c r="I673" t="str">
        <f>+VLOOKUP(Importaciones_mensuales[[#This Row],[Código Arancelario]],Codigos10[],5,0)</f>
        <v>Tubérculos</v>
      </c>
      <c r="J673">
        <f>+VLOOKUP(Importaciones_mensuales[[#This Row],[Categoría]],Cod_Tipo_cultivo[],2,0)</f>
        <v>9</v>
      </c>
      <c r="K673" t="s">
        <v>20</v>
      </c>
      <c r="L673">
        <f>+VLOOKUP(Importaciones_mensuales[[#This Row],[Contenido]],Contenido_cod[],2,0)</f>
        <v>2</v>
      </c>
      <c r="M673" t="str">
        <f>+VLOOKUP(Importaciones_mensuales[[#This Row],[Código Arancelario]],Codigos10[],7,0)</f>
        <v>Sin especificar</v>
      </c>
      <c r="N673">
        <v>2017</v>
      </c>
      <c r="O673">
        <v>1440.21</v>
      </c>
      <c r="P673">
        <v>774.88</v>
      </c>
      <c r="Q673">
        <v>2056.7199999999998</v>
      </c>
      <c r="R673">
        <v>16082.25</v>
      </c>
      <c r="S673">
        <v>4462.72</v>
      </c>
      <c r="T673">
        <v>2159.2800000000002</v>
      </c>
      <c r="U673">
        <v>2474.23</v>
      </c>
      <c r="V673">
        <v>3719.83</v>
      </c>
      <c r="W673">
        <v>4268.6499999999996</v>
      </c>
      <c r="X673">
        <v>2879.79</v>
      </c>
      <c r="Y673">
        <v>2659.63</v>
      </c>
      <c r="Z673">
        <v>871.85</v>
      </c>
    </row>
    <row r="674" spans="1:26" x14ac:dyDescent="0.25">
      <c r="A674" t="s">
        <v>126</v>
      </c>
      <c r="B674" t="s">
        <v>15</v>
      </c>
      <c r="C674" t="str">
        <f>+VLOOKUP(Importaciones_mensuales[[#This Row],[Código Arancelario]],Codigos10[],2,0)</f>
        <v>Coco</v>
      </c>
      <c r="D674">
        <f>+VLOOKUP(Importaciones_mensuales[[#This Row],[Cultivo]],Cod_categoría[],2,0)</f>
        <v>100108007</v>
      </c>
      <c r="E674" t="str">
        <f>+VLOOKUP(Importaciones_mensuales[[#This Row],[Código Arancelario]],Codigos10[],4,0)</f>
        <v>Deshidratado</v>
      </c>
      <c r="F674">
        <f>+VLOOKUP(Importaciones_mensuales[[#This Row],[Procesamiento]],Cod_procesamiento[],2,0)</f>
        <v>3</v>
      </c>
      <c r="G674" t="str">
        <f>+VLOOKUP(Importaciones_mensuales[[#This Row],[Código Arancelario]],Codigos10[],3,0)</f>
        <v>Sin especificar</v>
      </c>
      <c r="H674">
        <f>+VLOOKUP(Importaciones_mensuales[[#This Row],[Tipo]],Cod_tipo[],2,0)</f>
        <v>5</v>
      </c>
      <c r="I674" t="str">
        <f>+VLOOKUP(Importaciones_mensuales[[#This Row],[Código Arancelario]],Codigos10[],5,0)</f>
        <v>Tropicales y Subtropicales</v>
      </c>
      <c r="J674">
        <f>+VLOOKUP(Importaciones_mensuales[[#This Row],[Categoría]],Cod_Tipo_cultivo[],2,0)</f>
        <v>4</v>
      </c>
      <c r="K674" t="s">
        <v>129</v>
      </c>
      <c r="L674">
        <f>+VLOOKUP(Importaciones_mensuales[[#This Row],[Contenido]],Contenido_cod[],2,0)</f>
        <v>1</v>
      </c>
      <c r="M674" t="str">
        <f>+VLOOKUP(Importaciones_mensuales[[#This Row],[Código Arancelario]],Codigos10[],7,0)</f>
        <v>Sin especificar</v>
      </c>
      <c r="N674">
        <v>2017</v>
      </c>
      <c r="O674">
        <v>307747.58</v>
      </c>
      <c r="P674">
        <v>285030.77000000008</v>
      </c>
      <c r="Q674">
        <v>337726.16000000003</v>
      </c>
      <c r="R674">
        <v>358773.04000000004</v>
      </c>
      <c r="S674">
        <v>177981.50999999995</v>
      </c>
      <c r="T674">
        <v>317642.07</v>
      </c>
      <c r="U674">
        <v>700776.85</v>
      </c>
      <c r="V674">
        <v>176279.36000000002</v>
      </c>
      <c r="W674">
        <v>441082.44999999995</v>
      </c>
      <c r="X674">
        <v>305964.43999999994</v>
      </c>
      <c r="Y674">
        <v>378353.86</v>
      </c>
      <c r="Z674">
        <v>565698.22</v>
      </c>
    </row>
    <row r="675" spans="1:26" x14ac:dyDescent="0.25">
      <c r="A675" t="s">
        <v>286</v>
      </c>
      <c r="B675" t="s">
        <v>15</v>
      </c>
      <c r="C675" t="str">
        <f>+VLOOKUP(Importaciones_mensuales[[#This Row],[Código Arancelario]],Codigos10[],2,0)</f>
        <v>Coco</v>
      </c>
      <c r="D675">
        <f>+VLOOKUP(Importaciones_mensuales[[#This Row],[Cultivo]],Cod_categoría[],2,0)</f>
        <v>100108007</v>
      </c>
      <c r="E675" t="str">
        <f>+VLOOKUP(Importaciones_mensuales[[#This Row],[Código Arancelario]],Codigos10[],4,0)</f>
        <v>Deshidratado</v>
      </c>
      <c r="F675">
        <f>+VLOOKUP(Importaciones_mensuales[[#This Row],[Procesamiento]],Cod_procesamiento[],2,0)</f>
        <v>3</v>
      </c>
      <c r="G675" t="str">
        <f>+VLOOKUP(Importaciones_mensuales[[#This Row],[Código Arancelario]],Codigos10[],3,0)</f>
        <v>Con cáscara</v>
      </c>
      <c r="H675">
        <f>+VLOOKUP(Importaciones_mensuales[[#This Row],[Tipo]],Cod_tipo[],2,0)</f>
        <v>3</v>
      </c>
      <c r="I675" t="str">
        <f>+VLOOKUP(Importaciones_mensuales[[#This Row],[Código Arancelario]],Codigos10[],5,0)</f>
        <v>Tropicales y Subtropicales</v>
      </c>
      <c r="J675">
        <f>+VLOOKUP(Importaciones_mensuales[[#This Row],[Categoría]],Cod_Tipo_cultivo[],2,0)</f>
        <v>4</v>
      </c>
      <c r="K675" t="s">
        <v>129</v>
      </c>
      <c r="L675">
        <f>+VLOOKUP(Importaciones_mensuales[[#This Row],[Contenido]],Contenido_cod[],2,0)</f>
        <v>1</v>
      </c>
      <c r="M675" t="str">
        <f>+VLOOKUP(Importaciones_mensuales[[#This Row],[Código Arancelario]],Codigos10[],7,0)</f>
        <v>Sin especificar</v>
      </c>
      <c r="N675">
        <v>2017</v>
      </c>
      <c r="O675">
        <v>0</v>
      </c>
      <c r="P675">
        <v>0</v>
      </c>
      <c r="Q675">
        <v>0</v>
      </c>
      <c r="R675">
        <v>23598.400000000001</v>
      </c>
      <c r="S675">
        <v>39600</v>
      </c>
      <c r="T675">
        <v>14000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</row>
    <row r="676" spans="1:26" x14ac:dyDescent="0.25">
      <c r="A676" t="s">
        <v>130</v>
      </c>
      <c r="B676" t="s">
        <v>15</v>
      </c>
      <c r="C676" t="str">
        <f>+VLOOKUP(Importaciones_mensuales[[#This Row],[Código Arancelario]],Codigos10[],2,0)</f>
        <v>Coco</v>
      </c>
      <c r="D676">
        <f>+VLOOKUP(Importaciones_mensuales[[#This Row],[Cultivo]],Cod_categoría[],2,0)</f>
        <v>100108007</v>
      </c>
      <c r="E676" t="str">
        <f>+VLOOKUP(Importaciones_mensuales[[#This Row],[Código Arancelario]],Codigos10[],4,0)</f>
        <v>Deshidratado</v>
      </c>
      <c r="F676">
        <f>+VLOOKUP(Importaciones_mensuales[[#This Row],[Procesamiento]],Cod_procesamiento[],2,0)</f>
        <v>3</v>
      </c>
      <c r="G676" t="str">
        <f>+VLOOKUP(Importaciones_mensuales[[#This Row],[Código Arancelario]],Codigos10[],3,0)</f>
        <v>Sin especificar</v>
      </c>
      <c r="H676">
        <f>+VLOOKUP(Importaciones_mensuales[[#This Row],[Tipo]],Cod_tipo[],2,0)</f>
        <v>5</v>
      </c>
      <c r="I676" t="str">
        <f>+VLOOKUP(Importaciones_mensuales[[#This Row],[Código Arancelario]],Codigos10[],5,0)</f>
        <v>Tropicales y Subtropicales</v>
      </c>
      <c r="J676">
        <f>+VLOOKUP(Importaciones_mensuales[[#This Row],[Categoría]],Cod_Tipo_cultivo[],2,0)</f>
        <v>4</v>
      </c>
      <c r="K676" t="s">
        <v>129</v>
      </c>
      <c r="L676">
        <f>+VLOOKUP(Importaciones_mensuales[[#This Row],[Contenido]],Contenido_cod[],2,0)</f>
        <v>1</v>
      </c>
      <c r="M676" t="str">
        <f>+VLOOKUP(Importaciones_mensuales[[#This Row],[Código Arancelario]],Codigos10[],7,0)</f>
        <v>Sin especificar</v>
      </c>
      <c r="N676">
        <v>2017</v>
      </c>
      <c r="O676">
        <v>352.47</v>
      </c>
      <c r="P676">
        <v>1076.33</v>
      </c>
      <c r="Q676">
        <v>47976.19</v>
      </c>
      <c r="R676">
        <v>28303.309999999998</v>
      </c>
      <c r="S676">
        <v>26505.81</v>
      </c>
      <c r="T676">
        <v>34972.97</v>
      </c>
      <c r="U676">
        <v>3828.3</v>
      </c>
      <c r="V676">
        <v>5886.95</v>
      </c>
      <c r="W676">
        <v>31268.27</v>
      </c>
      <c r="X676">
        <v>33369.56</v>
      </c>
      <c r="Y676">
        <v>18290.88</v>
      </c>
      <c r="Z676">
        <v>29654.92</v>
      </c>
    </row>
    <row r="677" spans="1:26" x14ac:dyDescent="0.25">
      <c r="A677" t="s">
        <v>131</v>
      </c>
      <c r="B677" t="s">
        <v>15</v>
      </c>
      <c r="C677" t="str">
        <f>+VLOOKUP(Importaciones_mensuales[[#This Row],[Código Arancelario]],Codigos10[],2,0)</f>
        <v>Nuez</v>
      </c>
      <c r="D677">
        <f>+VLOOKUP(Importaciones_mensuales[[#This Row],[Cultivo]],Cod_categoría[],2,0)</f>
        <v>100105004</v>
      </c>
      <c r="E677" t="str">
        <f>+VLOOKUP(Importaciones_mensuales[[#This Row],[Código Arancelario]],Codigos10[],4,0)</f>
        <v>Deshidratado</v>
      </c>
      <c r="F677">
        <f>+VLOOKUP(Importaciones_mensuales[[#This Row],[Procesamiento]],Cod_procesamiento[],2,0)</f>
        <v>3</v>
      </c>
      <c r="G677" t="str">
        <f>+VLOOKUP(Importaciones_mensuales[[#This Row],[Código Arancelario]],Codigos10[],3,0)</f>
        <v>Sin cáscara</v>
      </c>
      <c r="H677">
        <f>+VLOOKUP(Importaciones_mensuales[[#This Row],[Tipo]],Cod_tipo[],2,0)</f>
        <v>4</v>
      </c>
      <c r="I677" t="str">
        <f>+VLOOKUP(Importaciones_mensuales[[#This Row],[Código Arancelario]],Codigos10[],5,0)</f>
        <v>Frutos Secos</v>
      </c>
      <c r="J677">
        <f>+VLOOKUP(Importaciones_mensuales[[#This Row],[Categoría]],Cod_Tipo_cultivo[],2,0)</f>
        <v>6</v>
      </c>
      <c r="K677" t="s">
        <v>129</v>
      </c>
      <c r="L677">
        <f>+VLOOKUP(Importaciones_mensuales[[#This Row],[Contenido]],Contenido_cod[],2,0)</f>
        <v>1</v>
      </c>
      <c r="M677" t="str">
        <f>+VLOOKUP(Importaciones_mensuales[[#This Row],[Código Arancelario]],Codigos10[],7,0)</f>
        <v>Nueces de Brasil</v>
      </c>
      <c r="N677">
        <v>2017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2675.78</v>
      </c>
      <c r="V677">
        <v>0</v>
      </c>
      <c r="W677">
        <v>4688</v>
      </c>
      <c r="X677">
        <v>0</v>
      </c>
      <c r="Y677">
        <v>0</v>
      </c>
      <c r="Z677">
        <v>0</v>
      </c>
    </row>
    <row r="678" spans="1:26" x14ac:dyDescent="0.25">
      <c r="A678" t="s">
        <v>304</v>
      </c>
      <c r="B678" t="s">
        <v>15</v>
      </c>
      <c r="C678" t="str">
        <f>+VLOOKUP(Importaciones_mensuales[[#This Row],[Código Arancelario]],Codigos10[],2,0)</f>
        <v>Nuez</v>
      </c>
      <c r="D678">
        <f>+VLOOKUP(Importaciones_mensuales[[#This Row],[Cultivo]],Cod_categoría[],2,0)</f>
        <v>100105004</v>
      </c>
      <c r="E678" t="str">
        <f>+VLOOKUP(Importaciones_mensuales[[#This Row],[Código Arancelario]],Codigos10[],4,0)</f>
        <v>Deshidratado</v>
      </c>
      <c r="F678">
        <f>+VLOOKUP(Importaciones_mensuales[[#This Row],[Procesamiento]],Cod_procesamiento[],2,0)</f>
        <v>3</v>
      </c>
      <c r="G678" t="str">
        <f>+VLOOKUP(Importaciones_mensuales[[#This Row],[Código Arancelario]],Codigos10[],3,0)</f>
        <v>Con cáscara</v>
      </c>
      <c r="H678">
        <f>+VLOOKUP(Importaciones_mensuales[[#This Row],[Tipo]],Cod_tipo[],2,0)</f>
        <v>3</v>
      </c>
      <c r="I678" t="str">
        <f>+VLOOKUP(Importaciones_mensuales[[#This Row],[Código Arancelario]],Codigos10[],5,0)</f>
        <v>Frutos Secos</v>
      </c>
      <c r="J678">
        <f>+VLOOKUP(Importaciones_mensuales[[#This Row],[Categoría]],Cod_Tipo_cultivo[],2,0)</f>
        <v>6</v>
      </c>
      <c r="K678" t="s">
        <v>129</v>
      </c>
      <c r="L678">
        <f>+VLOOKUP(Importaciones_mensuales[[#This Row],[Contenido]],Contenido_cod[],2,0)</f>
        <v>1</v>
      </c>
      <c r="M678" t="str">
        <f>+VLOOKUP(Importaciones_mensuales[[#This Row],[Código Arancelario]],Codigos10[],7,0)</f>
        <v>Nueces de marañón</v>
      </c>
      <c r="N678">
        <v>2017</v>
      </c>
      <c r="O678">
        <v>162.19</v>
      </c>
      <c r="P678">
        <v>0</v>
      </c>
      <c r="Q678">
        <v>0</v>
      </c>
      <c r="R678">
        <v>161.19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</row>
    <row r="679" spans="1:26" x14ac:dyDescent="0.25">
      <c r="A679" t="s">
        <v>136</v>
      </c>
      <c r="B679" t="s">
        <v>15</v>
      </c>
      <c r="C679" t="str">
        <f>+VLOOKUP(Importaciones_mensuales[[#This Row],[Código Arancelario]],Codigos10[],2,0)</f>
        <v>Nuez</v>
      </c>
      <c r="D679">
        <f>+VLOOKUP(Importaciones_mensuales[[#This Row],[Cultivo]],Cod_categoría[],2,0)</f>
        <v>100105004</v>
      </c>
      <c r="E679" t="str">
        <f>+VLOOKUP(Importaciones_mensuales[[#This Row],[Código Arancelario]],Codigos10[],4,0)</f>
        <v>Deshidratado</v>
      </c>
      <c r="F679">
        <f>+VLOOKUP(Importaciones_mensuales[[#This Row],[Procesamiento]],Cod_procesamiento[],2,0)</f>
        <v>3</v>
      </c>
      <c r="G679" t="str">
        <f>+VLOOKUP(Importaciones_mensuales[[#This Row],[Código Arancelario]],Codigos10[],3,0)</f>
        <v>Sin cáscara</v>
      </c>
      <c r="H679">
        <f>+VLOOKUP(Importaciones_mensuales[[#This Row],[Tipo]],Cod_tipo[],2,0)</f>
        <v>4</v>
      </c>
      <c r="I679" t="str">
        <f>+VLOOKUP(Importaciones_mensuales[[#This Row],[Código Arancelario]],Codigos10[],5,0)</f>
        <v>Frutos Secos</v>
      </c>
      <c r="J679">
        <f>+VLOOKUP(Importaciones_mensuales[[#This Row],[Categoría]],Cod_Tipo_cultivo[],2,0)</f>
        <v>6</v>
      </c>
      <c r="K679" t="s">
        <v>129</v>
      </c>
      <c r="L679">
        <f>+VLOOKUP(Importaciones_mensuales[[#This Row],[Contenido]],Contenido_cod[],2,0)</f>
        <v>1</v>
      </c>
      <c r="M679" t="str">
        <f>+VLOOKUP(Importaciones_mensuales[[#This Row],[Código Arancelario]],Codigos10[],7,0)</f>
        <v>Nueces de marañón</v>
      </c>
      <c r="N679">
        <v>2017</v>
      </c>
      <c r="O679">
        <v>702957.98</v>
      </c>
      <c r="P679">
        <v>0</v>
      </c>
      <c r="Q679">
        <v>330631.59999999998</v>
      </c>
      <c r="R679">
        <v>109243.63</v>
      </c>
      <c r="S679">
        <v>109380.25</v>
      </c>
      <c r="T679">
        <v>165282.04999999999</v>
      </c>
      <c r="U679">
        <v>379450.02</v>
      </c>
      <c r="V679">
        <v>623204.76</v>
      </c>
      <c r="W679">
        <v>122763.22</v>
      </c>
      <c r="X679">
        <v>368965.19</v>
      </c>
      <c r="Y679">
        <v>472901.25</v>
      </c>
      <c r="Z679">
        <v>315003.90000000002</v>
      </c>
    </row>
    <row r="680" spans="1:26" x14ac:dyDescent="0.25">
      <c r="A680" t="s">
        <v>141</v>
      </c>
      <c r="B680" t="s">
        <v>15</v>
      </c>
      <c r="C680" t="str">
        <f>+VLOOKUP(Importaciones_mensuales[[#This Row],[Código Arancelario]],Codigos10[],2,0)</f>
        <v>Almendra</v>
      </c>
      <c r="D680">
        <f>+VLOOKUP(Importaciones_mensuales[[#This Row],[Cultivo]],Cod_categoría[],2,0)</f>
        <v>100105001</v>
      </c>
      <c r="E680" t="str">
        <f>+VLOOKUP(Importaciones_mensuales[[#This Row],[Código Arancelario]],Codigos10[],4,0)</f>
        <v>Deshidratado</v>
      </c>
      <c r="F680">
        <f>+VLOOKUP(Importaciones_mensuales[[#This Row],[Procesamiento]],Cod_procesamiento[],2,0)</f>
        <v>3</v>
      </c>
      <c r="G680" t="str">
        <f>+VLOOKUP(Importaciones_mensuales[[#This Row],[Código Arancelario]],Codigos10[],3,0)</f>
        <v>Sin cáscara</v>
      </c>
      <c r="H680">
        <f>+VLOOKUP(Importaciones_mensuales[[#This Row],[Tipo]],Cod_tipo[],2,0)</f>
        <v>4</v>
      </c>
      <c r="I680" t="str">
        <f>+VLOOKUP(Importaciones_mensuales[[#This Row],[Código Arancelario]],Codigos10[],5,0)</f>
        <v>Frutos Secos</v>
      </c>
      <c r="J680">
        <f>+VLOOKUP(Importaciones_mensuales[[#This Row],[Categoría]],Cod_Tipo_cultivo[],2,0)</f>
        <v>6</v>
      </c>
      <c r="K680" t="s">
        <v>129</v>
      </c>
      <c r="L680">
        <f>+VLOOKUP(Importaciones_mensuales[[#This Row],[Contenido]],Contenido_cod[],2,0)</f>
        <v>1</v>
      </c>
      <c r="M680" t="str">
        <f>+VLOOKUP(Importaciones_mensuales[[#This Row],[Código Arancelario]],Codigos10[],7,0)</f>
        <v>Sin especificar</v>
      </c>
      <c r="N680">
        <v>2017</v>
      </c>
      <c r="O680">
        <v>1037300.51</v>
      </c>
      <c r="P680">
        <v>316713.18</v>
      </c>
      <c r="Q680">
        <v>1591517.2200000002</v>
      </c>
      <c r="R680">
        <v>1959339.07</v>
      </c>
      <c r="S680">
        <v>985781.71</v>
      </c>
      <c r="T680">
        <v>1315243.23</v>
      </c>
      <c r="U680">
        <v>1817713.73</v>
      </c>
      <c r="V680">
        <v>2508217.91</v>
      </c>
      <c r="W680">
        <v>995761.46</v>
      </c>
      <c r="X680">
        <v>700029.25</v>
      </c>
      <c r="Y680">
        <v>1376437.18</v>
      </c>
      <c r="Z680">
        <v>1998219.6</v>
      </c>
    </row>
    <row r="681" spans="1:26" x14ac:dyDescent="0.25">
      <c r="A681" t="s">
        <v>142</v>
      </c>
      <c r="B681" t="s">
        <v>15</v>
      </c>
      <c r="C681" t="str">
        <f>+VLOOKUP(Importaciones_mensuales[[#This Row],[Código Arancelario]],Codigos10[],2,0)</f>
        <v>Almendra</v>
      </c>
      <c r="D681">
        <f>+VLOOKUP(Importaciones_mensuales[[#This Row],[Cultivo]],Cod_categoría[],2,0)</f>
        <v>100105001</v>
      </c>
      <c r="E681" t="str">
        <f>+VLOOKUP(Importaciones_mensuales[[#This Row],[Código Arancelario]],Codigos10[],4,0)</f>
        <v>Deshidratado</v>
      </c>
      <c r="F681">
        <f>+VLOOKUP(Importaciones_mensuales[[#This Row],[Procesamiento]],Cod_procesamiento[],2,0)</f>
        <v>3</v>
      </c>
      <c r="G681" t="str">
        <f>+VLOOKUP(Importaciones_mensuales[[#This Row],[Código Arancelario]],Codigos10[],3,0)</f>
        <v>Sin cáscara</v>
      </c>
      <c r="H681">
        <f>+VLOOKUP(Importaciones_mensuales[[#This Row],[Tipo]],Cod_tipo[],2,0)</f>
        <v>4</v>
      </c>
      <c r="I681" t="str">
        <f>+VLOOKUP(Importaciones_mensuales[[#This Row],[Código Arancelario]],Codigos10[],5,0)</f>
        <v>Frutos Secos</v>
      </c>
      <c r="J681">
        <f>+VLOOKUP(Importaciones_mensuales[[#This Row],[Categoría]],Cod_Tipo_cultivo[],2,0)</f>
        <v>6</v>
      </c>
      <c r="K681" t="s">
        <v>129</v>
      </c>
      <c r="L681">
        <f>+VLOOKUP(Importaciones_mensuales[[#This Row],[Contenido]],Contenido_cod[],2,0)</f>
        <v>1</v>
      </c>
      <c r="M681" t="str">
        <f>+VLOOKUP(Importaciones_mensuales[[#This Row],[Código Arancelario]],Codigos10[],7,0)</f>
        <v>Sin especificar</v>
      </c>
      <c r="N681">
        <v>2017</v>
      </c>
      <c r="O681">
        <v>2580.8000000000002</v>
      </c>
      <c r="P681">
        <v>158819.19</v>
      </c>
      <c r="Q681">
        <v>6162</v>
      </c>
      <c r="R681">
        <v>0</v>
      </c>
      <c r="S681">
        <v>159350.66999999998</v>
      </c>
      <c r="T681">
        <v>83681.41</v>
      </c>
      <c r="U681">
        <v>99697.2</v>
      </c>
      <c r="V681">
        <v>175290.01</v>
      </c>
      <c r="W681">
        <v>106226.2</v>
      </c>
      <c r="X681">
        <v>30.2</v>
      </c>
      <c r="Y681">
        <v>0</v>
      </c>
      <c r="Z681">
        <v>6145</v>
      </c>
    </row>
    <row r="682" spans="1:26" x14ac:dyDescent="0.25">
      <c r="A682" t="s">
        <v>143</v>
      </c>
      <c r="B682" t="s">
        <v>15</v>
      </c>
      <c r="C682" t="str">
        <f>+VLOOKUP(Importaciones_mensuales[[#This Row],[Código Arancelario]],Codigos10[],2,0)</f>
        <v>Avellana</v>
      </c>
      <c r="D682">
        <f>+VLOOKUP(Importaciones_mensuales[[#This Row],[Cultivo]],Cod_categoría[],2,0)</f>
        <v>100105002</v>
      </c>
      <c r="E682" t="str">
        <f>+VLOOKUP(Importaciones_mensuales[[#This Row],[Código Arancelario]],Codigos10[],4,0)</f>
        <v>Deshidratado</v>
      </c>
      <c r="F682">
        <f>+VLOOKUP(Importaciones_mensuales[[#This Row],[Procesamiento]],Cod_procesamiento[],2,0)</f>
        <v>3</v>
      </c>
      <c r="G682" t="str">
        <f>+VLOOKUP(Importaciones_mensuales[[#This Row],[Código Arancelario]],Codigos10[],3,0)</f>
        <v>Con cáscara</v>
      </c>
      <c r="H682">
        <f>+VLOOKUP(Importaciones_mensuales[[#This Row],[Tipo]],Cod_tipo[],2,0)</f>
        <v>3</v>
      </c>
      <c r="I682" t="str">
        <f>+VLOOKUP(Importaciones_mensuales[[#This Row],[Código Arancelario]],Codigos10[],5,0)</f>
        <v>Frutos Secos</v>
      </c>
      <c r="J682">
        <f>+VLOOKUP(Importaciones_mensuales[[#This Row],[Categoría]],Cod_Tipo_cultivo[],2,0)</f>
        <v>6</v>
      </c>
      <c r="K682" t="s">
        <v>129</v>
      </c>
      <c r="L682">
        <f>+VLOOKUP(Importaciones_mensuales[[#This Row],[Contenido]],Contenido_cod[],2,0)</f>
        <v>1</v>
      </c>
      <c r="M682" t="str">
        <f>+VLOOKUP(Importaciones_mensuales[[#This Row],[Código Arancelario]],Codigos10[],7,0)</f>
        <v>Sin especificar</v>
      </c>
      <c r="N682">
        <v>2017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87764</v>
      </c>
      <c r="V682">
        <v>773270</v>
      </c>
      <c r="W682">
        <v>0</v>
      </c>
      <c r="X682">
        <v>0</v>
      </c>
      <c r="Y682">
        <v>0</v>
      </c>
      <c r="Z682">
        <v>0</v>
      </c>
    </row>
    <row r="683" spans="1:26" x14ac:dyDescent="0.25">
      <c r="A683" t="s">
        <v>146</v>
      </c>
      <c r="B683" t="s">
        <v>15</v>
      </c>
      <c r="C683" t="str">
        <f>+VLOOKUP(Importaciones_mensuales[[#This Row],[Código Arancelario]],Codigos10[],2,0)</f>
        <v>Nuez</v>
      </c>
      <c r="D683">
        <f>+VLOOKUP(Importaciones_mensuales[[#This Row],[Cultivo]],Cod_categoría[],2,0)</f>
        <v>100105004</v>
      </c>
      <c r="E683" t="str">
        <f>+VLOOKUP(Importaciones_mensuales[[#This Row],[Código Arancelario]],Codigos10[],4,0)</f>
        <v>Deshidratado</v>
      </c>
      <c r="F683">
        <f>+VLOOKUP(Importaciones_mensuales[[#This Row],[Procesamiento]],Cod_procesamiento[],2,0)</f>
        <v>3</v>
      </c>
      <c r="G683" t="str">
        <f>+VLOOKUP(Importaciones_mensuales[[#This Row],[Código Arancelario]],Codigos10[],3,0)</f>
        <v>Con cáscara</v>
      </c>
      <c r="H683">
        <f>+VLOOKUP(Importaciones_mensuales[[#This Row],[Tipo]],Cod_tipo[],2,0)</f>
        <v>3</v>
      </c>
      <c r="I683" t="str">
        <f>+VLOOKUP(Importaciones_mensuales[[#This Row],[Código Arancelario]],Codigos10[],5,0)</f>
        <v>Frutos Secos</v>
      </c>
      <c r="J683">
        <f>+VLOOKUP(Importaciones_mensuales[[#This Row],[Categoría]],Cod_Tipo_cultivo[],2,0)</f>
        <v>6</v>
      </c>
      <c r="K683" t="s">
        <v>129</v>
      </c>
      <c r="L683">
        <f>+VLOOKUP(Importaciones_mensuales[[#This Row],[Contenido]],Contenido_cod[],2,0)</f>
        <v>1</v>
      </c>
      <c r="M683" t="str">
        <f>+VLOOKUP(Importaciones_mensuales[[#This Row],[Código Arancelario]],Codigos10[],7,0)</f>
        <v>Nueces de nogal</v>
      </c>
      <c r="N683">
        <v>2017</v>
      </c>
      <c r="O683">
        <v>60406.04</v>
      </c>
      <c r="P683">
        <v>0</v>
      </c>
      <c r="Q683">
        <v>0</v>
      </c>
      <c r="R683">
        <v>238.14</v>
      </c>
      <c r="S683">
        <v>0</v>
      </c>
      <c r="T683">
        <v>0</v>
      </c>
      <c r="U683">
        <v>0</v>
      </c>
      <c r="V683">
        <v>0</v>
      </c>
      <c r="W683">
        <v>54233.16</v>
      </c>
      <c r="X683">
        <v>0</v>
      </c>
      <c r="Y683">
        <v>0</v>
      </c>
      <c r="Z683">
        <v>0</v>
      </c>
    </row>
    <row r="684" spans="1:26" x14ac:dyDescent="0.25">
      <c r="A684" t="s">
        <v>148</v>
      </c>
      <c r="B684" t="s">
        <v>15</v>
      </c>
      <c r="C684" t="str">
        <f>+VLOOKUP(Importaciones_mensuales[[#This Row],[Código Arancelario]],Codigos10[],2,0)</f>
        <v>Nuez</v>
      </c>
      <c r="D684">
        <f>+VLOOKUP(Importaciones_mensuales[[#This Row],[Cultivo]],Cod_categoría[],2,0)</f>
        <v>100105004</v>
      </c>
      <c r="E684" t="str">
        <f>+VLOOKUP(Importaciones_mensuales[[#This Row],[Código Arancelario]],Codigos10[],4,0)</f>
        <v>Deshidratado</v>
      </c>
      <c r="F684">
        <f>+VLOOKUP(Importaciones_mensuales[[#This Row],[Procesamiento]],Cod_procesamiento[],2,0)</f>
        <v>3</v>
      </c>
      <c r="G684" t="str">
        <f>+VLOOKUP(Importaciones_mensuales[[#This Row],[Código Arancelario]],Codigos10[],3,0)</f>
        <v>Sin cáscara</v>
      </c>
      <c r="H684">
        <f>+VLOOKUP(Importaciones_mensuales[[#This Row],[Tipo]],Cod_tipo[],2,0)</f>
        <v>4</v>
      </c>
      <c r="I684" t="str">
        <f>+VLOOKUP(Importaciones_mensuales[[#This Row],[Código Arancelario]],Codigos10[],5,0)</f>
        <v>Frutos Secos</v>
      </c>
      <c r="J684">
        <f>+VLOOKUP(Importaciones_mensuales[[#This Row],[Categoría]],Cod_Tipo_cultivo[],2,0)</f>
        <v>6</v>
      </c>
      <c r="K684" t="s">
        <v>129</v>
      </c>
      <c r="L684">
        <f>+VLOOKUP(Importaciones_mensuales[[#This Row],[Contenido]],Contenido_cod[],2,0)</f>
        <v>1</v>
      </c>
      <c r="M684" t="str">
        <f>+VLOOKUP(Importaciones_mensuales[[#This Row],[Código Arancelario]],Codigos10[],7,0)</f>
        <v>Nueces de nogal</v>
      </c>
      <c r="N684">
        <v>2017</v>
      </c>
      <c r="O684">
        <v>12023.02</v>
      </c>
      <c r="P684">
        <v>128350.21</v>
      </c>
      <c r="Q684">
        <v>198.68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</row>
    <row r="685" spans="1:26" x14ac:dyDescent="0.25">
      <c r="A685" t="s">
        <v>149</v>
      </c>
      <c r="B685" t="s">
        <v>15</v>
      </c>
      <c r="C685" t="str">
        <f>+VLOOKUP(Importaciones_mensuales[[#This Row],[Código Arancelario]],Codigos10[],2,0)</f>
        <v>Nuez</v>
      </c>
      <c r="D685">
        <f>+VLOOKUP(Importaciones_mensuales[[#This Row],[Cultivo]],Cod_categoría[],2,0)</f>
        <v>100105004</v>
      </c>
      <c r="E685" t="str">
        <f>+VLOOKUP(Importaciones_mensuales[[#This Row],[Código Arancelario]],Codigos10[],4,0)</f>
        <v>Deshidratado</v>
      </c>
      <c r="F685">
        <f>+VLOOKUP(Importaciones_mensuales[[#This Row],[Procesamiento]],Cod_procesamiento[],2,0)</f>
        <v>3</v>
      </c>
      <c r="G685" t="str">
        <f>+VLOOKUP(Importaciones_mensuales[[#This Row],[Código Arancelario]],Codigos10[],3,0)</f>
        <v>Sin cáscara</v>
      </c>
      <c r="H685">
        <f>+VLOOKUP(Importaciones_mensuales[[#This Row],[Tipo]],Cod_tipo[],2,0)</f>
        <v>4</v>
      </c>
      <c r="I685" t="str">
        <f>+VLOOKUP(Importaciones_mensuales[[#This Row],[Código Arancelario]],Codigos10[],5,0)</f>
        <v>Frutos Secos</v>
      </c>
      <c r="J685">
        <f>+VLOOKUP(Importaciones_mensuales[[#This Row],[Categoría]],Cod_Tipo_cultivo[],2,0)</f>
        <v>6</v>
      </c>
      <c r="K685" t="s">
        <v>129</v>
      </c>
      <c r="L685">
        <f>+VLOOKUP(Importaciones_mensuales[[#This Row],[Contenido]],Contenido_cod[],2,0)</f>
        <v>1</v>
      </c>
      <c r="M685" t="str">
        <f>+VLOOKUP(Importaciones_mensuales[[#This Row],[Código Arancelario]],Codigos10[],7,0)</f>
        <v>Nueces de nogal</v>
      </c>
      <c r="N685">
        <v>2017</v>
      </c>
      <c r="O685">
        <v>273.62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98.58</v>
      </c>
      <c r="V685">
        <v>0</v>
      </c>
      <c r="W685">
        <v>226.65</v>
      </c>
      <c r="X685">
        <v>0</v>
      </c>
      <c r="Y685">
        <v>0</v>
      </c>
      <c r="Z685">
        <v>125.4</v>
      </c>
    </row>
    <row r="686" spans="1:26" x14ac:dyDescent="0.25">
      <c r="A686" t="s">
        <v>150</v>
      </c>
      <c r="B686" t="s">
        <v>15</v>
      </c>
      <c r="C686" t="str">
        <f>+VLOOKUP(Importaciones_mensuales[[#This Row],[Código Arancelario]],Codigos10[],2,0)</f>
        <v>Castaña</v>
      </c>
      <c r="D686">
        <f>+VLOOKUP(Importaciones_mensuales[[#This Row],[Cultivo]],Cod_categoría[],2,0)</f>
        <v>100105003</v>
      </c>
      <c r="E686" t="str">
        <f>+VLOOKUP(Importaciones_mensuales[[#This Row],[Código Arancelario]],Codigos10[],4,0)</f>
        <v>Deshidratado</v>
      </c>
      <c r="F686">
        <f>+VLOOKUP(Importaciones_mensuales[[#This Row],[Procesamiento]],Cod_procesamiento[],2,0)</f>
        <v>3</v>
      </c>
      <c r="G686" t="str">
        <f>+VLOOKUP(Importaciones_mensuales[[#This Row],[Código Arancelario]],Codigos10[],3,0)</f>
        <v>Sin cáscara</v>
      </c>
      <c r="H686">
        <f>+VLOOKUP(Importaciones_mensuales[[#This Row],[Tipo]],Cod_tipo[],2,0)</f>
        <v>4</v>
      </c>
      <c r="I686" t="str">
        <f>+VLOOKUP(Importaciones_mensuales[[#This Row],[Código Arancelario]],Codigos10[],5,0)</f>
        <v>Frutos Secos</v>
      </c>
      <c r="J686">
        <f>+VLOOKUP(Importaciones_mensuales[[#This Row],[Categoría]],Cod_Tipo_cultivo[],2,0)</f>
        <v>6</v>
      </c>
      <c r="K686" t="s">
        <v>129</v>
      </c>
      <c r="L686">
        <f>+VLOOKUP(Importaciones_mensuales[[#This Row],[Contenido]],Contenido_cod[],2,0)</f>
        <v>1</v>
      </c>
      <c r="M686" t="str">
        <f>+VLOOKUP(Importaciones_mensuales[[#This Row],[Código Arancelario]],Codigos10[],7,0)</f>
        <v>Sin especificar</v>
      </c>
      <c r="N686">
        <v>2017</v>
      </c>
      <c r="O686">
        <v>0</v>
      </c>
      <c r="P686">
        <v>0</v>
      </c>
      <c r="Q686">
        <v>0</v>
      </c>
      <c r="R686">
        <v>428.24</v>
      </c>
      <c r="S686">
        <v>0</v>
      </c>
      <c r="T686">
        <v>28.57</v>
      </c>
      <c r="U686">
        <v>0</v>
      </c>
      <c r="V686">
        <v>0</v>
      </c>
      <c r="W686">
        <v>0</v>
      </c>
      <c r="X686">
        <v>4265.8599999999997</v>
      </c>
      <c r="Y686">
        <v>0</v>
      </c>
      <c r="Z686">
        <v>0</v>
      </c>
    </row>
    <row r="687" spans="1:26" x14ac:dyDescent="0.25">
      <c r="A687" t="s">
        <v>152</v>
      </c>
      <c r="B687" t="s">
        <v>15</v>
      </c>
      <c r="C687" t="str">
        <f>+VLOOKUP(Importaciones_mensuales[[#This Row],[Código Arancelario]],Codigos10[],2,0)</f>
        <v>Pistacho</v>
      </c>
      <c r="D687">
        <f>+VLOOKUP(Importaciones_mensuales[[#This Row],[Cultivo]],Cod_categoría[],2,0)</f>
        <v>100105005</v>
      </c>
      <c r="E687" t="str">
        <f>+VLOOKUP(Importaciones_mensuales[[#This Row],[Código Arancelario]],Codigos10[],4,0)</f>
        <v>Deshidratado</v>
      </c>
      <c r="F687">
        <f>+VLOOKUP(Importaciones_mensuales[[#This Row],[Procesamiento]],Cod_procesamiento[],2,0)</f>
        <v>3</v>
      </c>
      <c r="G687" t="str">
        <f>+VLOOKUP(Importaciones_mensuales[[#This Row],[Código Arancelario]],Codigos10[],3,0)</f>
        <v>Con cáscara</v>
      </c>
      <c r="H687">
        <f>+VLOOKUP(Importaciones_mensuales[[#This Row],[Tipo]],Cod_tipo[],2,0)</f>
        <v>3</v>
      </c>
      <c r="I687" t="str">
        <f>+VLOOKUP(Importaciones_mensuales[[#This Row],[Código Arancelario]],Codigos10[],5,0)</f>
        <v>Frutos Secos</v>
      </c>
      <c r="J687">
        <f>+VLOOKUP(Importaciones_mensuales[[#This Row],[Categoría]],Cod_Tipo_cultivo[],2,0)</f>
        <v>6</v>
      </c>
      <c r="K687" t="s">
        <v>129</v>
      </c>
      <c r="L687">
        <f>+VLOOKUP(Importaciones_mensuales[[#This Row],[Contenido]],Contenido_cod[],2,0)</f>
        <v>1</v>
      </c>
      <c r="M687" t="str">
        <f>+VLOOKUP(Importaciones_mensuales[[#This Row],[Código Arancelario]],Codigos10[],7,0)</f>
        <v>Sin especificar</v>
      </c>
      <c r="N687">
        <v>2017</v>
      </c>
      <c r="O687">
        <v>0</v>
      </c>
      <c r="P687">
        <v>46282.5</v>
      </c>
      <c r="Q687">
        <v>0</v>
      </c>
      <c r="R687">
        <v>92647.09</v>
      </c>
      <c r="S687">
        <v>0</v>
      </c>
      <c r="T687">
        <v>0</v>
      </c>
      <c r="U687">
        <v>46236.13</v>
      </c>
      <c r="V687">
        <v>97124</v>
      </c>
      <c r="W687">
        <v>0</v>
      </c>
      <c r="X687">
        <v>3960.6</v>
      </c>
      <c r="Y687">
        <v>44822.21</v>
      </c>
      <c r="Z687">
        <v>19110.77</v>
      </c>
    </row>
    <row r="688" spans="1:26" x14ac:dyDescent="0.25">
      <c r="A688" t="s">
        <v>154</v>
      </c>
      <c r="B688" t="s">
        <v>15</v>
      </c>
      <c r="C688" t="str">
        <f>+VLOOKUP(Importaciones_mensuales[[#This Row],[Código Arancelario]],Codigos10[],2,0)</f>
        <v>Pistacho</v>
      </c>
      <c r="D688">
        <f>+VLOOKUP(Importaciones_mensuales[[#This Row],[Cultivo]],Cod_categoría[],2,0)</f>
        <v>100105005</v>
      </c>
      <c r="E688" t="str">
        <f>+VLOOKUP(Importaciones_mensuales[[#This Row],[Código Arancelario]],Codigos10[],4,0)</f>
        <v>Deshidratado</v>
      </c>
      <c r="F688">
        <f>+VLOOKUP(Importaciones_mensuales[[#This Row],[Procesamiento]],Cod_procesamiento[],2,0)</f>
        <v>3</v>
      </c>
      <c r="G688" t="str">
        <f>+VLOOKUP(Importaciones_mensuales[[#This Row],[Código Arancelario]],Codigos10[],3,0)</f>
        <v>Sin cáscara</v>
      </c>
      <c r="H688">
        <f>+VLOOKUP(Importaciones_mensuales[[#This Row],[Tipo]],Cod_tipo[],2,0)</f>
        <v>4</v>
      </c>
      <c r="I688" t="str">
        <f>+VLOOKUP(Importaciones_mensuales[[#This Row],[Código Arancelario]],Codigos10[],5,0)</f>
        <v>Frutos Secos</v>
      </c>
      <c r="J688">
        <f>+VLOOKUP(Importaciones_mensuales[[#This Row],[Categoría]],Cod_Tipo_cultivo[],2,0)</f>
        <v>6</v>
      </c>
      <c r="K688" t="s">
        <v>129</v>
      </c>
      <c r="L688">
        <f>+VLOOKUP(Importaciones_mensuales[[#This Row],[Contenido]],Contenido_cod[],2,0)</f>
        <v>1</v>
      </c>
      <c r="M688" t="str">
        <f>+VLOOKUP(Importaciones_mensuales[[#This Row],[Código Arancelario]],Codigos10[],7,0)</f>
        <v>Sin especificar</v>
      </c>
      <c r="N688">
        <v>2017</v>
      </c>
      <c r="O688">
        <v>0</v>
      </c>
      <c r="P688">
        <v>0</v>
      </c>
      <c r="Q688">
        <v>2660.16</v>
      </c>
      <c r="R688">
        <v>40823.760000000002</v>
      </c>
      <c r="S688">
        <v>0</v>
      </c>
      <c r="T688">
        <v>0</v>
      </c>
      <c r="U688">
        <v>0</v>
      </c>
      <c r="V688">
        <v>1834.52</v>
      </c>
      <c r="W688">
        <v>0</v>
      </c>
      <c r="X688">
        <v>2799.79</v>
      </c>
      <c r="Y688">
        <v>944.43</v>
      </c>
      <c r="Z688">
        <v>0</v>
      </c>
    </row>
    <row r="689" spans="1:26" x14ac:dyDescent="0.25">
      <c r="A689" t="s">
        <v>288</v>
      </c>
      <c r="B689" t="s">
        <v>15</v>
      </c>
      <c r="C689" t="str">
        <f>+VLOOKUP(Importaciones_mensuales[[#This Row],[Código Arancelario]],Codigos10[],2,0)</f>
        <v>Nuez</v>
      </c>
      <c r="D689">
        <f>+VLOOKUP(Importaciones_mensuales[[#This Row],[Cultivo]],Cod_categoría[],2,0)</f>
        <v>100105004</v>
      </c>
      <c r="E689" t="str">
        <f>+VLOOKUP(Importaciones_mensuales[[#This Row],[Código Arancelario]],Codigos10[],4,0)</f>
        <v>Deshidratado</v>
      </c>
      <c r="F689">
        <f>+VLOOKUP(Importaciones_mensuales[[#This Row],[Procesamiento]],Cod_procesamiento[],2,0)</f>
        <v>3</v>
      </c>
      <c r="G689" t="str">
        <f>+VLOOKUP(Importaciones_mensuales[[#This Row],[Código Arancelario]],Codigos10[],3,0)</f>
        <v>Con cáscara</v>
      </c>
      <c r="H689">
        <f>+VLOOKUP(Importaciones_mensuales[[#This Row],[Tipo]],Cod_tipo[],2,0)</f>
        <v>3</v>
      </c>
      <c r="I689" t="str">
        <f>+VLOOKUP(Importaciones_mensuales[[#This Row],[Código Arancelario]],Codigos10[],5,0)</f>
        <v>Frutos Secos</v>
      </c>
      <c r="J689">
        <f>+VLOOKUP(Importaciones_mensuales[[#This Row],[Categoría]],Cod_Tipo_cultivo[],2,0)</f>
        <v>6</v>
      </c>
      <c r="K689" t="s">
        <v>129</v>
      </c>
      <c r="L689">
        <f>+VLOOKUP(Importaciones_mensuales[[#This Row],[Contenido]],Contenido_cod[],2,0)</f>
        <v>1</v>
      </c>
      <c r="M689" t="str">
        <f>+VLOOKUP(Importaciones_mensuales[[#This Row],[Código Arancelario]],Codigos10[],7,0)</f>
        <v>Nueces de Macadamia</v>
      </c>
      <c r="N689">
        <v>2017</v>
      </c>
      <c r="O689">
        <v>0</v>
      </c>
      <c r="P689">
        <v>0</v>
      </c>
      <c r="Q689">
        <v>673.9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</row>
    <row r="690" spans="1:26" x14ac:dyDescent="0.25">
      <c r="A690" t="s">
        <v>155</v>
      </c>
      <c r="B690" t="s">
        <v>15</v>
      </c>
      <c r="C690" t="str">
        <f>+VLOOKUP(Importaciones_mensuales[[#This Row],[Código Arancelario]],Codigos10[],2,0)</f>
        <v>Nuez</v>
      </c>
      <c r="D690">
        <f>+VLOOKUP(Importaciones_mensuales[[#This Row],[Cultivo]],Cod_categoría[],2,0)</f>
        <v>100105004</v>
      </c>
      <c r="E690" t="str">
        <f>+VLOOKUP(Importaciones_mensuales[[#This Row],[Código Arancelario]],Codigos10[],4,0)</f>
        <v>Deshidratado</v>
      </c>
      <c r="F690">
        <f>+VLOOKUP(Importaciones_mensuales[[#This Row],[Procesamiento]],Cod_procesamiento[],2,0)</f>
        <v>3</v>
      </c>
      <c r="G690" t="str">
        <f>+VLOOKUP(Importaciones_mensuales[[#This Row],[Código Arancelario]],Codigos10[],3,0)</f>
        <v>Sin cáscara</v>
      </c>
      <c r="H690">
        <f>+VLOOKUP(Importaciones_mensuales[[#This Row],[Tipo]],Cod_tipo[],2,0)</f>
        <v>4</v>
      </c>
      <c r="I690" t="str">
        <f>+VLOOKUP(Importaciones_mensuales[[#This Row],[Código Arancelario]],Codigos10[],5,0)</f>
        <v>Frutos Secos</v>
      </c>
      <c r="J690">
        <f>+VLOOKUP(Importaciones_mensuales[[#This Row],[Categoría]],Cod_Tipo_cultivo[],2,0)</f>
        <v>6</v>
      </c>
      <c r="K690" t="s">
        <v>129</v>
      </c>
      <c r="L690">
        <f>+VLOOKUP(Importaciones_mensuales[[#This Row],[Contenido]],Contenido_cod[],2,0)</f>
        <v>1</v>
      </c>
      <c r="M690" t="str">
        <f>+VLOOKUP(Importaciones_mensuales[[#This Row],[Código Arancelario]],Codigos10[],7,0)</f>
        <v>Nueces de Macadamia</v>
      </c>
      <c r="N690">
        <v>2017</v>
      </c>
      <c r="O690">
        <v>0</v>
      </c>
      <c r="P690">
        <v>0</v>
      </c>
      <c r="Q690">
        <v>213.36</v>
      </c>
      <c r="R690">
        <v>0</v>
      </c>
      <c r="S690">
        <v>0</v>
      </c>
      <c r="T690">
        <v>0</v>
      </c>
      <c r="U690">
        <v>47.28</v>
      </c>
      <c r="V690">
        <v>0</v>
      </c>
      <c r="W690">
        <v>0</v>
      </c>
      <c r="X690">
        <v>0</v>
      </c>
      <c r="Y690">
        <v>0</v>
      </c>
      <c r="Z690">
        <v>0</v>
      </c>
    </row>
    <row r="691" spans="1:26" x14ac:dyDescent="0.25">
      <c r="A691" t="s">
        <v>157</v>
      </c>
      <c r="B691" t="s">
        <v>15</v>
      </c>
      <c r="C691" t="str">
        <f>+VLOOKUP(Importaciones_mensuales[[#This Row],[Código Arancelario]],Codigos10[],2,0)</f>
        <v>Nuez</v>
      </c>
      <c r="D691">
        <f>+VLOOKUP(Importaciones_mensuales[[#This Row],[Cultivo]],Cod_categoría[],2,0)</f>
        <v>100105004</v>
      </c>
      <c r="E691" t="str">
        <f>+VLOOKUP(Importaciones_mensuales[[#This Row],[Código Arancelario]],Codigos10[],4,0)</f>
        <v>Deshidratado</v>
      </c>
      <c r="F691">
        <f>+VLOOKUP(Importaciones_mensuales[[#This Row],[Procesamiento]],Cod_procesamiento[],2,0)</f>
        <v>3</v>
      </c>
      <c r="G691" t="str">
        <f>+VLOOKUP(Importaciones_mensuales[[#This Row],[Código Arancelario]],Codigos10[],3,0)</f>
        <v>Sin especificar</v>
      </c>
      <c r="H691">
        <f>+VLOOKUP(Importaciones_mensuales[[#This Row],[Tipo]],Cod_tipo[],2,0)</f>
        <v>5</v>
      </c>
      <c r="I691" t="str">
        <f>+VLOOKUP(Importaciones_mensuales[[#This Row],[Código Arancelario]],Codigos10[],5,0)</f>
        <v>Frutos Secos</v>
      </c>
      <c r="J691">
        <f>+VLOOKUP(Importaciones_mensuales[[#This Row],[Categoría]],Cod_Tipo_cultivo[],2,0)</f>
        <v>6</v>
      </c>
      <c r="K691" t="s">
        <v>129</v>
      </c>
      <c r="L691">
        <f>+VLOOKUP(Importaciones_mensuales[[#This Row],[Contenido]],Contenido_cod[],2,0)</f>
        <v>1</v>
      </c>
      <c r="M691" t="str">
        <f>+VLOOKUP(Importaciones_mensuales[[#This Row],[Código Arancelario]],Codigos10[],7,0)</f>
        <v>Otras nueces</v>
      </c>
      <c r="N691">
        <v>2017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4915.63</v>
      </c>
      <c r="V691">
        <v>0</v>
      </c>
      <c r="W691">
        <v>2880</v>
      </c>
      <c r="X691">
        <v>0</v>
      </c>
      <c r="Y691">
        <v>0</v>
      </c>
      <c r="Z691">
        <v>0</v>
      </c>
    </row>
    <row r="692" spans="1:26" x14ac:dyDescent="0.25">
      <c r="A692" t="s">
        <v>159</v>
      </c>
      <c r="B692" t="s">
        <v>15</v>
      </c>
      <c r="C692" t="str">
        <f>+VLOOKUP(Importaciones_mensuales[[#This Row],[Código Arancelario]],Codigos10[],2,0)</f>
        <v>Plátano</v>
      </c>
      <c r="D692">
        <f>+VLOOKUP(Importaciones_mensuales[[#This Row],[Cultivo]],Cod_categoría[],2,0)</f>
        <v>100108006</v>
      </c>
      <c r="E692" t="str">
        <f>+VLOOKUP(Importaciones_mensuales[[#This Row],[Código Arancelario]],Codigos10[],4,0)</f>
        <v>Sin especificar</v>
      </c>
      <c r="F692">
        <f>+VLOOKUP(Importaciones_mensuales[[#This Row],[Procesamiento]],Cod_procesamiento[],2,0)</f>
        <v>6</v>
      </c>
      <c r="G692" t="str">
        <f>+VLOOKUP(Importaciones_mensuales[[#This Row],[Código Arancelario]],Codigos10[],3,0)</f>
        <v>Sin especificar</v>
      </c>
      <c r="H692">
        <f>+VLOOKUP(Importaciones_mensuales[[#This Row],[Tipo]],Cod_tipo[],2,0)</f>
        <v>5</v>
      </c>
      <c r="I692" t="str">
        <f>+VLOOKUP(Importaciones_mensuales[[#This Row],[Código Arancelario]],Codigos10[],5,0)</f>
        <v>Tropicales y Subtropicales</v>
      </c>
      <c r="J692">
        <f>+VLOOKUP(Importaciones_mensuales[[#This Row],[Categoría]],Cod_Tipo_cultivo[],2,0)</f>
        <v>4</v>
      </c>
      <c r="K692" t="s">
        <v>129</v>
      </c>
      <c r="L692">
        <f>+VLOOKUP(Importaciones_mensuales[[#This Row],[Contenido]],Contenido_cod[],2,0)</f>
        <v>1</v>
      </c>
      <c r="M692" t="str">
        <f>+VLOOKUP(Importaciones_mensuales[[#This Row],[Código Arancelario]],Codigos10[],7,0)</f>
        <v>Sin especificar</v>
      </c>
      <c r="N692">
        <v>2017</v>
      </c>
      <c r="O692">
        <v>304113.37</v>
      </c>
      <c r="P692">
        <v>280145.8</v>
      </c>
      <c r="Q692">
        <v>503445.28</v>
      </c>
      <c r="R692">
        <v>359018.91000000003</v>
      </c>
      <c r="S692">
        <v>476659.93</v>
      </c>
      <c r="T692">
        <v>311134.08000000002</v>
      </c>
      <c r="U692">
        <v>332078.98</v>
      </c>
      <c r="V692">
        <v>411701.31</v>
      </c>
      <c r="W692">
        <v>391495.7</v>
      </c>
      <c r="X692">
        <v>527782.9</v>
      </c>
      <c r="Y692">
        <v>287622.88000000006</v>
      </c>
      <c r="Z692">
        <v>249693.68</v>
      </c>
    </row>
    <row r="693" spans="1:26" x14ac:dyDescent="0.25">
      <c r="A693" t="s">
        <v>161</v>
      </c>
      <c r="B693" t="s">
        <v>15</v>
      </c>
      <c r="C693" t="str">
        <f>+VLOOKUP(Importaciones_mensuales[[#This Row],[Código Arancelario]],Codigos10[],2,0)</f>
        <v>Plátano</v>
      </c>
      <c r="D693">
        <f>+VLOOKUP(Importaciones_mensuales[[#This Row],[Cultivo]],Cod_categoría[],2,0)</f>
        <v>100108006</v>
      </c>
      <c r="E693" t="str">
        <f>+VLOOKUP(Importaciones_mensuales[[#This Row],[Código Arancelario]],Codigos10[],4,0)</f>
        <v>Sin especificar</v>
      </c>
      <c r="F693">
        <f>+VLOOKUP(Importaciones_mensuales[[#This Row],[Procesamiento]],Cod_procesamiento[],2,0)</f>
        <v>6</v>
      </c>
      <c r="G693" t="str">
        <f>+VLOOKUP(Importaciones_mensuales[[#This Row],[Código Arancelario]],Codigos10[],3,0)</f>
        <v>Sin especificar</v>
      </c>
      <c r="H693">
        <f>+VLOOKUP(Importaciones_mensuales[[#This Row],[Tipo]],Cod_tipo[],2,0)</f>
        <v>5</v>
      </c>
      <c r="I693" t="str">
        <f>+VLOOKUP(Importaciones_mensuales[[#This Row],[Código Arancelario]],Codigos10[],5,0)</f>
        <v>Tropicales y Subtropicales</v>
      </c>
      <c r="J693">
        <f>+VLOOKUP(Importaciones_mensuales[[#This Row],[Categoría]],Cod_Tipo_cultivo[],2,0)</f>
        <v>4</v>
      </c>
      <c r="K693" t="s">
        <v>129</v>
      </c>
      <c r="L693">
        <f>+VLOOKUP(Importaciones_mensuales[[#This Row],[Contenido]],Contenido_cod[],2,0)</f>
        <v>1</v>
      </c>
      <c r="M693" t="str">
        <f>+VLOOKUP(Importaciones_mensuales[[#This Row],[Código Arancelario]],Codigos10[],7,0)</f>
        <v>Sin especificar</v>
      </c>
      <c r="N693">
        <v>2017</v>
      </c>
      <c r="O693">
        <v>4663050.91</v>
      </c>
      <c r="P693">
        <v>4102693.02</v>
      </c>
      <c r="Q693">
        <v>6788173.25</v>
      </c>
      <c r="R693">
        <v>5727621.9100000001</v>
      </c>
      <c r="S693">
        <v>6597917.7600000007</v>
      </c>
      <c r="T693">
        <v>6246179.1399999997</v>
      </c>
      <c r="U693">
        <v>5267435.8599999994</v>
      </c>
      <c r="V693">
        <v>7418161.7500000009</v>
      </c>
      <c r="W693">
        <v>6406931.4499999993</v>
      </c>
      <c r="X693">
        <v>6414034.4399999995</v>
      </c>
      <c r="Y693">
        <v>6744918.3400000008</v>
      </c>
      <c r="Z693">
        <v>6523774.7300000004</v>
      </c>
    </row>
    <row r="694" spans="1:26" x14ac:dyDescent="0.25">
      <c r="A694" t="s">
        <v>162</v>
      </c>
      <c r="B694" t="s">
        <v>15</v>
      </c>
      <c r="C694" t="str">
        <f>+VLOOKUP(Importaciones_mensuales[[#This Row],[Código Arancelario]],Codigos10[],2,0)</f>
        <v>Dátil</v>
      </c>
      <c r="D694">
        <f>+VLOOKUP(Importaciones_mensuales[[#This Row],[Cultivo]],Cod_categoría[],2,0)</f>
        <v>100114023</v>
      </c>
      <c r="E694" t="str">
        <f>+VLOOKUP(Importaciones_mensuales[[#This Row],[Código Arancelario]],Codigos10[],4,0)</f>
        <v>Sin especificar</v>
      </c>
      <c r="F694">
        <f>+VLOOKUP(Importaciones_mensuales[[#This Row],[Procesamiento]],Cod_procesamiento[],2,0)</f>
        <v>6</v>
      </c>
      <c r="G694" t="str">
        <f>+VLOOKUP(Importaciones_mensuales[[#This Row],[Código Arancelario]],Codigos10[],3,0)</f>
        <v>Sin especificar</v>
      </c>
      <c r="H694">
        <f>+VLOOKUP(Importaciones_mensuales[[#This Row],[Tipo]],Cod_tipo[],2,0)</f>
        <v>5</v>
      </c>
      <c r="I694" t="str">
        <f>+VLOOKUP(Importaciones_mensuales[[#This Row],[Código Arancelario]],Codigos10[],5,0)</f>
        <v>Tropicales y Subtropicales</v>
      </c>
      <c r="J694">
        <f>+VLOOKUP(Importaciones_mensuales[[#This Row],[Categoría]],Cod_Tipo_cultivo[],2,0)</f>
        <v>4</v>
      </c>
      <c r="K694" t="s">
        <v>129</v>
      </c>
      <c r="L694">
        <f>+VLOOKUP(Importaciones_mensuales[[#This Row],[Contenido]],Contenido_cod[],2,0)</f>
        <v>1</v>
      </c>
      <c r="M694" t="str">
        <f>+VLOOKUP(Importaciones_mensuales[[#This Row],[Código Arancelario]],Codigos10[],7,0)</f>
        <v>Sin especificar</v>
      </c>
      <c r="N694">
        <v>2017</v>
      </c>
      <c r="O694">
        <v>0</v>
      </c>
      <c r="P694">
        <v>19361.57</v>
      </c>
      <c r="Q694">
        <v>20543.38</v>
      </c>
      <c r="R694">
        <v>46106.7</v>
      </c>
      <c r="S694">
        <v>0</v>
      </c>
      <c r="T694">
        <v>37.770000000000003</v>
      </c>
      <c r="U694">
        <v>38261.94</v>
      </c>
      <c r="V694">
        <v>0</v>
      </c>
      <c r="W694">
        <v>92195.420000000013</v>
      </c>
      <c r="X694">
        <v>0</v>
      </c>
      <c r="Y694">
        <v>17441.12</v>
      </c>
      <c r="Z694">
        <v>44188.53</v>
      </c>
    </row>
    <row r="695" spans="1:26" x14ac:dyDescent="0.25">
      <c r="A695" t="s">
        <v>289</v>
      </c>
      <c r="B695" t="s">
        <v>15</v>
      </c>
      <c r="C695" t="str">
        <f>+VLOOKUP(Importaciones_mensuales[[#This Row],[Código Arancelario]],Codigos10[],2,0)</f>
        <v>Higo</v>
      </c>
      <c r="D695">
        <f>+VLOOKUP(Importaciones_mensuales[[#This Row],[Cultivo]],Cod_categoría[],2,0)</f>
        <v>100101006</v>
      </c>
      <c r="E695" t="str">
        <f>+VLOOKUP(Importaciones_mensuales[[#This Row],[Código Arancelario]],Codigos10[],4,0)</f>
        <v>Sin especificar</v>
      </c>
      <c r="F695">
        <f>+VLOOKUP(Importaciones_mensuales[[#This Row],[Procesamiento]],Cod_procesamiento[],2,0)</f>
        <v>6</v>
      </c>
      <c r="G695" t="str">
        <f>+VLOOKUP(Importaciones_mensuales[[#This Row],[Código Arancelario]],Codigos10[],3,0)</f>
        <v>Sin especificar</v>
      </c>
      <c r="H695">
        <f>+VLOOKUP(Importaciones_mensuales[[#This Row],[Tipo]],Cod_tipo[],2,0)</f>
        <v>5</v>
      </c>
      <c r="I695" t="str">
        <f>+VLOOKUP(Importaciones_mensuales[[#This Row],[Código Arancelario]],Codigos10[],5,0)</f>
        <v>Berries</v>
      </c>
      <c r="J695">
        <f>+VLOOKUP(Importaciones_mensuales[[#This Row],[Categoría]],Cod_Tipo_cultivo[],2,0)</f>
        <v>1</v>
      </c>
      <c r="K695" t="s">
        <v>129</v>
      </c>
      <c r="L695">
        <f>+VLOOKUP(Importaciones_mensuales[[#This Row],[Contenido]],Contenido_cod[],2,0)</f>
        <v>1</v>
      </c>
      <c r="M695" t="str">
        <f>+VLOOKUP(Importaciones_mensuales[[#This Row],[Código Arancelario]],Codigos10[],7,0)</f>
        <v>Sin especificar</v>
      </c>
      <c r="N695">
        <v>2017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1503.55</v>
      </c>
      <c r="Z695">
        <v>0</v>
      </c>
    </row>
    <row r="696" spans="1:26" x14ac:dyDescent="0.25">
      <c r="A696" t="s">
        <v>164</v>
      </c>
      <c r="B696" t="s">
        <v>15</v>
      </c>
      <c r="C696" t="str">
        <f>+VLOOKUP(Importaciones_mensuales[[#This Row],[Código Arancelario]],Codigos10[],2,0)</f>
        <v>Piña</v>
      </c>
      <c r="D696">
        <f>+VLOOKUP(Importaciones_mensuales[[#This Row],[Cultivo]],Cod_categoría[],2,0)</f>
        <v>100108005</v>
      </c>
      <c r="E696" t="str">
        <f>+VLOOKUP(Importaciones_mensuales[[#This Row],[Código Arancelario]],Codigos10[],4,0)</f>
        <v>Sin especificar</v>
      </c>
      <c r="F696">
        <f>+VLOOKUP(Importaciones_mensuales[[#This Row],[Procesamiento]],Cod_procesamiento[],2,0)</f>
        <v>6</v>
      </c>
      <c r="G696" t="str">
        <f>+VLOOKUP(Importaciones_mensuales[[#This Row],[Código Arancelario]],Codigos10[],3,0)</f>
        <v>Sin especificar</v>
      </c>
      <c r="H696">
        <f>+VLOOKUP(Importaciones_mensuales[[#This Row],[Tipo]],Cod_tipo[],2,0)</f>
        <v>5</v>
      </c>
      <c r="I696" t="str">
        <f>+VLOOKUP(Importaciones_mensuales[[#This Row],[Código Arancelario]],Codigos10[],5,0)</f>
        <v>Tropicales y Subtropicales</v>
      </c>
      <c r="J696">
        <f>+VLOOKUP(Importaciones_mensuales[[#This Row],[Categoría]],Cod_Tipo_cultivo[],2,0)</f>
        <v>4</v>
      </c>
      <c r="K696" t="s">
        <v>129</v>
      </c>
      <c r="L696">
        <f>+VLOOKUP(Importaciones_mensuales[[#This Row],[Contenido]],Contenido_cod[],2,0)</f>
        <v>1</v>
      </c>
      <c r="M696" t="str">
        <f>+VLOOKUP(Importaciones_mensuales[[#This Row],[Código Arancelario]],Codigos10[],7,0)</f>
        <v>Sin especificar</v>
      </c>
      <c r="N696">
        <v>2017</v>
      </c>
      <c r="O696">
        <v>1248403.47</v>
      </c>
      <c r="P696">
        <v>1179525.71</v>
      </c>
      <c r="Q696">
        <v>1447946.82</v>
      </c>
      <c r="R696">
        <v>1421171.8</v>
      </c>
      <c r="S696">
        <v>1203593.48</v>
      </c>
      <c r="T696">
        <v>986550.08999999985</v>
      </c>
      <c r="U696">
        <v>1072067.77</v>
      </c>
      <c r="V696">
        <v>1294477.3800000001</v>
      </c>
      <c r="W696">
        <v>1561221.81</v>
      </c>
      <c r="X696">
        <v>1668997.6</v>
      </c>
      <c r="Y696">
        <v>1840045.68</v>
      </c>
      <c r="Z696">
        <v>2052241.31</v>
      </c>
    </row>
    <row r="697" spans="1:26" x14ac:dyDescent="0.25">
      <c r="A697" t="s">
        <v>28</v>
      </c>
      <c r="B697" t="s">
        <v>362</v>
      </c>
      <c r="C697" t="str">
        <f>+VLOOKUP(Importaciones_mensuales[[#This Row],[Código Arancelario]],Codigos10[],2,0)</f>
        <v>Cebolla</v>
      </c>
      <c r="D697">
        <f>+VLOOKUP(Importaciones_mensuales[[#This Row],[Cultivo]],Cod_categoría[],2,0)</f>
        <v>100112004</v>
      </c>
      <c r="E697" t="str">
        <f>+VLOOKUP(Importaciones_mensuales[[#This Row],[Código Arancelario]],Codigos10[],4,0)</f>
        <v>Fresco</v>
      </c>
      <c r="F697">
        <f>+VLOOKUP(Importaciones_mensuales[[#This Row],[Procesamiento]],Cod_procesamiento[],2,0)</f>
        <v>4</v>
      </c>
      <c r="G697" t="str">
        <f>+VLOOKUP(Importaciones_mensuales[[#This Row],[Código Arancelario]],Codigos10[],3,0)</f>
        <v>No orgánico</v>
      </c>
      <c r="H697">
        <f>+VLOOKUP(Importaciones_mensuales[[#This Row],[Tipo]],Cod_tipo[],2,0)</f>
        <v>2</v>
      </c>
      <c r="I697" t="str">
        <f>+VLOOKUP(Importaciones_mensuales[[#This Row],[Código Arancelario]],Codigos10[],5,0)</f>
        <v>Hortalizas</v>
      </c>
      <c r="J697">
        <f>+VLOOKUP(Importaciones_mensuales[[#This Row],[Categoría]],Cod_Tipo_cultivo[],2,0)</f>
        <v>7</v>
      </c>
      <c r="K697" t="s">
        <v>20</v>
      </c>
      <c r="L697">
        <f>+VLOOKUP(Importaciones_mensuales[[#This Row],[Contenido]],Contenido_cod[],2,0)</f>
        <v>2</v>
      </c>
      <c r="M697" t="str">
        <f>+VLOOKUP(Importaciones_mensuales[[#This Row],[Código Arancelario]],Codigos10[],7,0)</f>
        <v>Sin especificar</v>
      </c>
      <c r="N697">
        <v>2016</v>
      </c>
      <c r="O697">
        <v>1269421</v>
      </c>
      <c r="P697">
        <v>265717</v>
      </c>
      <c r="Q697">
        <v>535801</v>
      </c>
      <c r="R697">
        <v>413151</v>
      </c>
      <c r="S697">
        <v>522012</v>
      </c>
      <c r="T697">
        <v>699698</v>
      </c>
      <c r="U697">
        <v>1537221</v>
      </c>
      <c r="V697">
        <v>2506718</v>
      </c>
      <c r="W697">
        <v>3408150.1538999998</v>
      </c>
      <c r="X697">
        <v>2463954</v>
      </c>
      <c r="Y697">
        <v>2228716</v>
      </c>
      <c r="Z697">
        <v>1787223</v>
      </c>
    </row>
    <row r="698" spans="1:26" x14ac:dyDescent="0.25">
      <c r="A698" t="s">
        <v>28</v>
      </c>
      <c r="B698" t="s">
        <v>362</v>
      </c>
      <c r="C698" t="str">
        <f>+VLOOKUP(Importaciones_mensuales[[#This Row],[Código Arancelario]],Codigos10[],2,0)</f>
        <v>Cebolla</v>
      </c>
      <c r="D698">
        <f>+VLOOKUP(Importaciones_mensuales[[#This Row],[Cultivo]],Cod_categoría[],2,0)</f>
        <v>100112004</v>
      </c>
      <c r="E698" t="str">
        <f>+VLOOKUP(Importaciones_mensuales[[#This Row],[Código Arancelario]],Codigos10[],4,0)</f>
        <v>Fresco</v>
      </c>
      <c r="F698">
        <f>+VLOOKUP(Importaciones_mensuales[[#This Row],[Procesamiento]],Cod_procesamiento[],2,0)</f>
        <v>4</v>
      </c>
      <c r="G698" t="str">
        <f>+VLOOKUP(Importaciones_mensuales[[#This Row],[Código Arancelario]],Codigos10[],3,0)</f>
        <v>No orgánico</v>
      </c>
      <c r="H698">
        <f>+VLOOKUP(Importaciones_mensuales[[#This Row],[Tipo]],Cod_tipo[],2,0)</f>
        <v>2</v>
      </c>
      <c r="I698" t="str">
        <f>+VLOOKUP(Importaciones_mensuales[[#This Row],[Código Arancelario]],Codigos10[],5,0)</f>
        <v>Hortalizas</v>
      </c>
      <c r="J698">
        <f>+VLOOKUP(Importaciones_mensuales[[#This Row],[Categoría]],Cod_Tipo_cultivo[],2,0)</f>
        <v>7</v>
      </c>
      <c r="K698" t="s">
        <v>20</v>
      </c>
      <c r="L698">
        <f>+VLOOKUP(Importaciones_mensuales[[#This Row],[Contenido]],Contenido_cod[],2,0)</f>
        <v>2</v>
      </c>
      <c r="M698" t="str">
        <f>+VLOOKUP(Importaciones_mensuales[[#This Row],[Código Arancelario]],Codigos10[],7,0)</f>
        <v>Sin especificar</v>
      </c>
      <c r="N698">
        <v>2018</v>
      </c>
      <c r="O698">
        <v>1048504</v>
      </c>
      <c r="P698">
        <v>749430</v>
      </c>
      <c r="Q698">
        <v>972556</v>
      </c>
      <c r="R698">
        <v>747095</v>
      </c>
      <c r="S698">
        <v>1111629</v>
      </c>
      <c r="T698">
        <v>623836</v>
      </c>
      <c r="U698">
        <v>1428161</v>
      </c>
      <c r="V698">
        <v>2360286</v>
      </c>
      <c r="W698">
        <v>3875036</v>
      </c>
      <c r="X698">
        <v>5257414</v>
      </c>
      <c r="Y698">
        <v>3283159</v>
      </c>
      <c r="Z698">
        <v>1388958</v>
      </c>
    </row>
    <row r="699" spans="1:26" x14ac:dyDescent="0.25">
      <c r="A699" t="s">
        <v>171</v>
      </c>
      <c r="B699" t="s">
        <v>15</v>
      </c>
      <c r="C699" t="str">
        <f>+VLOOKUP(Importaciones_mensuales[[#This Row],[Código Arancelario]],Codigos10[],2,0)</f>
        <v>Palta</v>
      </c>
      <c r="D699">
        <f>+VLOOKUP(Importaciones_mensuales[[#This Row],[Cultivo]],Cod_categoría[],2,0)</f>
        <v>100106002</v>
      </c>
      <c r="E699" t="str">
        <f>+VLOOKUP(Importaciones_mensuales[[#This Row],[Código Arancelario]],Codigos10[],4,0)</f>
        <v>Sin especificar</v>
      </c>
      <c r="F699">
        <f>+VLOOKUP(Importaciones_mensuales[[#This Row],[Procesamiento]],Cod_procesamiento[],2,0)</f>
        <v>6</v>
      </c>
      <c r="G699" t="str">
        <f>+VLOOKUP(Importaciones_mensuales[[#This Row],[Código Arancelario]],Codigos10[],3,0)</f>
        <v>Sin especificar</v>
      </c>
      <c r="H699">
        <f>+VLOOKUP(Importaciones_mensuales[[#This Row],[Tipo]],Cod_tipo[],2,0)</f>
        <v>5</v>
      </c>
      <c r="I699" t="str">
        <f>+VLOOKUP(Importaciones_mensuales[[#This Row],[Código Arancelario]],Codigos10[],5,0)</f>
        <v>Frutos Oleaginosos</v>
      </c>
      <c r="J699">
        <f>+VLOOKUP(Importaciones_mensuales[[#This Row],[Categoría]],Cod_Tipo_cultivo[],2,0)</f>
        <v>12</v>
      </c>
      <c r="K699" t="s">
        <v>129</v>
      </c>
      <c r="L699">
        <f>+VLOOKUP(Importaciones_mensuales[[#This Row],[Contenido]],Contenido_cod[],2,0)</f>
        <v>1</v>
      </c>
      <c r="M699" t="str">
        <f>+VLOOKUP(Importaciones_mensuales[[#This Row],[Código Arancelario]],Codigos10[],7,0)</f>
        <v>Fuerte</v>
      </c>
      <c r="N699">
        <v>2017</v>
      </c>
      <c r="O699">
        <v>0</v>
      </c>
      <c r="P699">
        <v>0</v>
      </c>
      <c r="Q699">
        <v>0</v>
      </c>
      <c r="R699">
        <v>44092.800000000003</v>
      </c>
      <c r="S699">
        <v>61530.8</v>
      </c>
      <c r="T699">
        <v>15449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</row>
    <row r="700" spans="1:26" x14ac:dyDescent="0.25">
      <c r="A700" t="s">
        <v>24</v>
      </c>
      <c r="B700" t="s">
        <v>362</v>
      </c>
      <c r="C700" t="str">
        <f>+VLOOKUP(Importaciones_mensuales[[#This Row],[Código Arancelario]],Codigos10[],2,0)</f>
        <v>Cebolla</v>
      </c>
      <c r="D700">
        <f>+VLOOKUP(Importaciones_mensuales[[#This Row],[Cultivo]],Cod_categoría[],2,0)</f>
        <v>100112004</v>
      </c>
      <c r="E700" t="str">
        <f>+VLOOKUP(Importaciones_mensuales[[#This Row],[Código Arancelario]],Codigos10[],4,0)</f>
        <v>Fresco</v>
      </c>
      <c r="F700">
        <f>+VLOOKUP(Importaciones_mensuales[[#This Row],[Procesamiento]],Cod_procesamiento[],2,0)</f>
        <v>4</v>
      </c>
      <c r="G700" t="str">
        <f>+VLOOKUP(Importaciones_mensuales[[#This Row],[Código Arancelario]],Codigos10[],3,0)</f>
        <v>Orgánico</v>
      </c>
      <c r="H700">
        <f>+VLOOKUP(Importaciones_mensuales[[#This Row],[Tipo]],Cod_tipo[],2,0)</f>
        <v>1</v>
      </c>
      <c r="I700" t="str">
        <f>+VLOOKUP(Importaciones_mensuales[[#This Row],[Código Arancelario]],Codigos10[],5,0)</f>
        <v>Hortalizas</v>
      </c>
      <c r="J700">
        <f>+VLOOKUP(Importaciones_mensuales[[#This Row],[Categoría]],Cod_Tipo_cultivo[],2,0)</f>
        <v>7</v>
      </c>
      <c r="K700" t="s">
        <v>20</v>
      </c>
      <c r="L700">
        <f>+VLOOKUP(Importaciones_mensuales[[#This Row],[Contenido]],Contenido_cod[],2,0)</f>
        <v>2</v>
      </c>
      <c r="M700" t="str">
        <f>+VLOOKUP(Importaciones_mensuales[[#This Row],[Código Arancelario]],Codigos10[],7,0)</f>
        <v>Sin especificar</v>
      </c>
      <c r="N700">
        <v>2017</v>
      </c>
      <c r="O700">
        <v>865080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270000</v>
      </c>
      <c r="X700">
        <v>360000</v>
      </c>
      <c r="Y700">
        <v>511200</v>
      </c>
      <c r="Z700">
        <v>585900</v>
      </c>
    </row>
    <row r="701" spans="1:26" x14ac:dyDescent="0.25">
      <c r="A701" t="s">
        <v>174</v>
      </c>
      <c r="B701" t="s">
        <v>15</v>
      </c>
      <c r="C701" t="str">
        <f>+VLOOKUP(Importaciones_mensuales[[#This Row],[Código Arancelario]],Codigos10[],2,0)</f>
        <v>Mango</v>
      </c>
      <c r="D701">
        <f>+VLOOKUP(Importaciones_mensuales[[#This Row],[Cultivo]],Cod_categoría[],2,0)</f>
        <v>100108002</v>
      </c>
      <c r="E701" t="str">
        <f>+VLOOKUP(Importaciones_mensuales[[#This Row],[Código Arancelario]],Codigos10[],4,0)</f>
        <v>Sin especificar</v>
      </c>
      <c r="F701">
        <f>+VLOOKUP(Importaciones_mensuales[[#This Row],[Procesamiento]],Cod_procesamiento[],2,0)</f>
        <v>6</v>
      </c>
      <c r="G701" t="str">
        <f>+VLOOKUP(Importaciones_mensuales[[#This Row],[Código Arancelario]],Codigos10[],3,0)</f>
        <v>Sin especificar</v>
      </c>
      <c r="H701">
        <f>+VLOOKUP(Importaciones_mensuales[[#This Row],[Tipo]],Cod_tipo[],2,0)</f>
        <v>5</v>
      </c>
      <c r="I701" t="str">
        <f>+VLOOKUP(Importaciones_mensuales[[#This Row],[Código Arancelario]],Codigos10[],5,0)</f>
        <v>Tropicales y Subtropicales</v>
      </c>
      <c r="J701">
        <f>+VLOOKUP(Importaciones_mensuales[[#This Row],[Categoría]],Cod_Tipo_cultivo[],2,0)</f>
        <v>4</v>
      </c>
      <c r="K701" t="s">
        <v>129</v>
      </c>
      <c r="L701">
        <f>+VLOOKUP(Importaciones_mensuales[[#This Row],[Contenido]],Contenido_cod[],2,0)</f>
        <v>1</v>
      </c>
      <c r="M701" t="str">
        <f>+VLOOKUP(Importaciones_mensuales[[#This Row],[Código Arancelario]],Codigos10[],7,0)</f>
        <v>Guayabas, mangos y mangostanes</v>
      </c>
      <c r="N701">
        <v>2017</v>
      </c>
      <c r="O701">
        <v>1254578.58</v>
      </c>
      <c r="P701">
        <v>590463.73</v>
      </c>
      <c r="Q701">
        <v>242328.65999999997</v>
      </c>
      <c r="R701">
        <v>414581.79000000004</v>
      </c>
      <c r="S701">
        <v>758581.7</v>
      </c>
      <c r="T701">
        <v>414610.97000000003</v>
      </c>
      <c r="U701">
        <v>293504.39</v>
      </c>
      <c r="V701">
        <v>616411.48</v>
      </c>
      <c r="W701">
        <v>495653.04000000004</v>
      </c>
      <c r="X701">
        <v>1145128.3999999999</v>
      </c>
      <c r="Y701">
        <v>1166664.6500000001</v>
      </c>
      <c r="Z701">
        <v>1419867.3099999998</v>
      </c>
    </row>
    <row r="702" spans="1:26" x14ac:dyDescent="0.25">
      <c r="A702" t="s">
        <v>176</v>
      </c>
      <c r="B702" t="s">
        <v>15</v>
      </c>
      <c r="C702" t="str">
        <f>+VLOOKUP(Importaciones_mensuales[[#This Row],[Código Arancelario]],Codigos10[],2,0)</f>
        <v>Mandarina</v>
      </c>
      <c r="D702">
        <f>+VLOOKUP(Importaciones_mensuales[[#This Row],[Cultivo]],Cod_categoría[],2,0)</f>
        <v>100102004</v>
      </c>
      <c r="E702" t="str">
        <f>+VLOOKUP(Importaciones_mensuales[[#This Row],[Código Arancelario]],Codigos10[],4,0)</f>
        <v>Sin especificar</v>
      </c>
      <c r="F702">
        <f>+VLOOKUP(Importaciones_mensuales[[#This Row],[Procesamiento]],Cod_procesamiento[],2,0)</f>
        <v>6</v>
      </c>
      <c r="G702" t="str">
        <f>+VLOOKUP(Importaciones_mensuales[[#This Row],[Código Arancelario]],Codigos10[],3,0)</f>
        <v>Sin especificar</v>
      </c>
      <c r="H702">
        <f>+VLOOKUP(Importaciones_mensuales[[#This Row],[Tipo]],Cod_tipo[],2,0)</f>
        <v>5</v>
      </c>
      <c r="I702" t="str">
        <f>+VLOOKUP(Importaciones_mensuales[[#This Row],[Código Arancelario]],Codigos10[],5,0)</f>
        <v>Cítricos</v>
      </c>
      <c r="J702">
        <f>+VLOOKUP(Importaciones_mensuales[[#This Row],[Categoría]],Cod_Tipo_cultivo[],2,0)</f>
        <v>2</v>
      </c>
      <c r="K702" t="s">
        <v>129</v>
      </c>
      <c r="L702">
        <f>+VLOOKUP(Importaciones_mensuales[[#This Row],[Contenido]],Contenido_cod[],2,0)</f>
        <v>1</v>
      </c>
      <c r="M702" t="str">
        <f>+VLOOKUP(Importaciones_mensuales[[#This Row],[Código Arancelario]],Codigos10[],7,0)</f>
        <v>Sin especificar</v>
      </c>
      <c r="N702">
        <v>2017</v>
      </c>
      <c r="O702">
        <v>0</v>
      </c>
      <c r="P702">
        <v>200617.69</v>
      </c>
      <c r="Q702">
        <v>581550.57999999996</v>
      </c>
      <c r="R702">
        <v>305394.80000000005</v>
      </c>
      <c r="S702">
        <v>36036</v>
      </c>
      <c r="T702">
        <v>0</v>
      </c>
      <c r="U702">
        <v>0</v>
      </c>
      <c r="V702">
        <v>21487</v>
      </c>
      <c r="W702">
        <v>21401.599999999999</v>
      </c>
      <c r="X702">
        <v>0</v>
      </c>
      <c r="Y702">
        <v>0</v>
      </c>
      <c r="Z702">
        <v>0</v>
      </c>
    </row>
    <row r="703" spans="1:26" x14ac:dyDescent="0.25">
      <c r="A703" t="s">
        <v>345</v>
      </c>
      <c r="B703" t="s">
        <v>15</v>
      </c>
      <c r="C703" t="str">
        <f>+VLOOKUP(Importaciones_mensuales[[#This Row],[Código Arancelario]],Codigos10[],2,0)</f>
        <v>Clementina</v>
      </c>
      <c r="D703">
        <f>+VLOOKUP(Importaciones_mensuales[[#This Row],[Cultivo]],Cod_categoría[],2,0)</f>
        <v>100114020</v>
      </c>
      <c r="E703" t="str">
        <f>+VLOOKUP(Importaciones_mensuales[[#This Row],[Código Arancelario]],Codigos10[],4,0)</f>
        <v>Sin especificar</v>
      </c>
      <c r="F703">
        <f>+VLOOKUP(Importaciones_mensuales[[#This Row],[Procesamiento]],Cod_procesamiento[],2,0)</f>
        <v>6</v>
      </c>
      <c r="G703" t="str">
        <f>+VLOOKUP(Importaciones_mensuales[[#This Row],[Código Arancelario]],Codigos10[],3,0)</f>
        <v>Sin especificar</v>
      </c>
      <c r="H703">
        <f>+VLOOKUP(Importaciones_mensuales[[#This Row],[Tipo]],Cod_tipo[],2,0)</f>
        <v>5</v>
      </c>
      <c r="I703" t="str">
        <f>+VLOOKUP(Importaciones_mensuales[[#This Row],[Código Arancelario]],Codigos10[],5,0)</f>
        <v>Cítricos</v>
      </c>
      <c r="J703">
        <f>+VLOOKUP(Importaciones_mensuales[[#This Row],[Categoría]],Cod_Tipo_cultivo[],2,0)</f>
        <v>2</v>
      </c>
      <c r="K703" t="s">
        <v>129</v>
      </c>
      <c r="L703">
        <f>+VLOOKUP(Importaciones_mensuales[[#This Row],[Contenido]],Contenido_cod[],2,0)</f>
        <v>1</v>
      </c>
      <c r="M703" t="str">
        <f>+VLOOKUP(Importaciones_mensuales[[#This Row],[Código Arancelario]],Codigos10[],7,0)</f>
        <v>Sin especificar</v>
      </c>
      <c r="N703">
        <v>2017</v>
      </c>
      <c r="O703">
        <v>0</v>
      </c>
      <c r="P703">
        <v>0</v>
      </c>
      <c r="Q703">
        <v>48557.84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</row>
    <row r="704" spans="1:26" x14ac:dyDescent="0.25">
      <c r="A704" t="s">
        <v>179</v>
      </c>
      <c r="B704" t="s">
        <v>15</v>
      </c>
      <c r="C704" t="str">
        <f>+VLOOKUP(Importaciones_mensuales[[#This Row],[Código Arancelario]],Codigos10[],2,0)</f>
        <v>Otros cítricos</v>
      </c>
      <c r="D704">
        <f>+VLOOKUP(Importaciones_mensuales[[#This Row],[Cultivo]],Cod_categoría[],2,0)</f>
        <v>100102008</v>
      </c>
      <c r="E704" t="str">
        <f>+VLOOKUP(Importaciones_mensuales[[#This Row],[Código Arancelario]],Codigos10[],4,0)</f>
        <v>Sin especificar</v>
      </c>
      <c r="F704">
        <f>+VLOOKUP(Importaciones_mensuales[[#This Row],[Procesamiento]],Cod_procesamiento[],2,0)</f>
        <v>6</v>
      </c>
      <c r="G704" t="str">
        <f>+VLOOKUP(Importaciones_mensuales[[#This Row],[Código Arancelario]],Codigos10[],3,0)</f>
        <v>Sin especificar</v>
      </c>
      <c r="H704">
        <f>+VLOOKUP(Importaciones_mensuales[[#This Row],[Tipo]],Cod_tipo[],2,0)</f>
        <v>5</v>
      </c>
      <c r="I704" t="str">
        <f>+VLOOKUP(Importaciones_mensuales[[#This Row],[Código Arancelario]],Codigos10[],5,0)</f>
        <v>Cítricos</v>
      </c>
      <c r="J704">
        <f>+VLOOKUP(Importaciones_mensuales[[#This Row],[Categoría]],Cod_Tipo_cultivo[],2,0)</f>
        <v>2</v>
      </c>
      <c r="K704" t="s">
        <v>129</v>
      </c>
      <c r="L704">
        <f>+VLOOKUP(Importaciones_mensuales[[#This Row],[Contenido]],Contenido_cod[],2,0)</f>
        <v>1</v>
      </c>
      <c r="M704" t="str">
        <f>+VLOOKUP(Importaciones_mensuales[[#This Row],[Código Arancelario]],Codigos10[],7,0)</f>
        <v>Sin especificar</v>
      </c>
      <c r="N704">
        <v>2017</v>
      </c>
      <c r="O704">
        <v>0</v>
      </c>
      <c r="P704">
        <v>36036</v>
      </c>
      <c r="Q704">
        <v>0</v>
      </c>
      <c r="R704">
        <v>63927</v>
      </c>
      <c r="S704">
        <v>0</v>
      </c>
      <c r="T704">
        <v>0</v>
      </c>
      <c r="U704">
        <v>0</v>
      </c>
      <c r="V704">
        <v>21476</v>
      </c>
      <c r="W704">
        <v>21401.599999999999</v>
      </c>
      <c r="X704">
        <v>65</v>
      </c>
      <c r="Y704">
        <v>0</v>
      </c>
      <c r="Z704">
        <v>0</v>
      </c>
    </row>
    <row r="705" spans="1:26" x14ac:dyDescent="0.25">
      <c r="A705" t="s">
        <v>181</v>
      </c>
      <c r="B705" t="s">
        <v>15</v>
      </c>
      <c r="C705" t="str">
        <f>+VLOOKUP(Importaciones_mensuales[[#This Row],[Código Arancelario]],Codigos10[],2,0)</f>
        <v>Pomelo</v>
      </c>
      <c r="D705">
        <f>+VLOOKUP(Importaciones_mensuales[[#This Row],[Cultivo]],Cod_categoría[],2,0)</f>
        <v>100102006</v>
      </c>
      <c r="E705" t="str">
        <f>+VLOOKUP(Importaciones_mensuales[[#This Row],[Código Arancelario]],Codigos10[],4,0)</f>
        <v>Sin especificar</v>
      </c>
      <c r="F705">
        <f>+VLOOKUP(Importaciones_mensuales[[#This Row],[Procesamiento]],Cod_procesamiento[],2,0)</f>
        <v>6</v>
      </c>
      <c r="G705" t="str">
        <f>+VLOOKUP(Importaciones_mensuales[[#This Row],[Código Arancelario]],Codigos10[],3,0)</f>
        <v>Sin especificar</v>
      </c>
      <c r="H705">
        <f>+VLOOKUP(Importaciones_mensuales[[#This Row],[Tipo]],Cod_tipo[],2,0)</f>
        <v>5</v>
      </c>
      <c r="I705" t="str">
        <f>+VLOOKUP(Importaciones_mensuales[[#This Row],[Código Arancelario]],Codigos10[],5,0)</f>
        <v>Cítricos</v>
      </c>
      <c r="J705">
        <f>+VLOOKUP(Importaciones_mensuales[[#This Row],[Categoría]],Cod_Tipo_cultivo[],2,0)</f>
        <v>2</v>
      </c>
      <c r="K705" t="s">
        <v>129</v>
      </c>
      <c r="L705">
        <f>+VLOOKUP(Importaciones_mensuales[[#This Row],[Contenido]],Contenido_cod[],2,0)</f>
        <v>1</v>
      </c>
      <c r="M705" t="str">
        <f>+VLOOKUP(Importaciones_mensuales[[#This Row],[Código Arancelario]],Codigos10[],7,0)</f>
        <v>Sin especificar</v>
      </c>
      <c r="N705">
        <v>2017</v>
      </c>
      <c r="O705">
        <v>0</v>
      </c>
      <c r="P705">
        <v>0</v>
      </c>
      <c r="Q705">
        <v>82465.45</v>
      </c>
      <c r="R705">
        <v>159033.62</v>
      </c>
      <c r="S705">
        <v>198865.5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</row>
    <row r="706" spans="1:26" x14ac:dyDescent="0.25">
      <c r="A706" t="s">
        <v>183</v>
      </c>
      <c r="B706" t="s">
        <v>15</v>
      </c>
      <c r="C706" t="str">
        <f>+VLOOKUP(Importaciones_mensuales[[#This Row],[Código Arancelario]],Codigos10[],2,0)</f>
        <v>Limón</v>
      </c>
      <c r="D706">
        <f>+VLOOKUP(Importaciones_mensuales[[#This Row],[Cultivo]],Cod_categoría[],2,0)</f>
        <v>100102003</v>
      </c>
      <c r="E706" t="str">
        <f>+VLOOKUP(Importaciones_mensuales[[#This Row],[Código Arancelario]],Codigos10[],4,0)</f>
        <v>Sin especificar</v>
      </c>
      <c r="F706">
        <f>+VLOOKUP(Importaciones_mensuales[[#This Row],[Procesamiento]],Cod_procesamiento[],2,0)</f>
        <v>6</v>
      </c>
      <c r="G706" t="str">
        <f>+VLOOKUP(Importaciones_mensuales[[#This Row],[Código Arancelario]],Codigos10[],3,0)</f>
        <v>Sin especificar</v>
      </c>
      <c r="H706">
        <f>+VLOOKUP(Importaciones_mensuales[[#This Row],[Tipo]],Cod_tipo[],2,0)</f>
        <v>5</v>
      </c>
      <c r="I706" t="str">
        <f>+VLOOKUP(Importaciones_mensuales[[#This Row],[Código Arancelario]],Codigos10[],5,0)</f>
        <v>Cítricos</v>
      </c>
      <c r="J706">
        <f>+VLOOKUP(Importaciones_mensuales[[#This Row],[Categoría]],Cod_Tipo_cultivo[],2,0)</f>
        <v>2</v>
      </c>
      <c r="K706" t="s">
        <v>129</v>
      </c>
      <c r="L706">
        <f>+VLOOKUP(Importaciones_mensuales[[#This Row],[Contenido]],Contenido_cod[],2,0)</f>
        <v>1</v>
      </c>
      <c r="M706" t="str">
        <f>+VLOOKUP(Importaciones_mensuales[[#This Row],[Código Arancelario]],Codigos10[],7,0)</f>
        <v>Sin especificar</v>
      </c>
      <c r="N706">
        <v>2017</v>
      </c>
      <c r="O706">
        <v>745704.27</v>
      </c>
      <c r="P706">
        <v>922501.65999999992</v>
      </c>
      <c r="Q706">
        <v>2136042.11</v>
      </c>
      <c r="R706">
        <v>1224494.8</v>
      </c>
      <c r="S706">
        <v>92022.47</v>
      </c>
      <c r="T706">
        <v>39092.42</v>
      </c>
      <c r="U706">
        <v>35883.730000000003</v>
      </c>
      <c r="V706">
        <v>0</v>
      </c>
      <c r="W706">
        <v>53814.47</v>
      </c>
      <c r="X706">
        <v>0</v>
      </c>
      <c r="Y706">
        <v>64478.04</v>
      </c>
      <c r="Z706">
        <v>499084.66</v>
      </c>
    </row>
    <row r="707" spans="1:26" x14ac:dyDescent="0.25">
      <c r="A707" t="s">
        <v>185</v>
      </c>
      <c r="B707" t="s">
        <v>15</v>
      </c>
      <c r="C707" t="str">
        <f>+VLOOKUP(Importaciones_mensuales[[#This Row],[Código Arancelario]],Codigos10[],2,0)</f>
        <v>Lima agria</v>
      </c>
      <c r="D707">
        <f>+VLOOKUP(Importaciones_mensuales[[#This Row],[Cultivo]],Cod_categoría[],2,0)</f>
        <v>100114027</v>
      </c>
      <c r="E707" t="str">
        <f>+VLOOKUP(Importaciones_mensuales[[#This Row],[Código Arancelario]],Codigos10[],4,0)</f>
        <v>Sin especificar</v>
      </c>
      <c r="F707">
        <f>+VLOOKUP(Importaciones_mensuales[[#This Row],[Procesamiento]],Cod_procesamiento[],2,0)</f>
        <v>6</v>
      </c>
      <c r="G707" t="str">
        <f>+VLOOKUP(Importaciones_mensuales[[#This Row],[Código Arancelario]],Codigos10[],3,0)</f>
        <v>Sin especificar</v>
      </c>
      <c r="H707">
        <f>+VLOOKUP(Importaciones_mensuales[[#This Row],[Tipo]],Cod_tipo[],2,0)</f>
        <v>5</v>
      </c>
      <c r="I707" t="str">
        <f>+VLOOKUP(Importaciones_mensuales[[#This Row],[Código Arancelario]],Codigos10[],5,0)</f>
        <v>Cítricos</v>
      </c>
      <c r="J707">
        <f>+VLOOKUP(Importaciones_mensuales[[#This Row],[Categoría]],Cod_Tipo_cultivo[],2,0)</f>
        <v>2</v>
      </c>
      <c r="K707" t="s">
        <v>129</v>
      </c>
      <c r="L707">
        <f>+VLOOKUP(Importaciones_mensuales[[#This Row],[Contenido]],Contenido_cod[],2,0)</f>
        <v>1</v>
      </c>
      <c r="M707" t="str">
        <f>+VLOOKUP(Importaciones_mensuales[[#This Row],[Código Arancelario]],Codigos10[],7,0)</f>
        <v>Sin especificar</v>
      </c>
      <c r="N707">
        <v>2017</v>
      </c>
      <c r="O707">
        <v>263406.27</v>
      </c>
      <c r="P707">
        <v>300215.38999999996</v>
      </c>
      <c r="Q707">
        <v>625070.28</v>
      </c>
      <c r="R707">
        <v>544853.04999999993</v>
      </c>
      <c r="S707">
        <v>208120.34</v>
      </c>
      <c r="T707">
        <v>115371.39</v>
      </c>
      <c r="U707">
        <v>124648.97</v>
      </c>
      <c r="V707">
        <v>272067.46999999997</v>
      </c>
      <c r="W707">
        <v>349046.92000000004</v>
      </c>
      <c r="X707">
        <v>236713.99</v>
      </c>
      <c r="Y707">
        <v>309342.23</v>
      </c>
      <c r="Z707">
        <v>185167.39</v>
      </c>
    </row>
    <row r="708" spans="1:26" x14ac:dyDescent="0.25">
      <c r="A708" t="s">
        <v>187</v>
      </c>
      <c r="B708" t="s">
        <v>15</v>
      </c>
      <c r="C708" t="str">
        <f>+VLOOKUP(Importaciones_mensuales[[#This Row],[Código Arancelario]],Codigos10[],2,0)</f>
        <v>Limón</v>
      </c>
      <c r="D708">
        <f>+VLOOKUP(Importaciones_mensuales[[#This Row],[Cultivo]],Cod_categoría[],2,0)</f>
        <v>100102003</v>
      </c>
      <c r="E708" t="str">
        <f>+VLOOKUP(Importaciones_mensuales[[#This Row],[Código Arancelario]],Codigos10[],4,0)</f>
        <v>Sin especificar</v>
      </c>
      <c r="F708">
        <f>+VLOOKUP(Importaciones_mensuales[[#This Row],[Procesamiento]],Cod_procesamiento[],2,0)</f>
        <v>6</v>
      </c>
      <c r="G708" t="str">
        <f>+VLOOKUP(Importaciones_mensuales[[#This Row],[Código Arancelario]],Codigos10[],3,0)</f>
        <v>Sin especificar</v>
      </c>
      <c r="H708">
        <f>+VLOOKUP(Importaciones_mensuales[[#This Row],[Tipo]],Cod_tipo[],2,0)</f>
        <v>5</v>
      </c>
      <c r="I708" t="str">
        <f>+VLOOKUP(Importaciones_mensuales[[#This Row],[Código Arancelario]],Codigos10[],5,0)</f>
        <v>Cítricos</v>
      </c>
      <c r="J708">
        <f>+VLOOKUP(Importaciones_mensuales[[#This Row],[Categoría]],Cod_Tipo_cultivo[],2,0)</f>
        <v>2</v>
      </c>
      <c r="K708" t="s">
        <v>129</v>
      </c>
      <c r="L708">
        <f>+VLOOKUP(Importaciones_mensuales[[#This Row],[Contenido]],Contenido_cod[],2,0)</f>
        <v>1</v>
      </c>
      <c r="M708" t="str">
        <f>+VLOOKUP(Importaciones_mensuales[[#This Row],[Código Arancelario]],Codigos10[],7,0)</f>
        <v>Sin especificar</v>
      </c>
      <c r="N708">
        <v>2017</v>
      </c>
      <c r="O708">
        <v>293753.40000000002</v>
      </c>
      <c r="P708">
        <v>287560.94</v>
      </c>
      <c r="Q708">
        <v>320807.97000000003</v>
      </c>
      <c r="R708">
        <v>153113.54999999999</v>
      </c>
      <c r="S708">
        <v>149085.22999999998</v>
      </c>
      <c r="T708">
        <v>49117.94</v>
      </c>
      <c r="U708">
        <v>170707.4</v>
      </c>
      <c r="V708">
        <v>253706.98000000004</v>
      </c>
      <c r="W708">
        <v>216301.15</v>
      </c>
      <c r="X708">
        <v>269542.5</v>
      </c>
      <c r="Y708">
        <v>302200.21999999997</v>
      </c>
      <c r="Z708">
        <v>275763.79000000004</v>
      </c>
    </row>
    <row r="709" spans="1:26" x14ac:dyDescent="0.25">
      <c r="A709" t="s">
        <v>188</v>
      </c>
      <c r="B709" t="s">
        <v>15</v>
      </c>
      <c r="C709" t="str">
        <f>+VLOOKUP(Importaciones_mensuales[[#This Row],[Código Arancelario]],Codigos10[],2,0)</f>
        <v>Otros cítricos</v>
      </c>
      <c r="D709">
        <f>+VLOOKUP(Importaciones_mensuales[[#This Row],[Cultivo]],Cod_categoría[],2,0)</f>
        <v>100102008</v>
      </c>
      <c r="E709" t="str">
        <f>+VLOOKUP(Importaciones_mensuales[[#This Row],[Código Arancelario]],Codigos10[],4,0)</f>
        <v>Sin especificar</v>
      </c>
      <c r="F709">
        <f>+VLOOKUP(Importaciones_mensuales[[#This Row],[Procesamiento]],Cod_procesamiento[],2,0)</f>
        <v>6</v>
      </c>
      <c r="G709" t="str">
        <f>+VLOOKUP(Importaciones_mensuales[[#This Row],[Código Arancelario]],Codigos10[],3,0)</f>
        <v>Sin especificar</v>
      </c>
      <c r="H709">
        <f>+VLOOKUP(Importaciones_mensuales[[#This Row],[Tipo]],Cod_tipo[],2,0)</f>
        <v>5</v>
      </c>
      <c r="I709" t="str">
        <f>+VLOOKUP(Importaciones_mensuales[[#This Row],[Código Arancelario]],Codigos10[],5,0)</f>
        <v>Cítricos</v>
      </c>
      <c r="J709">
        <f>+VLOOKUP(Importaciones_mensuales[[#This Row],[Categoría]],Cod_Tipo_cultivo[],2,0)</f>
        <v>2</v>
      </c>
      <c r="K709" t="s">
        <v>129</v>
      </c>
      <c r="L709">
        <f>+VLOOKUP(Importaciones_mensuales[[#This Row],[Contenido]],Contenido_cod[],2,0)</f>
        <v>1</v>
      </c>
      <c r="M709" t="str">
        <f>+VLOOKUP(Importaciones_mensuales[[#This Row],[Código Arancelario]],Codigos10[],7,0)</f>
        <v>Sin especificar</v>
      </c>
      <c r="N709">
        <v>2017</v>
      </c>
      <c r="O709">
        <v>0</v>
      </c>
      <c r="P709">
        <v>21182.23</v>
      </c>
      <c r="Q709">
        <v>40340.639999999999</v>
      </c>
      <c r="R709">
        <v>6797.8700000000008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</row>
    <row r="710" spans="1:26" x14ac:dyDescent="0.25">
      <c r="A710" t="s">
        <v>103</v>
      </c>
      <c r="B710" t="s">
        <v>15</v>
      </c>
      <c r="C710" t="str">
        <f>+VLOOKUP(Importaciones_mensuales[[#This Row],[Código Arancelario]],Codigos10[],2,0)</f>
        <v>Otras hortalizas</v>
      </c>
      <c r="D710">
        <f>+VLOOKUP(Importaciones_mensuales[[#This Row],[Cultivo]],Cod_categoría[],2,0)</f>
        <v>100112054</v>
      </c>
      <c r="E710" t="str">
        <f>+VLOOKUP(Importaciones_mensuales[[#This Row],[Código Arancelario]],Codigos10[],4,0)</f>
        <v>Deshidratado</v>
      </c>
      <c r="F710">
        <f>+VLOOKUP(Importaciones_mensuales[[#This Row],[Procesamiento]],Cod_procesamiento[],2,0)</f>
        <v>3</v>
      </c>
      <c r="G710" t="str">
        <f>+VLOOKUP(Importaciones_mensuales[[#This Row],[Código Arancelario]],Codigos10[],3,0)</f>
        <v>No orgánico</v>
      </c>
      <c r="H710">
        <f>+VLOOKUP(Importaciones_mensuales[[#This Row],[Tipo]],Cod_tipo[],2,0)</f>
        <v>2</v>
      </c>
      <c r="I710" t="str">
        <f>+VLOOKUP(Importaciones_mensuales[[#This Row],[Código Arancelario]],Codigos10[],5,0)</f>
        <v>Hortalizas</v>
      </c>
      <c r="J710">
        <f>+VLOOKUP(Importaciones_mensuales[[#This Row],[Categoría]],Cod_Tipo_cultivo[],2,0)</f>
        <v>7</v>
      </c>
      <c r="K710" t="s">
        <v>20</v>
      </c>
      <c r="L710">
        <f>+VLOOKUP(Importaciones_mensuales[[#This Row],[Contenido]],Contenido_cod[],2,0)</f>
        <v>2</v>
      </c>
      <c r="M710" t="str">
        <f>+VLOOKUP(Importaciones_mensuales[[#This Row],[Código Arancelario]],Codigos10[],7,0)</f>
        <v>Sin especificar</v>
      </c>
      <c r="N710">
        <v>2016</v>
      </c>
      <c r="O710">
        <v>697209.76</v>
      </c>
      <c r="P710">
        <v>163865.31</v>
      </c>
      <c r="Q710">
        <v>366904.97</v>
      </c>
      <c r="R710">
        <v>527451.5</v>
      </c>
      <c r="S710">
        <v>757470.84000000008</v>
      </c>
      <c r="T710">
        <v>446301.6</v>
      </c>
      <c r="U710">
        <v>1033410.9199999999</v>
      </c>
      <c r="V710">
        <v>216064.43</v>
      </c>
      <c r="W710">
        <v>345573.89999999991</v>
      </c>
      <c r="X710">
        <v>721787.5</v>
      </c>
      <c r="Y710">
        <v>565250.73</v>
      </c>
      <c r="Z710">
        <v>120772.53</v>
      </c>
    </row>
    <row r="711" spans="1:26" x14ac:dyDescent="0.25">
      <c r="A711" t="s">
        <v>24</v>
      </c>
      <c r="B711" t="s">
        <v>362</v>
      </c>
      <c r="C711" t="str">
        <f>+VLOOKUP(Importaciones_mensuales[[#This Row],[Código Arancelario]],Codigos10[],2,0)</f>
        <v>Cebolla</v>
      </c>
      <c r="D711">
        <f>+VLOOKUP(Importaciones_mensuales[[#This Row],[Cultivo]],Cod_categoría[],2,0)</f>
        <v>100112004</v>
      </c>
      <c r="E711" t="str">
        <f>+VLOOKUP(Importaciones_mensuales[[#This Row],[Código Arancelario]],Codigos10[],4,0)</f>
        <v>Fresco</v>
      </c>
      <c r="F711">
        <f>+VLOOKUP(Importaciones_mensuales[[#This Row],[Procesamiento]],Cod_procesamiento[],2,0)</f>
        <v>4</v>
      </c>
      <c r="G711" t="str">
        <f>+VLOOKUP(Importaciones_mensuales[[#This Row],[Código Arancelario]],Codigos10[],3,0)</f>
        <v>Orgánico</v>
      </c>
      <c r="H711">
        <f>+VLOOKUP(Importaciones_mensuales[[#This Row],[Tipo]],Cod_tipo[],2,0)</f>
        <v>1</v>
      </c>
      <c r="I711" t="str">
        <f>+VLOOKUP(Importaciones_mensuales[[#This Row],[Código Arancelario]],Codigos10[],5,0)</f>
        <v>Hortalizas</v>
      </c>
      <c r="J711">
        <f>+VLOOKUP(Importaciones_mensuales[[#This Row],[Categoría]],Cod_Tipo_cultivo[],2,0)</f>
        <v>7</v>
      </c>
      <c r="K711" t="s">
        <v>20</v>
      </c>
      <c r="L711">
        <f>+VLOOKUP(Importaciones_mensuales[[#This Row],[Contenido]],Contenido_cod[],2,0)</f>
        <v>2</v>
      </c>
      <c r="M711" t="str">
        <f>+VLOOKUP(Importaciones_mensuales[[#This Row],[Código Arancelario]],Codigos10[],7,0)</f>
        <v>Sin especificar</v>
      </c>
      <c r="N711">
        <v>2016</v>
      </c>
      <c r="O711">
        <v>675340</v>
      </c>
      <c r="P711">
        <v>0</v>
      </c>
      <c r="Q711">
        <v>52700</v>
      </c>
      <c r="R711">
        <v>49500</v>
      </c>
      <c r="S711">
        <v>64260</v>
      </c>
      <c r="T711">
        <v>70200</v>
      </c>
      <c r="U711">
        <v>487620</v>
      </c>
      <c r="V711">
        <v>951000</v>
      </c>
      <c r="W711">
        <v>2281008</v>
      </c>
      <c r="X711">
        <v>2215728</v>
      </c>
      <c r="Y711">
        <v>1964324</v>
      </c>
      <c r="Z711">
        <v>1504728</v>
      </c>
    </row>
    <row r="712" spans="1:26" x14ac:dyDescent="0.25">
      <c r="A712" t="s">
        <v>34</v>
      </c>
      <c r="B712" t="s">
        <v>362</v>
      </c>
      <c r="C712" t="str">
        <f>+VLOOKUP(Importaciones_mensuales[[#This Row],[Código Arancelario]],Codigos10[],2,0)</f>
        <v>Ajo</v>
      </c>
      <c r="D712">
        <f>+VLOOKUP(Importaciones_mensuales[[#This Row],[Cultivo]],Cod_categoría[],2,0)</f>
        <v>100112003</v>
      </c>
      <c r="E712" t="str">
        <f>+VLOOKUP(Importaciones_mensuales[[#This Row],[Código Arancelario]],Codigos10[],4,0)</f>
        <v>Fresco</v>
      </c>
      <c r="F712">
        <f>+VLOOKUP(Importaciones_mensuales[[#This Row],[Procesamiento]],Cod_procesamiento[],2,0)</f>
        <v>4</v>
      </c>
      <c r="G712" t="str">
        <f>+VLOOKUP(Importaciones_mensuales[[#This Row],[Código Arancelario]],Codigos10[],3,0)</f>
        <v>No orgánico</v>
      </c>
      <c r="H712">
        <f>+VLOOKUP(Importaciones_mensuales[[#This Row],[Tipo]],Cod_tipo[],2,0)</f>
        <v>2</v>
      </c>
      <c r="I712" t="str">
        <f>+VLOOKUP(Importaciones_mensuales[[#This Row],[Código Arancelario]],Codigos10[],5,0)</f>
        <v>Hortalizas</v>
      </c>
      <c r="J712">
        <f>+VLOOKUP(Importaciones_mensuales[[#This Row],[Categoría]],Cod_Tipo_cultivo[],2,0)</f>
        <v>7</v>
      </c>
      <c r="K712" t="s">
        <v>20</v>
      </c>
      <c r="L712">
        <f>+VLOOKUP(Importaciones_mensuales[[#This Row],[Contenido]],Contenido_cod[],2,0)</f>
        <v>2</v>
      </c>
      <c r="M712" t="str">
        <f>+VLOOKUP(Importaciones_mensuales[[#This Row],[Código Arancelario]],Codigos10[],7,0)</f>
        <v>Sin especificar</v>
      </c>
      <c r="N712">
        <v>2015</v>
      </c>
      <c r="O712">
        <v>634044</v>
      </c>
      <c r="P712">
        <v>715065</v>
      </c>
      <c r="Q712">
        <v>1079930</v>
      </c>
      <c r="R712">
        <v>439800</v>
      </c>
      <c r="S712">
        <v>779500</v>
      </c>
      <c r="T712">
        <v>107000</v>
      </c>
      <c r="U712">
        <v>670000</v>
      </c>
      <c r="V712">
        <v>1337500</v>
      </c>
      <c r="W712">
        <v>919330</v>
      </c>
      <c r="X712">
        <v>286700</v>
      </c>
      <c r="Y712">
        <v>362500</v>
      </c>
      <c r="Z712">
        <v>545050</v>
      </c>
    </row>
    <row r="713" spans="1:26" x14ac:dyDescent="0.25">
      <c r="A713" t="s">
        <v>196</v>
      </c>
      <c r="B713" t="s">
        <v>15</v>
      </c>
      <c r="C713" t="str">
        <f>+VLOOKUP(Importaciones_mensuales[[#This Row],[Código Arancelario]],Codigos10[],2,0)</f>
        <v>Uva</v>
      </c>
      <c r="D713">
        <f>+VLOOKUP(Importaciones_mensuales[[#This Row],[Cultivo]],Cod_categoría[],2,0)</f>
        <v>100109001</v>
      </c>
      <c r="E713" t="str">
        <f>+VLOOKUP(Importaciones_mensuales[[#This Row],[Código Arancelario]],Codigos10[],4,0)</f>
        <v>Deshidratado</v>
      </c>
      <c r="F713">
        <f>+VLOOKUP(Importaciones_mensuales[[#This Row],[Procesamiento]],Cod_procesamiento[],2,0)</f>
        <v>3</v>
      </c>
      <c r="G713" t="str">
        <f>+VLOOKUP(Importaciones_mensuales[[#This Row],[Código Arancelario]],Codigos10[],3,0)</f>
        <v>Sin especificar</v>
      </c>
      <c r="H713">
        <f>+VLOOKUP(Importaciones_mensuales[[#This Row],[Tipo]],Cod_tipo[],2,0)</f>
        <v>5</v>
      </c>
      <c r="I713" t="str">
        <f>+VLOOKUP(Importaciones_mensuales[[#This Row],[Código Arancelario]],Codigos10[],5,0)</f>
        <v>Uva</v>
      </c>
      <c r="J713">
        <f>+VLOOKUP(Importaciones_mensuales[[#This Row],[Categoría]],Cod_Tipo_cultivo[],2,0)</f>
        <v>11</v>
      </c>
      <c r="K713" t="s">
        <v>129</v>
      </c>
      <c r="L713">
        <f>+VLOOKUP(Importaciones_mensuales[[#This Row],[Contenido]],Contenido_cod[],2,0)</f>
        <v>1</v>
      </c>
      <c r="M713" t="str">
        <f>+VLOOKUP(Importaciones_mensuales[[#This Row],[Código Arancelario]],Codigos10[],7,0)</f>
        <v>Sin especificar</v>
      </c>
      <c r="N713">
        <v>2017</v>
      </c>
      <c r="O713">
        <v>39196.1</v>
      </c>
      <c r="P713">
        <v>0</v>
      </c>
      <c r="Q713">
        <v>22562.13</v>
      </c>
      <c r="R713">
        <v>18691.400000000001</v>
      </c>
      <c r="S713">
        <v>45900</v>
      </c>
      <c r="T713">
        <v>0</v>
      </c>
      <c r="U713">
        <v>113803.79000000001</v>
      </c>
      <c r="V713">
        <v>0</v>
      </c>
      <c r="W713">
        <v>92213.39</v>
      </c>
      <c r="X713">
        <v>46954.91</v>
      </c>
      <c r="Y713">
        <v>28977.17</v>
      </c>
      <c r="Z713">
        <v>66150</v>
      </c>
    </row>
    <row r="714" spans="1:26" x14ac:dyDescent="0.25">
      <c r="A714" t="s">
        <v>197</v>
      </c>
      <c r="B714" t="s">
        <v>15</v>
      </c>
      <c r="C714" t="str">
        <f>+VLOOKUP(Importaciones_mensuales[[#This Row],[Código Arancelario]],Codigos10[],2,0)</f>
        <v>Uva</v>
      </c>
      <c r="D714">
        <f>+VLOOKUP(Importaciones_mensuales[[#This Row],[Cultivo]],Cod_categoría[],2,0)</f>
        <v>100109001</v>
      </c>
      <c r="E714" t="str">
        <f>+VLOOKUP(Importaciones_mensuales[[#This Row],[Código Arancelario]],Codigos10[],4,0)</f>
        <v>Deshidratado</v>
      </c>
      <c r="F714">
        <f>+VLOOKUP(Importaciones_mensuales[[#This Row],[Procesamiento]],Cod_procesamiento[],2,0)</f>
        <v>3</v>
      </c>
      <c r="G714" t="str">
        <f>+VLOOKUP(Importaciones_mensuales[[#This Row],[Código Arancelario]],Codigos10[],3,0)</f>
        <v>Sin especificar</v>
      </c>
      <c r="H714">
        <f>+VLOOKUP(Importaciones_mensuales[[#This Row],[Tipo]],Cod_tipo[],2,0)</f>
        <v>5</v>
      </c>
      <c r="I714" t="str">
        <f>+VLOOKUP(Importaciones_mensuales[[#This Row],[Código Arancelario]],Codigos10[],5,0)</f>
        <v>Uva</v>
      </c>
      <c r="J714">
        <f>+VLOOKUP(Importaciones_mensuales[[#This Row],[Categoría]],Cod_Tipo_cultivo[],2,0)</f>
        <v>11</v>
      </c>
      <c r="K714" t="s">
        <v>129</v>
      </c>
      <c r="L714">
        <f>+VLOOKUP(Importaciones_mensuales[[#This Row],[Contenido]],Contenido_cod[],2,0)</f>
        <v>1</v>
      </c>
      <c r="M714" t="str">
        <f>+VLOOKUP(Importaciones_mensuales[[#This Row],[Código Arancelario]],Codigos10[],7,0)</f>
        <v>Sin especificar</v>
      </c>
      <c r="N714">
        <v>2017</v>
      </c>
      <c r="O714">
        <v>325981.17</v>
      </c>
      <c r="P714">
        <v>94118.99</v>
      </c>
      <c r="Q714">
        <v>188295.13999999998</v>
      </c>
      <c r="R714">
        <v>182032.99</v>
      </c>
      <c r="S714">
        <v>309374.76</v>
      </c>
      <c r="T714">
        <v>156740.02000000002</v>
      </c>
      <c r="U714">
        <v>331263.46999999997</v>
      </c>
      <c r="V714">
        <v>111585.76000000001</v>
      </c>
      <c r="W714">
        <v>289141.21999999997</v>
      </c>
      <c r="X714">
        <v>187134.56</v>
      </c>
      <c r="Y714">
        <v>36413.29</v>
      </c>
      <c r="Z714">
        <v>41.23</v>
      </c>
    </row>
    <row r="715" spans="1:26" x14ac:dyDescent="0.25">
      <c r="A715" t="s">
        <v>198</v>
      </c>
      <c r="B715" t="s">
        <v>15</v>
      </c>
      <c r="C715" t="str">
        <f>+VLOOKUP(Importaciones_mensuales[[#This Row],[Código Arancelario]],Codigos10[],2,0)</f>
        <v>Sandía</v>
      </c>
      <c r="D715">
        <f>+VLOOKUP(Importaciones_mensuales[[#This Row],[Cultivo]],Cod_categoría[],2,0)</f>
        <v>100112028</v>
      </c>
      <c r="E715" t="str">
        <f>+VLOOKUP(Importaciones_mensuales[[#This Row],[Código Arancelario]],Codigos10[],4,0)</f>
        <v>Fresco</v>
      </c>
      <c r="F715">
        <f>+VLOOKUP(Importaciones_mensuales[[#This Row],[Procesamiento]],Cod_procesamiento[],2,0)</f>
        <v>4</v>
      </c>
      <c r="G715" t="str">
        <f>+VLOOKUP(Importaciones_mensuales[[#This Row],[Código Arancelario]],Codigos10[],3,0)</f>
        <v>Sin especificar</v>
      </c>
      <c r="H715">
        <f>+VLOOKUP(Importaciones_mensuales[[#This Row],[Tipo]],Cod_tipo[],2,0)</f>
        <v>5</v>
      </c>
      <c r="I715" t="str">
        <f>+VLOOKUP(Importaciones_mensuales[[#This Row],[Código Arancelario]],Codigos10[],5,0)</f>
        <v>Frutas anuales</v>
      </c>
      <c r="J715">
        <f>+VLOOKUP(Importaciones_mensuales[[#This Row],[Categoría]],Cod_Tipo_cultivo[],2,0)</f>
        <v>10</v>
      </c>
      <c r="K715" t="s">
        <v>129</v>
      </c>
      <c r="L715">
        <f>+VLOOKUP(Importaciones_mensuales[[#This Row],[Contenido]],Contenido_cod[],2,0)</f>
        <v>1</v>
      </c>
      <c r="M715" t="str">
        <f>+VLOOKUP(Importaciones_mensuales[[#This Row],[Código Arancelario]],Codigos10[],7,0)</f>
        <v>Sin especificar</v>
      </c>
      <c r="N715">
        <v>2017</v>
      </c>
      <c r="O715">
        <v>45457.02</v>
      </c>
      <c r="P715">
        <v>32027.599999999999</v>
      </c>
      <c r="Q715">
        <v>35371.14</v>
      </c>
      <c r="R715">
        <v>0</v>
      </c>
      <c r="S715">
        <v>0</v>
      </c>
      <c r="T715">
        <v>0</v>
      </c>
      <c r="U715">
        <v>0</v>
      </c>
      <c r="V715">
        <v>1427</v>
      </c>
      <c r="W715">
        <v>73609.41</v>
      </c>
      <c r="X715">
        <v>244334.72</v>
      </c>
      <c r="Y715">
        <v>507587.29</v>
      </c>
      <c r="Z715">
        <v>217144.44</v>
      </c>
    </row>
    <row r="716" spans="1:26" x14ac:dyDescent="0.25">
      <c r="A716" t="s">
        <v>201</v>
      </c>
      <c r="B716" t="s">
        <v>15</v>
      </c>
      <c r="C716" t="str">
        <f>+VLOOKUP(Importaciones_mensuales[[#This Row],[Código Arancelario]],Codigos10[],2,0)</f>
        <v>Melón</v>
      </c>
      <c r="D716">
        <f>+VLOOKUP(Importaciones_mensuales[[#This Row],[Cultivo]],Cod_categoría[],2,0)</f>
        <v>100112027</v>
      </c>
      <c r="E716" t="str">
        <f>+VLOOKUP(Importaciones_mensuales[[#This Row],[Código Arancelario]],Codigos10[],4,0)</f>
        <v>Fresco</v>
      </c>
      <c r="F716">
        <f>+VLOOKUP(Importaciones_mensuales[[#This Row],[Procesamiento]],Cod_procesamiento[],2,0)</f>
        <v>4</v>
      </c>
      <c r="G716" t="str">
        <f>+VLOOKUP(Importaciones_mensuales[[#This Row],[Código Arancelario]],Codigos10[],3,0)</f>
        <v>Sin especificar</v>
      </c>
      <c r="H716">
        <f>+VLOOKUP(Importaciones_mensuales[[#This Row],[Tipo]],Cod_tipo[],2,0)</f>
        <v>5</v>
      </c>
      <c r="I716" t="str">
        <f>+VLOOKUP(Importaciones_mensuales[[#This Row],[Código Arancelario]],Codigos10[],5,0)</f>
        <v>Frutas anuales</v>
      </c>
      <c r="J716">
        <f>+VLOOKUP(Importaciones_mensuales[[#This Row],[Categoría]],Cod_Tipo_cultivo[],2,0)</f>
        <v>10</v>
      </c>
      <c r="K716" t="s">
        <v>129</v>
      </c>
      <c r="L716">
        <f>+VLOOKUP(Importaciones_mensuales[[#This Row],[Contenido]],Contenido_cod[],2,0)</f>
        <v>1</v>
      </c>
      <c r="M716" t="str">
        <f>+VLOOKUP(Importaciones_mensuales[[#This Row],[Código Arancelario]],Codigos10[],7,0)</f>
        <v>Sin especificar</v>
      </c>
      <c r="N716">
        <v>2017</v>
      </c>
      <c r="O716">
        <v>0</v>
      </c>
      <c r="P716">
        <v>0</v>
      </c>
      <c r="Q716">
        <v>0</v>
      </c>
      <c r="R716">
        <v>0</v>
      </c>
      <c r="S716">
        <v>22984.7</v>
      </c>
      <c r="T716">
        <v>68954.100000000006</v>
      </c>
      <c r="U716">
        <v>0</v>
      </c>
      <c r="V716">
        <v>0</v>
      </c>
      <c r="W716">
        <v>0</v>
      </c>
      <c r="X716">
        <v>5210.16</v>
      </c>
      <c r="Y716">
        <v>46483.85</v>
      </c>
      <c r="Z716">
        <v>21310.81</v>
      </c>
    </row>
    <row r="717" spans="1:26" x14ac:dyDescent="0.25">
      <c r="A717" t="s">
        <v>205</v>
      </c>
      <c r="B717" t="s">
        <v>15</v>
      </c>
      <c r="C717" t="str">
        <f>+VLOOKUP(Importaciones_mensuales[[#This Row],[Código Arancelario]],Codigos10[],2,0)</f>
        <v>Manzana</v>
      </c>
      <c r="D717">
        <f>+VLOOKUP(Importaciones_mensuales[[#This Row],[Cultivo]],Cod_categoría[],2,0)</f>
        <v>100104002</v>
      </c>
      <c r="E717" t="str">
        <f>+VLOOKUP(Importaciones_mensuales[[#This Row],[Código Arancelario]],Codigos10[],4,0)</f>
        <v>Fresco</v>
      </c>
      <c r="F717">
        <f>+VLOOKUP(Importaciones_mensuales[[#This Row],[Procesamiento]],Cod_procesamiento[],2,0)</f>
        <v>4</v>
      </c>
      <c r="G717" t="str">
        <f>+VLOOKUP(Importaciones_mensuales[[#This Row],[Código Arancelario]],Codigos10[],3,0)</f>
        <v>Sin especificar</v>
      </c>
      <c r="H717">
        <f>+VLOOKUP(Importaciones_mensuales[[#This Row],[Tipo]],Cod_tipo[],2,0)</f>
        <v>5</v>
      </c>
      <c r="I717" t="str">
        <f>+VLOOKUP(Importaciones_mensuales[[#This Row],[Código Arancelario]],Codigos10[],5,0)</f>
        <v>Frutos de pepita</v>
      </c>
      <c r="J717">
        <f>+VLOOKUP(Importaciones_mensuales[[#This Row],[Categoría]],Cod_Tipo_cultivo[],2,0)</f>
        <v>3</v>
      </c>
      <c r="K717" t="s">
        <v>129</v>
      </c>
      <c r="L717">
        <f>+VLOOKUP(Importaciones_mensuales[[#This Row],[Contenido]],Contenido_cod[],2,0)</f>
        <v>1</v>
      </c>
      <c r="M717" t="str">
        <f>+VLOOKUP(Importaciones_mensuales[[#This Row],[Código Arancelario]],Codigos10[],7,0)</f>
        <v>Richared delicious</v>
      </c>
      <c r="N717">
        <v>2017</v>
      </c>
      <c r="O717">
        <v>0</v>
      </c>
      <c r="P717">
        <v>0</v>
      </c>
      <c r="Q717">
        <v>0</v>
      </c>
      <c r="R717">
        <v>0</v>
      </c>
      <c r="S717">
        <v>1797.17</v>
      </c>
      <c r="T717">
        <v>3563.11</v>
      </c>
      <c r="U717">
        <v>0</v>
      </c>
      <c r="V717">
        <v>710.45</v>
      </c>
      <c r="W717">
        <v>0</v>
      </c>
      <c r="X717">
        <v>0</v>
      </c>
      <c r="Y717">
        <v>18920.55</v>
      </c>
      <c r="Z717">
        <v>63360.38</v>
      </c>
    </row>
    <row r="718" spans="1:26" x14ac:dyDescent="0.25">
      <c r="A718" t="s">
        <v>24</v>
      </c>
      <c r="B718" t="s">
        <v>362</v>
      </c>
      <c r="C718" t="str">
        <f>+VLOOKUP(Importaciones_mensuales[[#This Row],[Código Arancelario]],Codigos10[],2,0)</f>
        <v>Cebolla</v>
      </c>
      <c r="D718">
        <f>+VLOOKUP(Importaciones_mensuales[[#This Row],[Cultivo]],Cod_categoría[],2,0)</f>
        <v>100112004</v>
      </c>
      <c r="E718" t="str">
        <f>+VLOOKUP(Importaciones_mensuales[[#This Row],[Código Arancelario]],Codigos10[],4,0)</f>
        <v>Fresco</v>
      </c>
      <c r="F718">
        <f>+VLOOKUP(Importaciones_mensuales[[#This Row],[Procesamiento]],Cod_procesamiento[],2,0)</f>
        <v>4</v>
      </c>
      <c r="G718" t="str">
        <f>+VLOOKUP(Importaciones_mensuales[[#This Row],[Código Arancelario]],Codigos10[],3,0)</f>
        <v>Orgánico</v>
      </c>
      <c r="H718">
        <f>+VLOOKUP(Importaciones_mensuales[[#This Row],[Tipo]],Cod_tipo[],2,0)</f>
        <v>1</v>
      </c>
      <c r="I718" t="str">
        <f>+VLOOKUP(Importaciones_mensuales[[#This Row],[Código Arancelario]],Codigos10[],5,0)</f>
        <v>Hortalizas</v>
      </c>
      <c r="J718">
        <f>+VLOOKUP(Importaciones_mensuales[[#This Row],[Categoría]],Cod_Tipo_cultivo[],2,0)</f>
        <v>7</v>
      </c>
      <c r="K718" t="s">
        <v>20</v>
      </c>
      <c r="L718">
        <f>+VLOOKUP(Importaciones_mensuales[[#This Row],[Contenido]],Contenido_cod[],2,0)</f>
        <v>2</v>
      </c>
      <c r="M718" t="str">
        <f>+VLOOKUP(Importaciones_mensuales[[#This Row],[Código Arancelario]],Codigos10[],7,0)</f>
        <v>Sin especificar</v>
      </c>
      <c r="N718">
        <v>2018</v>
      </c>
      <c r="O718">
        <v>594000</v>
      </c>
      <c r="P718">
        <v>167400</v>
      </c>
      <c r="Q718">
        <v>0</v>
      </c>
      <c r="R718">
        <v>0</v>
      </c>
      <c r="S718">
        <v>0</v>
      </c>
      <c r="T718">
        <v>0</v>
      </c>
      <c r="U718">
        <v>20214</v>
      </c>
      <c r="V718">
        <v>0</v>
      </c>
      <c r="W718">
        <v>159238</v>
      </c>
      <c r="X718">
        <v>57600</v>
      </c>
      <c r="Y718">
        <v>49752</v>
      </c>
      <c r="Z718">
        <v>148500</v>
      </c>
    </row>
    <row r="719" spans="1:26" x14ac:dyDescent="0.25">
      <c r="A719" t="s">
        <v>295</v>
      </c>
      <c r="B719" t="s">
        <v>15</v>
      </c>
      <c r="C719" t="str">
        <f>+VLOOKUP(Importaciones_mensuales[[#This Row],[Código Arancelario]],Codigos10[],2,0)</f>
        <v>Manzana</v>
      </c>
      <c r="D719">
        <f>+VLOOKUP(Importaciones_mensuales[[#This Row],[Cultivo]],Cod_categoría[],2,0)</f>
        <v>100104002</v>
      </c>
      <c r="E719" t="str">
        <f>+VLOOKUP(Importaciones_mensuales[[#This Row],[Código Arancelario]],Codigos10[],4,0)</f>
        <v>Fresco</v>
      </c>
      <c r="F719">
        <f>+VLOOKUP(Importaciones_mensuales[[#This Row],[Procesamiento]],Cod_procesamiento[],2,0)</f>
        <v>4</v>
      </c>
      <c r="G719" t="str">
        <f>+VLOOKUP(Importaciones_mensuales[[#This Row],[Código Arancelario]],Codigos10[],3,0)</f>
        <v>Sin especificar</v>
      </c>
      <c r="H719">
        <f>+VLOOKUP(Importaciones_mensuales[[#This Row],[Tipo]],Cod_tipo[],2,0)</f>
        <v>5</v>
      </c>
      <c r="I719" t="str">
        <f>+VLOOKUP(Importaciones_mensuales[[#This Row],[Código Arancelario]],Codigos10[],5,0)</f>
        <v>Frutos de pepita</v>
      </c>
      <c r="J719">
        <f>+VLOOKUP(Importaciones_mensuales[[#This Row],[Categoría]],Cod_Tipo_cultivo[],2,0)</f>
        <v>3</v>
      </c>
      <c r="K719" t="s">
        <v>129</v>
      </c>
      <c r="L719">
        <f>+VLOOKUP(Importaciones_mensuales[[#This Row],[Contenido]],Contenido_cod[],2,0)</f>
        <v>1</v>
      </c>
      <c r="M719" t="str">
        <f>+VLOOKUP(Importaciones_mensuales[[#This Row],[Código Arancelario]],Codigos10[],7,0)</f>
        <v>Red starking</v>
      </c>
      <c r="N719">
        <v>2017</v>
      </c>
      <c r="O719">
        <v>0</v>
      </c>
      <c r="P719">
        <v>29507.51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49732.39</v>
      </c>
    </row>
    <row r="720" spans="1:26" x14ac:dyDescent="0.25">
      <c r="A720" t="s">
        <v>211</v>
      </c>
      <c r="B720" t="s">
        <v>15</v>
      </c>
      <c r="C720" t="str">
        <f>+VLOOKUP(Importaciones_mensuales[[#This Row],[Código Arancelario]],Codigos10[],2,0)</f>
        <v>Manzana</v>
      </c>
      <c r="D720">
        <f>+VLOOKUP(Importaciones_mensuales[[#This Row],[Cultivo]],Cod_categoría[],2,0)</f>
        <v>100104002</v>
      </c>
      <c r="E720" t="str">
        <f>+VLOOKUP(Importaciones_mensuales[[#This Row],[Código Arancelario]],Codigos10[],4,0)</f>
        <v>Fresco</v>
      </c>
      <c r="F720">
        <f>+VLOOKUP(Importaciones_mensuales[[#This Row],[Procesamiento]],Cod_procesamiento[],2,0)</f>
        <v>4</v>
      </c>
      <c r="G720" t="str">
        <f>+VLOOKUP(Importaciones_mensuales[[#This Row],[Código Arancelario]],Codigos10[],3,0)</f>
        <v>No orgánico</v>
      </c>
      <c r="H720">
        <f>+VLOOKUP(Importaciones_mensuales[[#This Row],[Tipo]],Cod_tipo[],2,0)</f>
        <v>2</v>
      </c>
      <c r="I720" t="str">
        <f>+VLOOKUP(Importaciones_mensuales[[#This Row],[Código Arancelario]],Codigos10[],5,0)</f>
        <v>Frutos de pepita</v>
      </c>
      <c r="J720">
        <f>+VLOOKUP(Importaciones_mensuales[[#This Row],[Categoría]],Cod_Tipo_cultivo[],2,0)</f>
        <v>3</v>
      </c>
      <c r="K720" t="s">
        <v>129</v>
      </c>
      <c r="L720">
        <f>+VLOOKUP(Importaciones_mensuales[[#This Row],[Contenido]],Contenido_cod[],2,0)</f>
        <v>1</v>
      </c>
      <c r="M720" t="str">
        <f>+VLOOKUP(Importaciones_mensuales[[#This Row],[Código Arancelario]],Codigos10[],7,0)</f>
        <v>Fuji</v>
      </c>
      <c r="N720">
        <v>2021</v>
      </c>
      <c r="O720">
        <v>585679.17000000004</v>
      </c>
      <c r="P720">
        <v>603407.84</v>
      </c>
      <c r="Q720">
        <v>446708.83999999997</v>
      </c>
      <c r="R720">
        <v>64782.33</v>
      </c>
      <c r="S720">
        <v>0</v>
      </c>
      <c r="T720">
        <v>0</v>
      </c>
      <c r="U720">
        <v>0</v>
      </c>
      <c r="V720">
        <v>0</v>
      </c>
      <c r="W720">
        <v>0</v>
      </c>
    </row>
    <row r="721" spans="1:26" x14ac:dyDescent="0.25">
      <c r="A721" t="s">
        <v>103</v>
      </c>
      <c r="B721" t="s">
        <v>15</v>
      </c>
      <c r="C721" t="str">
        <f>+VLOOKUP(Importaciones_mensuales[[#This Row],[Código Arancelario]],Codigos10[],2,0)</f>
        <v>Otras hortalizas</v>
      </c>
      <c r="D721">
        <f>+VLOOKUP(Importaciones_mensuales[[#This Row],[Cultivo]],Cod_categoría[],2,0)</f>
        <v>100112054</v>
      </c>
      <c r="E721" t="str">
        <f>+VLOOKUP(Importaciones_mensuales[[#This Row],[Código Arancelario]],Codigos10[],4,0)</f>
        <v>Deshidratado</v>
      </c>
      <c r="F721">
        <f>+VLOOKUP(Importaciones_mensuales[[#This Row],[Procesamiento]],Cod_procesamiento[],2,0)</f>
        <v>3</v>
      </c>
      <c r="G721" t="str">
        <f>+VLOOKUP(Importaciones_mensuales[[#This Row],[Código Arancelario]],Codigos10[],3,0)</f>
        <v>No orgánico</v>
      </c>
      <c r="H721">
        <f>+VLOOKUP(Importaciones_mensuales[[#This Row],[Tipo]],Cod_tipo[],2,0)</f>
        <v>2</v>
      </c>
      <c r="I721" t="str">
        <f>+VLOOKUP(Importaciones_mensuales[[#This Row],[Código Arancelario]],Codigos10[],5,0)</f>
        <v>Hortalizas</v>
      </c>
      <c r="J721">
        <f>+VLOOKUP(Importaciones_mensuales[[#This Row],[Categoría]],Cod_Tipo_cultivo[],2,0)</f>
        <v>7</v>
      </c>
      <c r="K721" t="s">
        <v>20</v>
      </c>
      <c r="L721">
        <f>+VLOOKUP(Importaciones_mensuales[[#This Row],[Contenido]],Contenido_cod[],2,0)</f>
        <v>2</v>
      </c>
      <c r="M721" t="str">
        <f>+VLOOKUP(Importaciones_mensuales[[#This Row],[Código Arancelario]],Codigos10[],7,0)</f>
        <v>Sin especificar</v>
      </c>
      <c r="N721">
        <v>2018</v>
      </c>
      <c r="O721">
        <v>575295.62</v>
      </c>
      <c r="P721">
        <v>304593.99000000005</v>
      </c>
      <c r="Q721">
        <v>310797.37000000005</v>
      </c>
      <c r="R721">
        <v>489826.16999999993</v>
      </c>
      <c r="S721">
        <v>351553.89</v>
      </c>
      <c r="T721">
        <v>261606.54</v>
      </c>
      <c r="U721">
        <v>158314.25</v>
      </c>
      <c r="V721">
        <v>210682.45</v>
      </c>
      <c r="W721">
        <v>651607.07000000007</v>
      </c>
      <c r="X721">
        <v>675036.15</v>
      </c>
      <c r="Y721">
        <v>714268.08</v>
      </c>
      <c r="Z721">
        <v>156160.41000000003</v>
      </c>
    </row>
    <row r="722" spans="1:26" x14ac:dyDescent="0.25">
      <c r="A722" t="s">
        <v>103</v>
      </c>
      <c r="B722" t="s">
        <v>15</v>
      </c>
      <c r="C722" t="str">
        <f>+VLOOKUP(Importaciones_mensuales[[#This Row],[Código Arancelario]],Codigos10[],2,0)</f>
        <v>Otras hortalizas</v>
      </c>
      <c r="D722">
        <f>+VLOOKUP(Importaciones_mensuales[[#This Row],[Cultivo]],Cod_categoría[],2,0)</f>
        <v>100112054</v>
      </c>
      <c r="E722" t="str">
        <f>+VLOOKUP(Importaciones_mensuales[[#This Row],[Código Arancelario]],Codigos10[],4,0)</f>
        <v>Deshidratado</v>
      </c>
      <c r="F722">
        <f>+VLOOKUP(Importaciones_mensuales[[#This Row],[Procesamiento]],Cod_procesamiento[],2,0)</f>
        <v>3</v>
      </c>
      <c r="G722" t="str">
        <f>+VLOOKUP(Importaciones_mensuales[[#This Row],[Código Arancelario]],Codigos10[],3,0)</f>
        <v>No orgánico</v>
      </c>
      <c r="H722">
        <f>+VLOOKUP(Importaciones_mensuales[[#This Row],[Tipo]],Cod_tipo[],2,0)</f>
        <v>2</v>
      </c>
      <c r="I722" t="str">
        <f>+VLOOKUP(Importaciones_mensuales[[#This Row],[Código Arancelario]],Codigos10[],5,0)</f>
        <v>Hortalizas</v>
      </c>
      <c r="J722">
        <f>+VLOOKUP(Importaciones_mensuales[[#This Row],[Categoría]],Cod_Tipo_cultivo[],2,0)</f>
        <v>7</v>
      </c>
      <c r="K722" t="s">
        <v>20</v>
      </c>
      <c r="L722">
        <f>+VLOOKUP(Importaciones_mensuales[[#This Row],[Contenido]],Contenido_cod[],2,0)</f>
        <v>2</v>
      </c>
      <c r="M722" t="str">
        <f>+VLOOKUP(Importaciones_mensuales[[#This Row],[Código Arancelario]],Codigos10[],7,0)</f>
        <v>Sin especificar</v>
      </c>
      <c r="N722">
        <v>2019</v>
      </c>
      <c r="O722">
        <v>559943.37</v>
      </c>
      <c r="P722">
        <v>453441.58999999997</v>
      </c>
      <c r="Q722">
        <v>296854.80999999994</v>
      </c>
      <c r="R722">
        <v>125339.44</v>
      </c>
      <c r="S722">
        <v>498867.12</v>
      </c>
      <c r="T722">
        <v>119338.94</v>
      </c>
      <c r="U722">
        <v>496035.16999999993</v>
      </c>
      <c r="V722">
        <v>357919.51000000007</v>
      </c>
      <c r="W722">
        <v>129503.06999999999</v>
      </c>
      <c r="X722">
        <v>1049278.48</v>
      </c>
      <c r="Y722">
        <v>382741.14999999997</v>
      </c>
      <c r="Z722">
        <v>617678.0199999999</v>
      </c>
    </row>
    <row r="723" spans="1:26" x14ac:dyDescent="0.25">
      <c r="A723" t="s">
        <v>211</v>
      </c>
      <c r="B723" t="s">
        <v>15</v>
      </c>
      <c r="C723" t="str">
        <f>+VLOOKUP(Importaciones_mensuales[[#This Row],[Código Arancelario]],Codigos10[],2,0)</f>
        <v>Manzana</v>
      </c>
      <c r="D723">
        <f>+VLOOKUP(Importaciones_mensuales[[#This Row],[Cultivo]],Cod_categoría[],2,0)</f>
        <v>100104002</v>
      </c>
      <c r="E723" t="str">
        <f>+VLOOKUP(Importaciones_mensuales[[#This Row],[Código Arancelario]],Codigos10[],4,0)</f>
        <v>Fresco</v>
      </c>
      <c r="F723">
        <f>+VLOOKUP(Importaciones_mensuales[[#This Row],[Procesamiento]],Cod_procesamiento[],2,0)</f>
        <v>4</v>
      </c>
      <c r="G723" t="str">
        <f>+VLOOKUP(Importaciones_mensuales[[#This Row],[Código Arancelario]],Codigos10[],3,0)</f>
        <v>No orgánico</v>
      </c>
      <c r="H723">
        <f>+VLOOKUP(Importaciones_mensuales[[#This Row],[Tipo]],Cod_tipo[],2,0)</f>
        <v>2</v>
      </c>
      <c r="I723" t="str">
        <f>+VLOOKUP(Importaciones_mensuales[[#This Row],[Código Arancelario]],Codigos10[],5,0)</f>
        <v>Frutos de pepita</v>
      </c>
      <c r="J723">
        <f>+VLOOKUP(Importaciones_mensuales[[#This Row],[Categoría]],Cod_Tipo_cultivo[],2,0)</f>
        <v>3</v>
      </c>
      <c r="K723" t="s">
        <v>129</v>
      </c>
      <c r="L723">
        <f>+VLOOKUP(Importaciones_mensuales[[#This Row],[Contenido]],Contenido_cod[],2,0)</f>
        <v>1</v>
      </c>
      <c r="M723" t="str">
        <f>+VLOOKUP(Importaciones_mensuales[[#This Row],[Código Arancelario]],Codigos10[],7,0)</f>
        <v>Fuji</v>
      </c>
      <c r="N723">
        <v>2018</v>
      </c>
      <c r="O723">
        <v>521012.88</v>
      </c>
      <c r="P723">
        <v>453300.9</v>
      </c>
      <c r="Q723">
        <v>148923.54999999999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8967.01</v>
      </c>
      <c r="Y723">
        <v>28426.01</v>
      </c>
      <c r="Z723">
        <v>518095.55000000005</v>
      </c>
    </row>
    <row r="724" spans="1:26" x14ac:dyDescent="0.25">
      <c r="A724" t="s">
        <v>216</v>
      </c>
      <c r="B724" t="s">
        <v>15</v>
      </c>
      <c r="C724" t="str">
        <f>+VLOOKUP(Importaciones_mensuales[[#This Row],[Código Arancelario]],Codigos10[],2,0)</f>
        <v>Pera</v>
      </c>
      <c r="D724">
        <f>+VLOOKUP(Importaciones_mensuales[[#This Row],[Cultivo]],Cod_categoría[],2,0)</f>
        <v>100104005</v>
      </c>
      <c r="E724" t="str">
        <f>+VLOOKUP(Importaciones_mensuales[[#This Row],[Código Arancelario]],Codigos10[],4,0)</f>
        <v>Fresco</v>
      </c>
      <c r="F724">
        <f>+VLOOKUP(Importaciones_mensuales[[#This Row],[Procesamiento]],Cod_procesamiento[],2,0)</f>
        <v>4</v>
      </c>
      <c r="G724" t="str">
        <f>+VLOOKUP(Importaciones_mensuales[[#This Row],[Código Arancelario]],Codigos10[],3,0)</f>
        <v>Sin especificar</v>
      </c>
      <c r="H724">
        <f>+VLOOKUP(Importaciones_mensuales[[#This Row],[Tipo]],Cod_tipo[],2,0)</f>
        <v>5</v>
      </c>
      <c r="I724" t="str">
        <f>+VLOOKUP(Importaciones_mensuales[[#This Row],[Código Arancelario]],Codigos10[],5,0)</f>
        <v>Frutos de pepita</v>
      </c>
      <c r="J724">
        <f>+VLOOKUP(Importaciones_mensuales[[#This Row],[Categoría]],Cod_Tipo_cultivo[],2,0)</f>
        <v>3</v>
      </c>
      <c r="K724" t="s">
        <v>129</v>
      </c>
      <c r="L724">
        <f>+VLOOKUP(Importaciones_mensuales[[#This Row],[Contenido]],Contenido_cod[],2,0)</f>
        <v>1</v>
      </c>
      <c r="M724" t="str">
        <f>+VLOOKUP(Importaciones_mensuales[[#This Row],[Código Arancelario]],Codigos10[],7,0)</f>
        <v>Packham's triumph</v>
      </c>
      <c r="N724">
        <v>2017</v>
      </c>
      <c r="O724">
        <v>23508.62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88643.29</v>
      </c>
      <c r="X724">
        <v>65960.240000000005</v>
      </c>
      <c r="Y724">
        <v>186578.24</v>
      </c>
      <c r="Z724">
        <v>219269.43</v>
      </c>
    </row>
    <row r="725" spans="1:26" x14ac:dyDescent="0.25">
      <c r="A725" t="s">
        <v>327</v>
      </c>
      <c r="B725" t="s">
        <v>15</v>
      </c>
      <c r="C725" t="str">
        <f>+VLOOKUP(Importaciones_mensuales[[#This Row],[Código Arancelario]],Codigos10[],2,0)</f>
        <v>Pera</v>
      </c>
      <c r="D725">
        <f>+VLOOKUP(Importaciones_mensuales[[#This Row],[Cultivo]],Cod_categoría[],2,0)</f>
        <v>100104005</v>
      </c>
      <c r="E725" t="str">
        <f>+VLOOKUP(Importaciones_mensuales[[#This Row],[Código Arancelario]],Codigos10[],4,0)</f>
        <v>Fresco</v>
      </c>
      <c r="F725">
        <f>+VLOOKUP(Importaciones_mensuales[[#This Row],[Procesamiento]],Cod_procesamiento[],2,0)</f>
        <v>4</v>
      </c>
      <c r="G725" t="str">
        <f>+VLOOKUP(Importaciones_mensuales[[#This Row],[Código Arancelario]],Codigos10[],3,0)</f>
        <v>Sin especificar</v>
      </c>
      <c r="H725">
        <f>+VLOOKUP(Importaciones_mensuales[[#This Row],[Tipo]],Cod_tipo[],2,0)</f>
        <v>5</v>
      </c>
      <c r="I725" t="str">
        <f>+VLOOKUP(Importaciones_mensuales[[#This Row],[Código Arancelario]],Codigos10[],5,0)</f>
        <v>Frutos de pepita</v>
      </c>
      <c r="J725">
        <f>+VLOOKUP(Importaciones_mensuales[[#This Row],[Categoría]],Cod_Tipo_cultivo[],2,0)</f>
        <v>3</v>
      </c>
      <c r="K725" t="s">
        <v>129</v>
      </c>
      <c r="L725">
        <f>+VLOOKUP(Importaciones_mensuales[[#This Row],[Contenido]],Contenido_cod[],2,0)</f>
        <v>1</v>
      </c>
      <c r="M725" t="str">
        <f>+VLOOKUP(Importaciones_mensuales[[#This Row],[Código Arancelario]],Codigos10[],7,0)</f>
        <v>Asiáticas</v>
      </c>
      <c r="N725">
        <v>2017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47590.55</v>
      </c>
      <c r="Z725">
        <v>27315.1</v>
      </c>
    </row>
    <row r="726" spans="1:26" x14ac:dyDescent="0.25">
      <c r="A726" t="s">
        <v>347</v>
      </c>
      <c r="B726" t="s">
        <v>15</v>
      </c>
      <c r="C726" t="str">
        <f>+VLOOKUP(Importaciones_mensuales[[#This Row],[Código Arancelario]],Codigos10[],2,0)</f>
        <v>Pera</v>
      </c>
      <c r="D726">
        <f>+VLOOKUP(Importaciones_mensuales[[#This Row],[Cultivo]],Cod_categoría[],2,0)</f>
        <v>100104005</v>
      </c>
      <c r="E726" t="str">
        <f>+VLOOKUP(Importaciones_mensuales[[#This Row],[Código Arancelario]],Codigos10[],4,0)</f>
        <v>Fresco</v>
      </c>
      <c r="F726">
        <f>+VLOOKUP(Importaciones_mensuales[[#This Row],[Procesamiento]],Cod_procesamiento[],2,0)</f>
        <v>4</v>
      </c>
      <c r="G726" t="str">
        <f>+VLOOKUP(Importaciones_mensuales[[#This Row],[Código Arancelario]],Codigos10[],3,0)</f>
        <v>Sin especificar</v>
      </c>
      <c r="H726">
        <f>+VLOOKUP(Importaciones_mensuales[[#This Row],[Tipo]],Cod_tipo[],2,0)</f>
        <v>5</v>
      </c>
      <c r="I726" t="str">
        <f>+VLOOKUP(Importaciones_mensuales[[#This Row],[Código Arancelario]],Codigos10[],5,0)</f>
        <v>Frutos de pepita</v>
      </c>
      <c r="J726">
        <f>+VLOOKUP(Importaciones_mensuales[[#This Row],[Categoría]],Cod_Tipo_cultivo[],2,0)</f>
        <v>3</v>
      </c>
      <c r="K726" t="s">
        <v>129</v>
      </c>
      <c r="L726">
        <f>+VLOOKUP(Importaciones_mensuales[[#This Row],[Contenido]],Contenido_cod[],2,0)</f>
        <v>1</v>
      </c>
      <c r="M726" t="str">
        <f>+VLOOKUP(Importaciones_mensuales[[#This Row],[Código Arancelario]],Codigos10[],7,0)</f>
        <v>Barlett</v>
      </c>
      <c r="N726">
        <v>2017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40880.36</v>
      </c>
    </row>
    <row r="727" spans="1:26" x14ac:dyDescent="0.25">
      <c r="A727" t="s">
        <v>219</v>
      </c>
      <c r="B727" t="s">
        <v>15</v>
      </c>
      <c r="C727" t="str">
        <f>+VLOOKUP(Importaciones_mensuales[[#This Row],[Código Arancelario]],Codigos10[],2,0)</f>
        <v>Pera</v>
      </c>
      <c r="D727">
        <f>+VLOOKUP(Importaciones_mensuales[[#This Row],[Cultivo]],Cod_categoría[],2,0)</f>
        <v>100104005</v>
      </c>
      <c r="E727" t="str">
        <f>+VLOOKUP(Importaciones_mensuales[[#This Row],[Código Arancelario]],Codigos10[],4,0)</f>
        <v>Fresco</v>
      </c>
      <c r="F727">
        <f>+VLOOKUP(Importaciones_mensuales[[#This Row],[Procesamiento]],Cod_procesamiento[],2,0)</f>
        <v>4</v>
      </c>
      <c r="G727" t="str">
        <f>+VLOOKUP(Importaciones_mensuales[[#This Row],[Código Arancelario]],Codigos10[],3,0)</f>
        <v>Sin especificar</v>
      </c>
      <c r="H727">
        <f>+VLOOKUP(Importaciones_mensuales[[#This Row],[Tipo]],Cod_tipo[],2,0)</f>
        <v>5</v>
      </c>
      <c r="I727" t="str">
        <f>+VLOOKUP(Importaciones_mensuales[[#This Row],[Código Arancelario]],Codigos10[],5,0)</f>
        <v>Frutos de pepita</v>
      </c>
      <c r="J727">
        <f>+VLOOKUP(Importaciones_mensuales[[#This Row],[Categoría]],Cod_Tipo_cultivo[],2,0)</f>
        <v>3</v>
      </c>
      <c r="K727" t="s">
        <v>129</v>
      </c>
      <c r="L727">
        <f>+VLOOKUP(Importaciones_mensuales[[#This Row],[Contenido]],Contenido_cod[],2,0)</f>
        <v>1</v>
      </c>
      <c r="M727" t="str">
        <f>+VLOOKUP(Importaciones_mensuales[[#This Row],[Código Arancelario]],Codigos10[],7,0)</f>
        <v>D'Anjou</v>
      </c>
      <c r="N727">
        <v>2017</v>
      </c>
      <c r="O727">
        <v>5224.1400000000003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27192.91</v>
      </c>
      <c r="X727">
        <v>45923.61</v>
      </c>
      <c r="Y727">
        <v>20573.87</v>
      </c>
      <c r="Z727">
        <v>42585.99</v>
      </c>
    </row>
    <row r="728" spans="1:26" x14ac:dyDescent="0.25">
      <c r="A728" t="s">
        <v>221</v>
      </c>
      <c r="B728" t="s">
        <v>15</v>
      </c>
      <c r="C728" t="str">
        <f>+VLOOKUP(Importaciones_mensuales[[#This Row],[Código Arancelario]],Codigos10[],2,0)</f>
        <v>Pera</v>
      </c>
      <c r="D728">
        <f>+VLOOKUP(Importaciones_mensuales[[#This Row],[Cultivo]],Cod_categoría[],2,0)</f>
        <v>100104005</v>
      </c>
      <c r="E728" t="str">
        <f>+VLOOKUP(Importaciones_mensuales[[#This Row],[Código Arancelario]],Codigos10[],4,0)</f>
        <v>Fresco</v>
      </c>
      <c r="F728">
        <f>+VLOOKUP(Importaciones_mensuales[[#This Row],[Procesamiento]],Cod_procesamiento[],2,0)</f>
        <v>4</v>
      </c>
      <c r="G728" t="str">
        <f>+VLOOKUP(Importaciones_mensuales[[#This Row],[Código Arancelario]],Codigos10[],3,0)</f>
        <v>Sin especificar</v>
      </c>
      <c r="H728">
        <f>+VLOOKUP(Importaciones_mensuales[[#This Row],[Tipo]],Cod_tipo[],2,0)</f>
        <v>5</v>
      </c>
      <c r="I728" t="str">
        <f>+VLOOKUP(Importaciones_mensuales[[#This Row],[Código Arancelario]],Codigos10[],5,0)</f>
        <v>Frutos de pepita</v>
      </c>
      <c r="J728">
        <f>+VLOOKUP(Importaciones_mensuales[[#This Row],[Categoría]],Cod_Tipo_cultivo[],2,0)</f>
        <v>3</v>
      </c>
      <c r="K728" t="s">
        <v>129</v>
      </c>
      <c r="L728">
        <f>+VLOOKUP(Importaciones_mensuales[[#This Row],[Contenido]],Contenido_cod[],2,0)</f>
        <v>1</v>
      </c>
      <c r="M728" t="str">
        <f>+VLOOKUP(Importaciones_mensuales[[#This Row],[Código Arancelario]],Codigos10[],7,0)</f>
        <v>Sin especificar</v>
      </c>
      <c r="N728">
        <v>2017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25382.78</v>
      </c>
      <c r="Y728">
        <v>0</v>
      </c>
      <c r="Z728">
        <v>0</v>
      </c>
    </row>
    <row r="729" spans="1:26" x14ac:dyDescent="0.25">
      <c r="A729" t="s">
        <v>222</v>
      </c>
      <c r="B729" t="s">
        <v>15</v>
      </c>
      <c r="C729" t="str">
        <f>+VLOOKUP(Importaciones_mensuales[[#This Row],[Código Arancelario]],Codigos10[],2,0)</f>
        <v>Damasco</v>
      </c>
      <c r="D729">
        <f>+VLOOKUP(Importaciones_mensuales[[#This Row],[Cultivo]],Cod_categoría[],2,0)</f>
        <v>100103003</v>
      </c>
      <c r="E729" t="str">
        <f>+VLOOKUP(Importaciones_mensuales[[#This Row],[Código Arancelario]],Codigos10[],4,0)</f>
        <v>Fresco</v>
      </c>
      <c r="F729">
        <f>+VLOOKUP(Importaciones_mensuales[[#This Row],[Procesamiento]],Cod_procesamiento[],2,0)</f>
        <v>4</v>
      </c>
      <c r="G729" t="str">
        <f>+VLOOKUP(Importaciones_mensuales[[#This Row],[Código Arancelario]],Codigos10[],3,0)</f>
        <v>Sin especificar</v>
      </c>
      <c r="H729">
        <f>+VLOOKUP(Importaciones_mensuales[[#This Row],[Tipo]],Cod_tipo[],2,0)</f>
        <v>5</v>
      </c>
      <c r="I729" t="str">
        <f>+VLOOKUP(Importaciones_mensuales[[#This Row],[Código Arancelario]],Codigos10[],5,0)</f>
        <v>Frutos de carozo</v>
      </c>
      <c r="J729">
        <f>+VLOOKUP(Importaciones_mensuales[[#This Row],[Categoría]],Cod_Tipo_cultivo[],2,0)</f>
        <v>5</v>
      </c>
      <c r="K729" t="s">
        <v>129</v>
      </c>
      <c r="L729">
        <f>+VLOOKUP(Importaciones_mensuales[[#This Row],[Contenido]],Contenido_cod[],2,0)</f>
        <v>1</v>
      </c>
      <c r="M729" t="str">
        <f>+VLOOKUP(Importaciones_mensuales[[#This Row],[Código Arancelario]],Codigos10[],7,0)</f>
        <v>Sin especificar</v>
      </c>
      <c r="N729">
        <v>2017</v>
      </c>
      <c r="O729">
        <v>0</v>
      </c>
      <c r="P729">
        <v>9432.59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</row>
    <row r="730" spans="1:26" x14ac:dyDescent="0.25">
      <c r="A730" t="s">
        <v>213</v>
      </c>
      <c r="B730" t="s">
        <v>15</v>
      </c>
      <c r="C730" t="str">
        <f>+VLOOKUP(Importaciones_mensuales[[#This Row],[Código Arancelario]],Codigos10[],2,0)</f>
        <v>Manzana</v>
      </c>
      <c r="D730">
        <f>+VLOOKUP(Importaciones_mensuales[[#This Row],[Cultivo]],Cod_categoría[],2,0)</f>
        <v>100104002</v>
      </c>
      <c r="E730" t="str">
        <f>+VLOOKUP(Importaciones_mensuales[[#This Row],[Código Arancelario]],Codigos10[],4,0)</f>
        <v>Fresco</v>
      </c>
      <c r="F730">
        <f>+VLOOKUP(Importaciones_mensuales[[#This Row],[Procesamiento]],Cod_procesamiento[],2,0)</f>
        <v>4</v>
      </c>
      <c r="G730" t="str">
        <f>+VLOOKUP(Importaciones_mensuales[[#This Row],[Código Arancelario]],Codigos10[],3,0)</f>
        <v>No orgánico</v>
      </c>
      <c r="H730">
        <f>+VLOOKUP(Importaciones_mensuales[[#This Row],[Tipo]],Cod_tipo[],2,0)</f>
        <v>2</v>
      </c>
      <c r="I730" t="str">
        <f>+VLOOKUP(Importaciones_mensuales[[#This Row],[Código Arancelario]],Codigos10[],5,0)</f>
        <v>Frutos de pepita</v>
      </c>
      <c r="J730">
        <f>+VLOOKUP(Importaciones_mensuales[[#This Row],[Categoría]],Cod_Tipo_cultivo[],2,0)</f>
        <v>3</v>
      </c>
      <c r="K730" t="s">
        <v>129</v>
      </c>
      <c r="L730">
        <f>+VLOOKUP(Importaciones_mensuales[[#This Row],[Contenido]],Contenido_cod[],2,0)</f>
        <v>1</v>
      </c>
      <c r="M730" t="str">
        <f>+VLOOKUP(Importaciones_mensuales[[#This Row],[Código Arancelario]],Codigos10[],7,0)</f>
        <v>Granny smith</v>
      </c>
      <c r="N730">
        <v>2018</v>
      </c>
      <c r="O730">
        <v>515734.22000000003</v>
      </c>
      <c r="P730">
        <v>238968.25999999998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6737.5</v>
      </c>
      <c r="Y730">
        <v>120025.5</v>
      </c>
      <c r="Z730">
        <v>366935.02</v>
      </c>
    </row>
    <row r="731" spans="1:26" x14ac:dyDescent="0.25">
      <c r="A731" t="s">
        <v>225</v>
      </c>
      <c r="B731" t="s">
        <v>15</v>
      </c>
      <c r="C731" t="str">
        <f>+VLOOKUP(Importaciones_mensuales[[#This Row],[Código Arancelario]],Codigos10[],2,0)</f>
        <v>Nectarín</v>
      </c>
      <c r="D731">
        <f>+VLOOKUP(Importaciones_mensuales[[#This Row],[Cultivo]],Cod_categoría[],2,0)</f>
        <v>100103006</v>
      </c>
      <c r="E731" t="str">
        <f>+VLOOKUP(Importaciones_mensuales[[#This Row],[Código Arancelario]],Codigos10[],4,0)</f>
        <v>Fresco</v>
      </c>
      <c r="F731">
        <f>+VLOOKUP(Importaciones_mensuales[[#This Row],[Procesamiento]],Cod_procesamiento[],2,0)</f>
        <v>4</v>
      </c>
      <c r="G731" t="str">
        <f>+VLOOKUP(Importaciones_mensuales[[#This Row],[Código Arancelario]],Codigos10[],3,0)</f>
        <v>Sin especificar</v>
      </c>
      <c r="H731">
        <f>+VLOOKUP(Importaciones_mensuales[[#This Row],[Tipo]],Cod_tipo[],2,0)</f>
        <v>5</v>
      </c>
      <c r="I731" t="str">
        <f>+VLOOKUP(Importaciones_mensuales[[#This Row],[Código Arancelario]],Codigos10[],5,0)</f>
        <v>Frutos de carozo</v>
      </c>
      <c r="J731">
        <f>+VLOOKUP(Importaciones_mensuales[[#This Row],[Categoría]],Cod_Tipo_cultivo[],2,0)</f>
        <v>5</v>
      </c>
      <c r="K731" t="s">
        <v>129</v>
      </c>
      <c r="L731">
        <f>+VLOOKUP(Importaciones_mensuales[[#This Row],[Contenido]],Contenido_cod[],2,0)</f>
        <v>1</v>
      </c>
      <c r="M731" t="str">
        <f>+VLOOKUP(Importaciones_mensuales[[#This Row],[Código Arancelario]],Codigos10[],7,0)</f>
        <v>Sin especificar</v>
      </c>
      <c r="N731">
        <v>2017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60517.54</v>
      </c>
      <c r="U731">
        <v>60632.43</v>
      </c>
      <c r="V731">
        <v>148721.60000000001</v>
      </c>
      <c r="W731">
        <v>0</v>
      </c>
      <c r="X731">
        <v>0</v>
      </c>
      <c r="Y731">
        <v>0</v>
      </c>
      <c r="Z731">
        <v>0</v>
      </c>
    </row>
    <row r="732" spans="1:26" x14ac:dyDescent="0.25">
      <c r="A732" t="s">
        <v>227</v>
      </c>
      <c r="B732" t="s">
        <v>15</v>
      </c>
      <c r="C732" t="str">
        <f>+VLOOKUP(Importaciones_mensuales[[#This Row],[Código Arancelario]],Codigos10[],2,0)</f>
        <v>Durazno</v>
      </c>
      <c r="D732">
        <f>+VLOOKUP(Importaciones_mensuales[[#This Row],[Cultivo]],Cod_categoría[],2,0)</f>
        <v>100103004</v>
      </c>
      <c r="E732" t="str">
        <f>+VLOOKUP(Importaciones_mensuales[[#This Row],[Código Arancelario]],Codigos10[],4,0)</f>
        <v>Fresco</v>
      </c>
      <c r="F732">
        <f>+VLOOKUP(Importaciones_mensuales[[#This Row],[Procesamiento]],Cod_procesamiento[],2,0)</f>
        <v>4</v>
      </c>
      <c r="G732" t="str">
        <f>+VLOOKUP(Importaciones_mensuales[[#This Row],[Código Arancelario]],Codigos10[],3,0)</f>
        <v>Sin especificar</v>
      </c>
      <c r="H732">
        <f>+VLOOKUP(Importaciones_mensuales[[#This Row],[Tipo]],Cod_tipo[],2,0)</f>
        <v>5</v>
      </c>
      <c r="I732" t="str">
        <f>+VLOOKUP(Importaciones_mensuales[[#This Row],[Código Arancelario]],Codigos10[],5,0)</f>
        <v>Frutos de carozo</v>
      </c>
      <c r="J732">
        <f>+VLOOKUP(Importaciones_mensuales[[#This Row],[Categoría]],Cod_Tipo_cultivo[],2,0)</f>
        <v>5</v>
      </c>
      <c r="K732" t="s">
        <v>129</v>
      </c>
      <c r="L732">
        <f>+VLOOKUP(Importaciones_mensuales[[#This Row],[Contenido]],Contenido_cod[],2,0)</f>
        <v>1</v>
      </c>
      <c r="M732" t="str">
        <f>+VLOOKUP(Importaciones_mensuales[[#This Row],[Código Arancelario]],Codigos10[],7,0)</f>
        <v>Sin especificar</v>
      </c>
      <c r="N732">
        <v>2017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34482.239999999998</v>
      </c>
      <c r="U732">
        <v>26607.37</v>
      </c>
      <c r="V732">
        <v>212912.75</v>
      </c>
      <c r="W732">
        <v>89121</v>
      </c>
      <c r="X732">
        <v>99907.66</v>
      </c>
      <c r="Y732">
        <v>0</v>
      </c>
      <c r="Z732">
        <v>0</v>
      </c>
    </row>
    <row r="733" spans="1:26" x14ac:dyDescent="0.25">
      <c r="A733" t="s">
        <v>317</v>
      </c>
      <c r="B733" t="s">
        <v>15</v>
      </c>
      <c r="C733" t="str">
        <f>+VLOOKUP(Importaciones_mensuales[[#This Row],[Código Arancelario]],Codigos10[],2,0)</f>
        <v>Durazno</v>
      </c>
      <c r="D733">
        <f>+VLOOKUP(Importaciones_mensuales[[#This Row],[Cultivo]],Cod_categoría[],2,0)</f>
        <v>100103004</v>
      </c>
      <c r="E733" t="str">
        <f>+VLOOKUP(Importaciones_mensuales[[#This Row],[Código Arancelario]],Codigos10[],4,0)</f>
        <v>Fresco</v>
      </c>
      <c r="F733">
        <f>+VLOOKUP(Importaciones_mensuales[[#This Row],[Procesamiento]],Cod_procesamiento[],2,0)</f>
        <v>4</v>
      </c>
      <c r="G733" t="str">
        <f>+VLOOKUP(Importaciones_mensuales[[#This Row],[Código Arancelario]],Codigos10[],3,0)</f>
        <v>Sin especificar</v>
      </c>
      <c r="H733">
        <f>+VLOOKUP(Importaciones_mensuales[[#This Row],[Tipo]],Cod_tipo[],2,0)</f>
        <v>5</v>
      </c>
      <c r="I733" t="str">
        <f>+VLOOKUP(Importaciones_mensuales[[#This Row],[Código Arancelario]],Codigos10[],5,0)</f>
        <v>Frutos de carozo</v>
      </c>
      <c r="J733">
        <f>+VLOOKUP(Importaciones_mensuales[[#This Row],[Categoría]],Cod_Tipo_cultivo[],2,0)</f>
        <v>5</v>
      </c>
      <c r="K733" t="s">
        <v>129</v>
      </c>
      <c r="L733">
        <f>+VLOOKUP(Importaciones_mensuales[[#This Row],[Contenido]],Contenido_cod[],2,0)</f>
        <v>1</v>
      </c>
      <c r="M733" t="str">
        <f>+VLOOKUP(Importaciones_mensuales[[#This Row],[Código Arancelario]],Codigos10[],7,0)</f>
        <v>Sin especificar</v>
      </c>
      <c r="N733">
        <v>2017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41.29</v>
      </c>
      <c r="X733">
        <v>0</v>
      </c>
      <c r="Y733">
        <v>0</v>
      </c>
      <c r="Z733">
        <v>0</v>
      </c>
    </row>
    <row r="734" spans="1:26" x14ac:dyDescent="0.25">
      <c r="A734" t="s">
        <v>213</v>
      </c>
      <c r="B734" t="s">
        <v>15</v>
      </c>
      <c r="C734" t="str">
        <f>+VLOOKUP(Importaciones_mensuales[[#This Row],[Código Arancelario]],Codigos10[],2,0)</f>
        <v>Manzana</v>
      </c>
      <c r="D734">
        <f>+VLOOKUP(Importaciones_mensuales[[#This Row],[Cultivo]],Cod_categoría[],2,0)</f>
        <v>100104002</v>
      </c>
      <c r="E734" t="str">
        <f>+VLOOKUP(Importaciones_mensuales[[#This Row],[Código Arancelario]],Codigos10[],4,0)</f>
        <v>Fresco</v>
      </c>
      <c r="F734">
        <f>+VLOOKUP(Importaciones_mensuales[[#This Row],[Procesamiento]],Cod_procesamiento[],2,0)</f>
        <v>4</v>
      </c>
      <c r="G734" t="str">
        <f>+VLOOKUP(Importaciones_mensuales[[#This Row],[Código Arancelario]],Codigos10[],3,0)</f>
        <v>No orgánico</v>
      </c>
      <c r="H734">
        <f>+VLOOKUP(Importaciones_mensuales[[#This Row],[Tipo]],Cod_tipo[],2,0)</f>
        <v>2</v>
      </c>
      <c r="I734" t="str">
        <f>+VLOOKUP(Importaciones_mensuales[[#This Row],[Código Arancelario]],Codigos10[],5,0)</f>
        <v>Frutos de pepita</v>
      </c>
      <c r="J734">
        <f>+VLOOKUP(Importaciones_mensuales[[#This Row],[Categoría]],Cod_Tipo_cultivo[],2,0)</f>
        <v>3</v>
      </c>
      <c r="K734" t="s">
        <v>129</v>
      </c>
      <c r="L734">
        <f>+VLOOKUP(Importaciones_mensuales[[#This Row],[Contenido]],Contenido_cod[],2,0)</f>
        <v>1</v>
      </c>
      <c r="M734" t="str">
        <f>+VLOOKUP(Importaciones_mensuales[[#This Row],[Código Arancelario]],Codigos10[],7,0)</f>
        <v>Granny smith</v>
      </c>
      <c r="N734">
        <v>2020</v>
      </c>
      <c r="O734">
        <v>501483.34</v>
      </c>
      <c r="P734">
        <v>347027.38</v>
      </c>
      <c r="Q734">
        <v>71787.429999999993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210321.39</v>
      </c>
      <c r="Z734">
        <v>412826.20999999996</v>
      </c>
    </row>
    <row r="735" spans="1:26" x14ac:dyDescent="0.25">
      <c r="A735" t="s">
        <v>231</v>
      </c>
      <c r="B735" t="s">
        <v>15</v>
      </c>
      <c r="C735" t="str">
        <f>+VLOOKUP(Importaciones_mensuales[[#This Row],[Código Arancelario]],Codigos10[],2,0)</f>
        <v>Frutilla</v>
      </c>
      <c r="D735">
        <f>+VLOOKUP(Importaciones_mensuales[[#This Row],[Cultivo]],Cod_categoría[],2,0)</f>
        <v>100112025</v>
      </c>
      <c r="E735" t="str">
        <f>+VLOOKUP(Importaciones_mensuales[[#This Row],[Código Arancelario]],Codigos10[],4,0)</f>
        <v>Fresco</v>
      </c>
      <c r="F735">
        <f>+VLOOKUP(Importaciones_mensuales[[#This Row],[Procesamiento]],Cod_procesamiento[],2,0)</f>
        <v>4</v>
      </c>
      <c r="G735" t="str">
        <f>+VLOOKUP(Importaciones_mensuales[[#This Row],[Código Arancelario]],Codigos10[],3,0)</f>
        <v>Sin especificar</v>
      </c>
      <c r="H735">
        <f>+VLOOKUP(Importaciones_mensuales[[#This Row],[Tipo]],Cod_tipo[],2,0)</f>
        <v>5</v>
      </c>
      <c r="I735" t="str">
        <f>+VLOOKUP(Importaciones_mensuales[[#This Row],[Código Arancelario]],Codigos10[],5,0)</f>
        <v>Berries</v>
      </c>
      <c r="J735">
        <f>+VLOOKUP(Importaciones_mensuales[[#This Row],[Categoría]],Cod_Tipo_cultivo[],2,0)</f>
        <v>1</v>
      </c>
      <c r="K735" t="s">
        <v>129</v>
      </c>
      <c r="L735">
        <f>+VLOOKUP(Importaciones_mensuales[[#This Row],[Contenido]],Contenido_cod[],2,0)</f>
        <v>1</v>
      </c>
      <c r="M735" t="str">
        <f>+VLOOKUP(Importaciones_mensuales[[#This Row],[Código Arancelario]],Codigos10[],7,0)</f>
        <v>Sin especificar</v>
      </c>
      <c r="N735">
        <v>2017</v>
      </c>
      <c r="O735">
        <v>58.08</v>
      </c>
      <c r="P735">
        <v>252.18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15549.14</v>
      </c>
      <c r="W735">
        <v>0</v>
      </c>
      <c r="X735">
        <v>16068.66</v>
      </c>
      <c r="Y735">
        <v>0</v>
      </c>
      <c r="Z735">
        <v>74.77</v>
      </c>
    </row>
    <row r="736" spans="1:26" x14ac:dyDescent="0.25">
      <c r="A736" t="s">
        <v>319</v>
      </c>
      <c r="B736" t="s">
        <v>15</v>
      </c>
      <c r="C736" t="str">
        <f>+VLOOKUP(Importaciones_mensuales[[#This Row],[Código Arancelario]],Codigos10[],2,0)</f>
        <v>Zarzamora</v>
      </c>
      <c r="D736">
        <f>+VLOOKUP(Importaciones_mensuales[[#This Row],[Cultivo]],Cod_categoría[],2,0)</f>
        <v>100114038</v>
      </c>
      <c r="E736" t="str">
        <f>+VLOOKUP(Importaciones_mensuales[[#This Row],[Código Arancelario]],Codigos10[],4,0)</f>
        <v>Fresco</v>
      </c>
      <c r="F736">
        <f>+VLOOKUP(Importaciones_mensuales[[#This Row],[Procesamiento]],Cod_procesamiento[],2,0)</f>
        <v>4</v>
      </c>
      <c r="G736" t="str">
        <f>+VLOOKUP(Importaciones_mensuales[[#This Row],[Código Arancelario]],Codigos10[],3,0)</f>
        <v>Sin especificar</v>
      </c>
      <c r="H736">
        <f>+VLOOKUP(Importaciones_mensuales[[#This Row],[Tipo]],Cod_tipo[],2,0)</f>
        <v>5</v>
      </c>
      <c r="I736" t="str">
        <f>+VLOOKUP(Importaciones_mensuales[[#This Row],[Código Arancelario]],Codigos10[],5,0)</f>
        <v>Berries</v>
      </c>
      <c r="J736">
        <f>+VLOOKUP(Importaciones_mensuales[[#This Row],[Categoría]],Cod_Tipo_cultivo[],2,0)</f>
        <v>1</v>
      </c>
      <c r="K736" t="s">
        <v>129</v>
      </c>
      <c r="L736">
        <f>+VLOOKUP(Importaciones_mensuales[[#This Row],[Contenido]],Contenido_cod[],2,0)</f>
        <v>1</v>
      </c>
      <c r="M736" t="str">
        <f>+VLOOKUP(Importaciones_mensuales[[#This Row],[Código Arancelario]],Codigos10[],7,0)</f>
        <v>Sin especificar</v>
      </c>
      <c r="N736">
        <v>2017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6089.41</v>
      </c>
      <c r="W736">
        <v>0</v>
      </c>
      <c r="X736">
        <v>0</v>
      </c>
      <c r="Y736">
        <v>0</v>
      </c>
      <c r="Z736">
        <v>208.92</v>
      </c>
    </row>
    <row r="737" spans="1:26" x14ac:dyDescent="0.25">
      <c r="A737" t="s">
        <v>349</v>
      </c>
      <c r="B737" t="s">
        <v>15</v>
      </c>
      <c r="C737" t="str">
        <f>+VLOOKUP(Importaciones_mensuales[[#This Row],[Código Arancelario]],Codigos10[],2,0)</f>
        <v>Grosella</v>
      </c>
      <c r="D737">
        <f>+VLOOKUP(Importaciones_mensuales[[#This Row],[Cultivo]],Cod_categoría[],2,0)</f>
        <v>100114026</v>
      </c>
      <c r="E737" t="str">
        <f>+VLOOKUP(Importaciones_mensuales[[#This Row],[Código Arancelario]],Codigos10[],4,0)</f>
        <v>Fresco</v>
      </c>
      <c r="F737">
        <f>+VLOOKUP(Importaciones_mensuales[[#This Row],[Procesamiento]],Cod_procesamiento[],2,0)</f>
        <v>4</v>
      </c>
      <c r="G737" t="str">
        <f>+VLOOKUP(Importaciones_mensuales[[#This Row],[Código Arancelario]],Codigos10[],3,0)</f>
        <v>Sin especificar</v>
      </c>
      <c r="H737">
        <f>+VLOOKUP(Importaciones_mensuales[[#This Row],[Tipo]],Cod_tipo[],2,0)</f>
        <v>5</v>
      </c>
      <c r="I737" t="str">
        <f>+VLOOKUP(Importaciones_mensuales[[#This Row],[Código Arancelario]],Codigos10[],5,0)</f>
        <v>Berries</v>
      </c>
      <c r="J737">
        <f>+VLOOKUP(Importaciones_mensuales[[#This Row],[Categoría]],Cod_Tipo_cultivo[],2,0)</f>
        <v>1</v>
      </c>
      <c r="K737" t="s">
        <v>129</v>
      </c>
      <c r="L737">
        <f>+VLOOKUP(Importaciones_mensuales[[#This Row],[Contenido]],Contenido_cod[],2,0)</f>
        <v>1</v>
      </c>
      <c r="M737" t="str">
        <f>+VLOOKUP(Importaciones_mensuales[[#This Row],[Código Arancelario]],Codigos10[],7,0)</f>
        <v>Sin especificar</v>
      </c>
      <c r="N737">
        <v>2017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2260.83</v>
      </c>
      <c r="U737">
        <v>0</v>
      </c>
      <c r="V737">
        <v>3771.9</v>
      </c>
      <c r="W737">
        <v>0</v>
      </c>
      <c r="X737">
        <v>3597.46</v>
      </c>
      <c r="Y737">
        <v>0</v>
      </c>
      <c r="Z737">
        <v>204.41</v>
      </c>
    </row>
    <row r="738" spans="1:26" x14ac:dyDescent="0.25">
      <c r="A738" t="s">
        <v>28</v>
      </c>
      <c r="B738" t="s">
        <v>15</v>
      </c>
      <c r="C738" t="str">
        <f>+VLOOKUP(Importaciones_mensuales[[#This Row],[Código Arancelario]],Codigos10[],2,0)</f>
        <v>Cebolla</v>
      </c>
      <c r="D738">
        <f>+VLOOKUP(Importaciones_mensuales[[#This Row],[Cultivo]],Cod_categoría[],2,0)</f>
        <v>100112004</v>
      </c>
      <c r="E738" t="str">
        <f>+VLOOKUP(Importaciones_mensuales[[#This Row],[Código Arancelario]],Codigos10[],4,0)</f>
        <v>Fresco</v>
      </c>
      <c r="F738">
        <f>+VLOOKUP(Importaciones_mensuales[[#This Row],[Procesamiento]],Cod_procesamiento[],2,0)</f>
        <v>4</v>
      </c>
      <c r="G738" t="str">
        <f>+VLOOKUP(Importaciones_mensuales[[#This Row],[Código Arancelario]],Codigos10[],3,0)</f>
        <v>No orgánico</v>
      </c>
      <c r="H738">
        <f>+VLOOKUP(Importaciones_mensuales[[#This Row],[Tipo]],Cod_tipo[],2,0)</f>
        <v>2</v>
      </c>
      <c r="I738" t="str">
        <f>+VLOOKUP(Importaciones_mensuales[[#This Row],[Código Arancelario]],Codigos10[],5,0)</f>
        <v>Hortalizas</v>
      </c>
      <c r="J738">
        <f>+VLOOKUP(Importaciones_mensuales[[#This Row],[Categoría]],Cod_Tipo_cultivo[],2,0)</f>
        <v>7</v>
      </c>
      <c r="K738" t="s">
        <v>20</v>
      </c>
      <c r="L738">
        <f>+VLOOKUP(Importaciones_mensuales[[#This Row],[Contenido]],Contenido_cod[],2,0)</f>
        <v>2</v>
      </c>
      <c r="M738" t="str">
        <f>+VLOOKUP(Importaciones_mensuales[[#This Row],[Código Arancelario]],Codigos10[],7,0)</f>
        <v>Sin especificar</v>
      </c>
      <c r="N738">
        <v>2021</v>
      </c>
      <c r="O738">
        <v>492857.06000000006</v>
      </c>
      <c r="P738">
        <v>152718.89000000001</v>
      </c>
      <c r="Q738">
        <v>152682.26999999999</v>
      </c>
      <c r="R738">
        <v>88630.76</v>
      </c>
      <c r="S738">
        <v>129396.66</v>
      </c>
      <c r="T738">
        <v>225048.06</v>
      </c>
      <c r="U738">
        <v>262572.83999999997</v>
      </c>
      <c r="V738">
        <v>266475.65000000002</v>
      </c>
      <c r="W738">
        <v>220799.48</v>
      </c>
    </row>
    <row r="739" spans="1:26" x14ac:dyDescent="0.25">
      <c r="A739" t="s">
        <v>242</v>
      </c>
      <c r="B739" t="s">
        <v>15</v>
      </c>
      <c r="C739" t="str">
        <f>+VLOOKUP(Importaciones_mensuales[[#This Row],[Código Arancelario]],Codigos10[],2,0)</f>
        <v>Kiwi</v>
      </c>
      <c r="D739">
        <f>+VLOOKUP(Importaciones_mensuales[[#This Row],[Cultivo]],Cod_categoría[],2,0)</f>
        <v>100101007</v>
      </c>
      <c r="E739" t="str">
        <f>+VLOOKUP(Importaciones_mensuales[[#This Row],[Código Arancelario]],Codigos10[],4,0)</f>
        <v>Fresco</v>
      </c>
      <c r="F739">
        <f>+VLOOKUP(Importaciones_mensuales[[#This Row],[Procesamiento]],Cod_procesamiento[],2,0)</f>
        <v>4</v>
      </c>
      <c r="G739" t="str">
        <f>+VLOOKUP(Importaciones_mensuales[[#This Row],[Código Arancelario]],Codigos10[],3,0)</f>
        <v>No orgánico</v>
      </c>
      <c r="H739">
        <f>+VLOOKUP(Importaciones_mensuales[[#This Row],[Tipo]],Cod_tipo[],2,0)</f>
        <v>2</v>
      </c>
      <c r="I739" t="str">
        <f>+VLOOKUP(Importaciones_mensuales[[#This Row],[Código Arancelario]],Codigos10[],5,0)</f>
        <v>Berries</v>
      </c>
      <c r="J739">
        <f>+VLOOKUP(Importaciones_mensuales[[#This Row],[Categoría]],Cod_Tipo_cultivo[],2,0)</f>
        <v>1</v>
      </c>
      <c r="K739" t="s">
        <v>129</v>
      </c>
      <c r="L739">
        <f>+VLOOKUP(Importaciones_mensuales[[#This Row],[Contenido]],Contenido_cod[],2,0)</f>
        <v>1</v>
      </c>
      <c r="M739" t="str">
        <f>+VLOOKUP(Importaciones_mensuales[[#This Row],[Código Arancelario]],Codigos10[],7,0)</f>
        <v>Sin especificar</v>
      </c>
      <c r="N739">
        <v>2021</v>
      </c>
      <c r="O739">
        <v>476784.99</v>
      </c>
      <c r="P739">
        <v>237144.01</v>
      </c>
      <c r="Q739">
        <v>161755.13999999998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</row>
    <row r="740" spans="1:26" x14ac:dyDescent="0.25">
      <c r="A740" t="s">
        <v>215</v>
      </c>
      <c r="B740" t="s">
        <v>15</v>
      </c>
      <c r="C740" t="str">
        <f>+VLOOKUP(Importaciones_mensuales[[#This Row],[Código Arancelario]],Codigos10[],2,0)</f>
        <v>Manzana</v>
      </c>
      <c r="D740">
        <f>+VLOOKUP(Importaciones_mensuales[[#This Row],[Cultivo]],Cod_categoría[],2,0)</f>
        <v>100104002</v>
      </c>
      <c r="E740" t="str">
        <f>+VLOOKUP(Importaciones_mensuales[[#This Row],[Código Arancelario]],Codigos10[],4,0)</f>
        <v>Fresco</v>
      </c>
      <c r="F740">
        <f>+VLOOKUP(Importaciones_mensuales[[#This Row],[Procesamiento]],Cod_procesamiento[],2,0)</f>
        <v>4</v>
      </c>
      <c r="G740" t="str">
        <f>+VLOOKUP(Importaciones_mensuales[[#This Row],[Código Arancelario]],Codigos10[],3,0)</f>
        <v>No orgánico</v>
      </c>
      <c r="H740">
        <f>+VLOOKUP(Importaciones_mensuales[[#This Row],[Tipo]],Cod_tipo[],2,0)</f>
        <v>2</v>
      </c>
      <c r="I740" t="str">
        <f>+VLOOKUP(Importaciones_mensuales[[#This Row],[Código Arancelario]],Codigos10[],5,0)</f>
        <v>Frutos de pepita</v>
      </c>
      <c r="J740">
        <f>+VLOOKUP(Importaciones_mensuales[[#This Row],[Categoría]],Cod_Tipo_cultivo[],2,0)</f>
        <v>3</v>
      </c>
      <c r="K740" t="s">
        <v>129</v>
      </c>
      <c r="L740">
        <f>+VLOOKUP(Importaciones_mensuales[[#This Row],[Contenido]],Contenido_cod[],2,0)</f>
        <v>1</v>
      </c>
      <c r="M740" t="str">
        <f>+VLOOKUP(Importaciones_mensuales[[#This Row],[Código Arancelario]],Codigos10[],7,0)</f>
        <v>Sin especificar</v>
      </c>
      <c r="N740">
        <v>2021</v>
      </c>
      <c r="O740">
        <v>445022.2</v>
      </c>
      <c r="P740">
        <v>284492.12</v>
      </c>
      <c r="Q740">
        <v>167117.79999999999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</row>
    <row r="741" spans="1:26" x14ac:dyDescent="0.25">
      <c r="A741" t="s">
        <v>103</v>
      </c>
      <c r="B741" t="s">
        <v>15</v>
      </c>
      <c r="C741" t="str">
        <f>+VLOOKUP(Importaciones_mensuales[[#This Row],[Código Arancelario]],Codigos10[],2,0)</f>
        <v>Otras hortalizas</v>
      </c>
      <c r="D741">
        <f>+VLOOKUP(Importaciones_mensuales[[#This Row],[Cultivo]],Cod_categoría[],2,0)</f>
        <v>100112054</v>
      </c>
      <c r="E741" t="str">
        <f>+VLOOKUP(Importaciones_mensuales[[#This Row],[Código Arancelario]],Codigos10[],4,0)</f>
        <v>Deshidratado</v>
      </c>
      <c r="F741">
        <f>+VLOOKUP(Importaciones_mensuales[[#This Row],[Procesamiento]],Cod_procesamiento[],2,0)</f>
        <v>3</v>
      </c>
      <c r="G741" t="str">
        <f>+VLOOKUP(Importaciones_mensuales[[#This Row],[Código Arancelario]],Codigos10[],3,0)</f>
        <v>No orgánico</v>
      </c>
      <c r="H741">
        <f>+VLOOKUP(Importaciones_mensuales[[#This Row],[Tipo]],Cod_tipo[],2,0)</f>
        <v>2</v>
      </c>
      <c r="I741" t="str">
        <f>+VLOOKUP(Importaciones_mensuales[[#This Row],[Código Arancelario]],Codigos10[],5,0)</f>
        <v>Hortalizas</v>
      </c>
      <c r="J741">
        <f>+VLOOKUP(Importaciones_mensuales[[#This Row],[Categoría]],Cod_Tipo_cultivo[],2,0)</f>
        <v>7</v>
      </c>
      <c r="K741" t="s">
        <v>20</v>
      </c>
      <c r="L741">
        <f>+VLOOKUP(Importaciones_mensuales[[#This Row],[Contenido]],Contenido_cod[],2,0)</f>
        <v>2</v>
      </c>
      <c r="M741" t="str">
        <f>+VLOOKUP(Importaciones_mensuales[[#This Row],[Código Arancelario]],Codigos10[],7,0)</f>
        <v>Sin especificar</v>
      </c>
      <c r="N741">
        <v>2017</v>
      </c>
      <c r="O741">
        <v>436586.35000000009</v>
      </c>
      <c r="P741">
        <v>633655.28999999992</v>
      </c>
      <c r="Q741">
        <v>631367.94999999995</v>
      </c>
      <c r="R741">
        <v>830471.49</v>
      </c>
      <c r="S741">
        <v>582251.94999999995</v>
      </c>
      <c r="T741">
        <v>559852.32999999996</v>
      </c>
      <c r="U741">
        <v>424597.45999999996</v>
      </c>
      <c r="V741">
        <v>686395.04</v>
      </c>
      <c r="W741">
        <v>246246.22</v>
      </c>
      <c r="X741">
        <v>139742.47999999998</v>
      </c>
      <c r="Y741">
        <v>1090970.7100000002</v>
      </c>
      <c r="Z741">
        <v>74663.460000000006</v>
      </c>
    </row>
    <row r="742" spans="1:26" x14ac:dyDescent="0.25">
      <c r="A742" t="s">
        <v>338</v>
      </c>
      <c r="B742" t="s">
        <v>15</v>
      </c>
      <c r="C742" t="str">
        <f>+VLOOKUP(Importaciones_mensuales[[#This Row],[Código Arancelario]],Codigos10[],2,0)</f>
        <v>Chirimoya</v>
      </c>
      <c r="D742">
        <f>+VLOOKUP(Importaciones_mensuales[[#This Row],[Cultivo]],Cod_categoría[],2,0)</f>
        <v>100107002</v>
      </c>
      <c r="E742" t="str">
        <f>+VLOOKUP(Importaciones_mensuales[[#This Row],[Código Arancelario]],Codigos10[],4,0)</f>
        <v>Fresco</v>
      </c>
      <c r="F742">
        <f>+VLOOKUP(Importaciones_mensuales[[#This Row],[Procesamiento]],Cod_procesamiento[],2,0)</f>
        <v>4</v>
      </c>
      <c r="G742" t="str">
        <f>+VLOOKUP(Importaciones_mensuales[[#This Row],[Código Arancelario]],Codigos10[],3,0)</f>
        <v>Sin especificar</v>
      </c>
      <c r="H742">
        <f>+VLOOKUP(Importaciones_mensuales[[#This Row],[Tipo]],Cod_tipo[],2,0)</f>
        <v>5</v>
      </c>
      <c r="I742" t="str">
        <f>+VLOOKUP(Importaciones_mensuales[[#This Row],[Código Arancelario]],Codigos10[],5,0)</f>
        <v>Tropicales y Subtropicales</v>
      </c>
      <c r="J742">
        <f>+VLOOKUP(Importaciones_mensuales[[#This Row],[Categoría]],Cod_Tipo_cultivo[],2,0)</f>
        <v>4</v>
      </c>
      <c r="K742" t="s">
        <v>129</v>
      </c>
      <c r="L742">
        <f>+VLOOKUP(Importaciones_mensuales[[#This Row],[Contenido]],Contenido_cod[],2,0)</f>
        <v>1</v>
      </c>
      <c r="M742" t="str">
        <f>+VLOOKUP(Importaciones_mensuales[[#This Row],[Código Arancelario]],Codigos10[],7,0)</f>
        <v>Sin especificar</v>
      </c>
      <c r="N742">
        <v>2017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143.19</v>
      </c>
      <c r="W742">
        <v>0</v>
      </c>
      <c r="X742">
        <v>136.05000000000001</v>
      </c>
      <c r="Y742">
        <v>0</v>
      </c>
      <c r="Z742">
        <v>0</v>
      </c>
    </row>
    <row r="743" spans="1:26" x14ac:dyDescent="0.25">
      <c r="A743" t="s">
        <v>213</v>
      </c>
      <c r="B743" t="s">
        <v>15</v>
      </c>
      <c r="C743" t="str">
        <f>+VLOOKUP(Importaciones_mensuales[[#This Row],[Código Arancelario]],Codigos10[],2,0)</f>
        <v>Manzana</v>
      </c>
      <c r="D743">
        <f>+VLOOKUP(Importaciones_mensuales[[#This Row],[Cultivo]],Cod_categoría[],2,0)</f>
        <v>100104002</v>
      </c>
      <c r="E743" t="str">
        <f>+VLOOKUP(Importaciones_mensuales[[#This Row],[Código Arancelario]],Codigos10[],4,0)</f>
        <v>Fresco</v>
      </c>
      <c r="F743">
        <f>+VLOOKUP(Importaciones_mensuales[[#This Row],[Procesamiento]],Cod_procesamiento[],2,0)</f>
        <v>4</v>
      </c>
      <c r="G743" t="str">
        <f>+VLOOKUP(Importaciones_mensuales[[#This Row],[Código Arancelario]],Codigos10[],3,0)</f>
        <v>No orgánico</v>
      </c>
      <c r="H743">
        <f>+VLOOKUP(Importaciones_mensuales[[#This Row],[Tipo]],Cod_tipo[],2,0)</f>
        <v>2</v>
      </c>
      <c r="I743" t="str">
        <f>+VLOOKUP(Importaciones_mensuales[[#This Row],[Código Arancelario]],Codigos10[],5,0)</f>
        <v>Frutos de pepita</v>
      </c>
      <c r="J743">
        <f>+VLOOKUP(Importaciones_mensuales[[#This Row],[Categoría]],Cod_Tipo_cultivo[],2,0)</f>
        <v>3</v>
      </c>
      <c r="K743" t="s">
        <v>129</v>
      </c>
      <c r="L743">
        <f>+VLOOKUP(Importaciones_mensuales[[#This Row],[Contenido]],Contenido_cod[],2,0)</f>
        <v>1</v>
      </c>
      <c r="M743" t="str">
        <f>+VLOOKUP(Importaciones_mensuales[[#This Row],[Código Arancelario]],Codigos10[],7,0)</f>
        <v>Granny smith</v>
      </c>
      <c r="N743">
        <v>2019</v>
      </c>
      <c r="O743">
        <v>430170.63</v>
      </c>
      <c r="P743">
        <v>486182.92000000004</v>
      </c>
      <c r="Q743">
        <v>86425.01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316086.43</v>
      </c>
      <c r="Z743">
        <v>548446.61</v>
      </c>
    </row>
    <row r="744" spans="1:26" x14ac:dyDescent="0.25">
      <c r="A744" t="s">
        <v>249</v>
      </c>
      <c r="B744" t="s">
        <v>15</v>
      </c>
      <c r="C744" t="str">
        <f>+VLOOKUP(Importaciones_mensuales[[#This Row],[Código Arancelario]],Codigos10[],2,0)</f>
        <v>Frambuesa</v>
      </c>
      <c r="D744">
        <f>+VLOOKUP(Importaciones_mensuales[[#This Row],[Cultivo]],Cod_categoría[],2,0)</f>
        <v>100101004</v>
      </c>
      <c r="E744" t="str">
        <f>+VLOOKUP(Importaciones_mensuales[[#This Row],[Código Arancelario]],Codigos10[],4,0)</f>
        <v>Congelado</v>
      </c>
      <c r="F744">
        <f>+VLOOKUP(Importaciones_mensuales[[#This Row],[Procesamiento]],Cod_procesamiento[],2,0)</f>
        <v>1</v>
      </c>
      <c r="G744" t="str">
        <f>+VLOOKUP(Importaciones_mensuales[[#This Row],[Código Arancelario]],Codigos10[],3,0)</f>
        <v>Orgánico</v>
      </c>
      <c r="H744">
        <f>+VLOOKUP(Importaciones_mensuales[[#This Row],[Tipo]],Cod_tipo[],2,0)</f>
        <v>1</v>
      </c>
      <c r="I744" t="str">
        <f>+VLOOKUP(Importaciones_mensuales[[#This Row],[Código Arancelario]],Codigos10[],5,0)</f>
        <v>Berries</v>
      </c>
      <c r="J744">
        <f>+VLOOKUP(Importaciones_mensuales[[#This Row],[Categoría]],Cod_Tipo_cultivo[],2,0)</f>
        <v>1</v>
      </c>
      <c r="K744" t="s">
        <v>129</v>
      </c>
      <c r="L744">
        <f>+VLOOKUP(Importaciones_mensuales[[#This Row],[Contenido]],Contenido_cod[],2,0)</f>
        <v>1</v>
      </c>
      <c r="M744" t="str">
        <f>+VLOOKUP(Importaciones_mensuales[[#This Row],[Código Arancelario]],Codigos10[],7,0)</f>
        <v>Sin especificar</v>
      </c>
      <c r="N744">
        <v>2016</v>
      </c>
      <c r="O744">
        <v>413469.43</v>
      </c>
      <c r="P744">
        <v>248438.09</v>
      </c>
      <c r="Q744">
        <v>164971.6</v>
      </c>
      <c r="R744">
        <v>164560.01</v>
      </c>
      <c r="S744">
        <v>501812.51</v>
      </c>
      <c r="T744">
        <v>164565.34</v>
      </c>
      <c r="U744">
        <v>0</v>
      </c>
      <c r="V744">
        <v>14853.25</v>
      </c>
      <c r="W744">
        <v>66283.77</v>
      </c>
      <c r="X744">
        <v>77891.8</v>
      </c>
      <c r="Y744">
        <v>155787.6</v>
      </c>
      <c r="Z744">
        <v>0</v>
      </c>
    </row>
    <row r="745" spans="1:26" x14ac:dyDescent="0.25">
      <c r="A745" t="s">
        <v>103</v>
      </c>
      <c r="B745" t="s">
        <v>362</v>
      </c>
      <c r="C745" t="str">
        <f>+VLOOKUP(Importaciones_mensuales[[#This Row],[Código Arancelario]],Codigos10[],2,0)</f>
        <v>Otras hortalizas</v>
      </c>
      <c r="D745">
        <f>+VLOOKUP(Importaciones_mensuales[[#This Row],[Cultivo]],Cod_categoría[],2,0)</f>
        <v>100112054</v>
      </c>
      <c r="E745" t="str">
        <f>+VLOOKUP(Importaciones_mensuales[[#This Row],[Código Arancelario]],Codigos10[],4,0)</f>
        <v>Deshidratado</v>
      </c>
      <c r="F745">
        <f>+VLOOKUP(Importaciones_mensuales[[#This Row],[Procesamiento]],Cod_procesamiento[],2,0)</f>
        <v>3</v>
      </c>
      <c r="G745" t="str">
        <f>+VLOOKUP(Importaciones_mensuales[[#This Row],[Código Arancelario]],Codigos10[],3,0)</f>
        <v>No orgánico</v>
      </c>
      <c r="H745">
        <f>+VLOOKUP(Importaciones_mensuales[[#This Row],[Tipo]],Cod_tipo[],2,0)</f>
        <v>2</v>
      </c>
      <c r="I745" t="str">
        <f>+VLOOKUP(Importaciones_mensuales[[#This Row],[Código Arancelario]],Codigos10[],5,0)</f>
        <v>Hortalizas</v>
      </c>
      <c r="J745">
        <f>+VLOOKUP(Importaciones_mensuales[[#This Row],[Categoría]],Cod_Tipo_cultivo[],2,0)</f>
        <v>7</v>
      </c>
      <c r="K745" t="s">
        <v>20</v>
      </c>
      <c r="L745">
        <f>+VLOOKUP(Importaciones_mensuales[[#This Row],[Contenido]],Contenido_cod[],2,0)</f>
        <v>2</v>
      </c>
      <c r="M745" t="str">
        <f>+VLOOKUP(Importaciones_mensuales[[#This Row],[Código Arancelario]],Codigos10[],7,0)</f>
        <v>Sin especificar</v>
      </c>
      <c r="N745">
        <v>2016</v>
      </c>
      <c r="O745">
        <v>408738.83039999998</v>
      </c>
      <c r="P745">
        <v>103803.55919999999</v>
      </c>
      <c r="Q745">
        <v>181185.6538</v>
      </c>
      <c r="R745">
        <v>343215.86690000002</v>
      </c>
      <c r="S745">
        <v>431098.51499999996</v>
      </c>
      <c r="T745">
        <v>244697.75390000001</v>
      </c>
      <c r="U745">
        <v>596903.31999999995</v>
      </c>
      <c r="V745">
        <v>130372.3112</v>
      </c>
      <c r="W745">
        <v>224389.22820000001</v>
      </c>
      <c r="X745">
        <v>448268.19380000001</v>
      </c>
      <c r="Y745">
        <v>368085</v>
      </c>
      <c r="Z745">
        <v>36554.25</v>
      </c>
    </row>
    <row r="746" spans="1:26" x14ac:dyDescent="0.25">
      <c r="A746" t="s">
        <v>213</v>
      </c>
      <c r="B746" t="s">
        <v>15</v>
      </c>
      <c r="C746" t="str">
        <f>+VLOOKUP(Importaciones_mensuales[[#This Row],[Código Arancelario]],Codigos10[],2,0)</f>
        <v>Manzana</v>
      </c>
      <c r="D746">
        <f>+VLOOKUP(Importaciones_mensuales[[#This Row],[Cultivo]],Cod_categoría[],2,0)</f>
        <v>100104002</v>
      </c>
      <c r="E746" t="str">
        <f>+VLOOKUP(Importaciones_mensuales[[#This Row],[Código Arancelario]],Codigos10[],4,0)</f>
        <v>Fresco</v>
      </c>
      <c r="F746">
        <f>+VLOOKUP(Importaciones_mensuales[[#This Row],[Procesamiento]],Cod_procesamiento[],2,0)</f>
        <v>4</v>
      </c>
      <c r="G746" t="str">
        <f>+VLOOKUP(Importaciones_mensuales[[#This Row],[Código Arancelario]],Codigos10[],3,0)</f>
        <v>No orgánico</v>
      </c>
      <c r="H746">
        <f>+VLOOKUP(Importaciones_mensuales[[#This Row],[Tipo]],Cod_tipo[],2,0)</f>
        <v>2</v>
      </c>
      <c r="I746" t="str">
        <f>+VLOOKUP(Importaciones_mensuales[[#This Row],[Código Arancelario]],Codigos10[],5,0)</f>
        <v>Frutos de pepita</v>
      </c>
      <c r="J746">
        <f>+VLOOKUP(Importaciones_mensuales[[#This Row],[Categoría]],Cod_Tipo_cultivo[],2,0)</f>
        <v>3</v>
      </c>
      <c r="K746" t="s">
        <v>129</v>
      </c>
      <c r="L746">
        <f>+VLOOKUP(Importaciones_mensuales[[#This Row],[Contenido]],Contenido_cod[],2,0)</f>
        <v>1</v>
      </c>
      <c r="M746" t="str">
        <f>+VLOOKUP(Importaciones_mensuales[[#This Row],[Código Arancelario]],Codigos10[],7,0)</f>
        <v>Granny smith</v>
      </c>
      <c r="N746">
        <v>2021</v>
      </c>
      <c r="O746">
        <v>393976.89</v>
      </c>
      <c r="P746">
        <v>396592.11</v>
      </c>
      <c r="Q746">
        <v>181298.75</v>
      </c>
      <c r="R746">
        <v>42189</v>
      </c>
      <c r="S746">
        <v>0</v>
      </c>
      <c r="T746">
        <v>0</v>
      </c>
      <c r="U746">
        <v>0</v>
      </c>
      <c r="V746">
        <v>0</v>
      </c>
      <c r="W746">
        <v>0</v>
      </c>
    </row>
    <row r="747" spans="1:26" x14ac:dyDescent="0.25">
      <c r="A747" t="s">
        <v>211</v>
      </c>
      <c r="B747" t="s">
        <v>15</v>
      </c>
      <c r="C747" t="str">
        <f>+VLOOKUP(Importaciones_mensuales[[#This Row],[Código Arancelario]],Codigos10[],2,0)</f>
        <v>Manzana</v>
      </c>
      <c r="D747">
        <f>+VLOOKUP(Importaciones_mensuales[[#This Row],[Cultivo]],Cod_categoría[],2,0)</f>
        <v>100104002</v>
      </c>
      <c r="E747" t="str">
        <f>+VLOOKUP(Importaciones_mensuales[[#This Row],[Código Arancelario]],Codigos10[],4,0)</f>
        <v>Fresco</v>
      </c>
      <c r="F747">
        <f>+VLOOKUP(Importaciones_mensuales[[#This Row],[Procesamiento]],Cod_procesamiento[],2,0)</f>
        <v>4</v>
      </c>
      <c r="G747" t="str">
        <f>+VLOOKUP(Importaciones_mensuales[[#This Row],[Código Arancelario]],Codigos10[],3,0)</f>
        <v>No orgánico</v>
      </c>
      <c r="H747">
        <f>+VLOOKUP(Importaciones_mensuales[[#This Row],[Tipo]],Cod_tipo[],2,0)</f>
        <v>2</v>
      </c>
      <c r="I747" t="str">
        <f>+VLOOKUP(Importaciones_mensuales[[#This Row],[Código Arancelario]],Codigos10[],5,0)</f>
        <v>Frutos de pepita</v>
      </c>
      <c r="J747">
        <f>+VLOOKUP(Importaciones_mensuales[[#This Row],[Categoría]],Cod_Tipo_cultivo[],2,0)</f>
        <v>3</v>
      </c>
      <c r="K747" t="s">
        <v>129</v>
      </c>
      <c r="L747">
        <f>+VLOOKUP(Importaciones_mensuales[[#This Row],[Contenido]],Contenido_cod[],2,0)</f>
        <v>1</v>
      </c>
      <c r="M747" t="str">
        <f>+VLOOKUP(Importaciones_mensuales[[#This Row],[Código Arancelario]],Codigos10[],7,0)</f>
        <v>Fuji</v>
      </c>
      <c r="N747">
        <v>2019</v>
      </c>
      <c r="O747">
        <v>368482.64</v>
      </c>
      <c r="P747">
        <v>280469.57</v>
      </c>
      <c r="Q747">
        <v>308315.84000000003</v>
      </c>
      <c r="R747">
        <v>62951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301903.71999999997</v>
      </c>
      <c r="Z747">
        <v>438879.83999999997</v>
      </c>
    </row>
    <row r="748" spans="1:26" x14ac:dyDescent="0.25">
      <c r="A748" t="s">
        <v>252</v>
      </c>
      <c r="B748" t="s">
        <v>15</v>
      </c>
      <c r="C748" t="str">
        <f>+VLOOKUP(Importaciones_mensuales[[#This Row],[Código Arancelario]],Codigos10[],2,0)</f>
        <v>Zarzamora</v>
      </c>
      <c r="D748">
        <f>+VLOOKUP(Importaciones_mensuales[[#This Row],[Cultivo]],Cod_categoría[],2,0)</f>
        <v>100114038</v>
      </c>
      <c r="E748" t="str">
        <f>+VLOOKUP(Importaciones_mensuales[[#This Row],[Código Arancelario]],Codigos10[],4,0)</f>
        <v>Congelado</v>
      </c>
      <c r="F748">
        <f>+VLOOKUP(Importaciones_mensuales[[#This Row],[Procesamiento]],Cod_procesamiento[],2,0)</f>
        <v>1</v>
      </c>
      <c r="G748" t="str">
        <f>+VLOOKUP(Importaciones_mensuales[[#This Row],[Código Arancelario]],Codigos10[],3,0)</f>
        <v>Sin especificar</v>
      </c>
      <c r="H748">
        <f>+VLOOKUP(Importaciones_mensuales[[#This Row],[Tipo]],Cod_tipo[],2,0)</f>
        <v>5</v>
      </c>
      <c r="I748" t="str">
        <f>+VLOOKUP(Importaciones_mensuales[[#This Row],[Código Arancelario]],Codigos10[],5,0)</f>
        <v>Berries</v>
      </c>
      <c r="J748">
        <f>+VLOOKUP(Importaciones_mensuales[[#This Row],[Categoría]],Cod_Tipo_cultivo[],2,0)</f>
        <v>1</v>
      </c>
      <c r="K748" t="s">
        <v>129</v>
      </c>
      <c r="L748">
        <f>+VLOOKUP(Importaciones_mensuales[[#This Row],[Contenido]],Contenido_cod[],2,0)</f>
        <v>1</v>
      </c>
      <c r="M748" t="str">
        <f>+VLOOKUP(Importaciones_mensuales[[#This Row],[Código Arancelario]],Codigos10[],7,0)</f>
        <v>Sin especificar</v>
      </c>
      <c r="N748">
        <v>2017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42048.2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69.56</v>
      </c>
    </row>
    <row r="749" spans="1:26" x14ac:dyDescent="0.25">
      <c r="A749" t="s">
        <v>34</v>
      </c>
      <c r="B749" t="s">
        <v>362</v>
      </c>
      <c r="C749" t="str">
        <f>+VLOOKUP(Importaciones_mensuales[[#This Row],[Código Arancelario]],Codigos10[],2,0)</f>
        <v>Ajo</v>
      </c>
      <c r="D749">
        <f>+VLOOKUP(Importaciones_mensuales[[#This Row],[Cultivo]],Cod_categoría[],2,0)</f>
        <v>100112003</v>
      </c>
      <c r="E749" t="str">
        <f>+VLOOKUP(Importaciones_mensuales[[#This Row],[Código Arancelario]],Codigos10[],4,0)</f>
        <v>Fresco</v>
      </c>
      <c r="F749">
        <f>+VLOOKUP(Importaciones_mensuales[[#This Row],[Procesamiento]],Cod_procesamiento[],2,0)</f>
        <v>4</v>
      </c>
      <c r="G749" t="str">
        <f>+VLOOKUP(Importaciones_mensuales[[#This Row],[Código Arancelario]],Codigos10[],3,0)</f>
        <v>No orgánico</v>
      </c>
      <c r="H749">
        <f>+VLOOKUP(Importaciones_mensuales[[#This Row],[Tipo]],Cod_tipo[],2,0)</f>
        <v>2</v>
      </c>
      <c r="I749" t="str">
        <f>+VLOOKUP(Importaciones_mensuales[[#This Row],[Código Arancelario]],Codigos10[],5,0)</f>
        <v>Hortalizas</v>
      </c>
      <c r="J749">
        <f>+VLOOKUP(Importaciones_mensuales[[#This Row],[Categoría]],Cod_Tipo_cultivo[],2,0)</f>
        <v>7</v>
      </c>
      <c r="K749" t="s">
        <v>20</v>
      </c>
      <c r="L749">
        <f>+VLOOKUP(Importaciones_mensuales[[#This Row],[Contenido]],Contenido_cod[],2,0)</f>
        <v>2</v>
      </c>
      <c r="M749" t="str">
        <f>+VLOOKUP(Importaciones_mensuales[[#This Row],[Código Arancelario]],Codigos10[],7,0)</f>
        <v>Sin especificar</v>
      </c>
      <c r="N749">
        <v>2016</v>
      </c>
      <c r="O749">
        <v>362910</v>
      </c>
      <c r="P749">
        <v>481480</v>
      </c>
      <c r="Q749">
        <v>1511190</v>
      </c>
      <c r="R749">
        <v>747950</v>
      </c>
      <c r="S749">
        <v>498800</v>
      </c>
      <c r="T749">
        <v>76500</v>
      </c>
      <c r="U749">
        <v>760740</v>
      </c>
      <c r="V749">
        <v>957356</v>
      </c>
      <c r="W749">
        <v>844687</v>
      </c>
      <c r="X749">
        <v>413365.95610000001</v>
      </c>
      <c r="Y749">
        <v>352100</v>
      </c>
      <c r="Z749">
        <v>188000</v>
      </c>
    </row>
    <row r="750" spans="1:26" x14ac:dyDescent="0.25">
      <c r="A750" t="s">
        <v>34</v>
      </c>
      <c r="B750" t="s">
        <v>362</v>
      </c>
      <c r="C750" t="str">
        <f>+VLOOKUP(Importaciones_mensuales[[#This Row],[Código Arancelario]],Codigos10[],2,0)</f>
        <v>Ajo</v>
      </c>
      <c r="D750">
        <f>+VLOOKUP(Importaciones_mensuales[[#This Row],[Cultivo]],Cod_categoría[],2,0)</f>
        <v>100112003</v>
      </c>
      <c r="E750" t="str">
        <f>+VLOOKUP(Importaciones_mensuales[[#This Row],[Código Arancelario]],Codigos10[],4,0)</f>
        <v>Fresco</v>
      </c>
      <c r="F750">
        <f>+VLOOKUP(Importaciones_mensuales[[#This Row],[Procesamiento]],Cod_procesamiento[],2,0)</f>
        <v>4</v>
      </c>
      <c r="G750" t="str">
        <f>+VLOOKUP(Importaciones_mensuales[[#This Row],[Código Arancelario]],Codigos10[],3,0)</f>
        <v>No orgánico</v>
      </c>
      <c r="H750">
        <f>+VLOOKUP(Importaciones_mensuales[[#This Row],[Tipo]],Cod_tipo[],2,0)</f>
        <v>2</v>
      </c>
      <c r="I750" t="str">
        <f>+VLOOKUP(Importaciones_mensuales[[#This Row],[Código Arancelario]],Codigos10[],5,0)</f>
        <v>Hortalizas</v>
      </c>
      <c r="J750">
        <f>+VLOOKUP(Importaciones_mensuales[[#This Row],[Categoría]],Cod_Tipo_cultivo[],2,0)</f>
        <v>7</v>
      </c>
      <c r="K750" t="s">
        <v>20</v>
      </c>
      <c r="L750">
        <f>+VLOOKUP(Importaciones_mensuales[[#This Row],[Contenido]],Contenido_cod[],2,0)</f>
        <v>2</v>
      </c>
      <c r="M750" t="str">
        <f>+VLOOKUP(Importaciones_mensuales[[#This Row],[Código Arancelario]],Codigos10[],7,0)</f>
        <v>Sin especificar</v>
      </c>
      <c r="N750">
        <v>2017</v>
      </c>
      <c r="O750">
        <v>358546.34</v>
      </c>
      <c r="P750">
        <v>360420</v>
      </c>
      <c r="Q750">
        <v>436156.34</v>
      </c>
      <c r="R750">
        <v>215365</v>
      </c>
      <c r="S750">
        <v>516770</v>
      </c>
      <c r="T750">
        <v>287595</v>
      </c>
      <c r="U750">
        <v>1008590</v>
      </c>
      <c r="V750">
        <v>1666095.1538</v>
      </c>
      <c r="W750">
        <v>1786680</v>
      </c>
      <c r="X750">
        <v>1376433.4615</v>
      </c>
      <c r="Y750">
        <v>597543.08459999994</v>
      </c>
      <c r="Z750">
        <v>455410.15379999997</v>
      </c>
    </row>
    <row r="751" spans="1:26" x14ac:dyDescent="0.25">
      <c r="A751" t="s">
        <v>256</v>
      </c>
      <c r="B751" t="s">
        <v>15</v>
      </c>
      <c r="C751" t="str">
        <f>+VLOOKUP(Importaciones_mensuales[[#This Row],[Código Arancelario]],Codigos10[],2,0)</f>
        <v>Damasco</v>
      </c>
      <c r="D751">
        <f>+VLOOKUP(Importaciones_mensuales[[#This Row],[Cultivo]],Cod_categoría[],2,0)</f>
        <v>100103003</v>
      </c>
      <c r="E751" t="str">
        <f>+VLOOKUP(Importaciones_mensuales[[#This Row],[Código Arancelario]],Codigos10[],4,0)</f>
        <v>Congelado</v>
      </c>
      <c r="F751">
        <f>+VLOOKUP(Importaciones_mensuales[[#This Row],[Procesamiento]],Cod_procesamiento[],2,0)</f>
        <v>1</v>
      </c>
      <c r="G751" t="str">
        <f>+VLOOKUP(Importaciones_mensuales[[#This Row],[Código Arancelario]],Codigos10[],3,0)</f>
        <v>Sin especificar</v>
      </c>
      <c r="H751">
        <f>+VLOOKUP(Importaciones_mensuales[[#This Row],[Tipo]],Cod_tipo[],2,0)</f>
        <v>5</v>
      </c>
      <c r="I751" t="str">
        <f>+VLOOKUP(Importaciones_mensuales[[#This Row],[Código Arancelario]],Codigos10[],5,0)</f>
        <v>Frutos de carozo</v>
      </c>
      <c r="J751">
        <f>+VLOOKUP(Importaciones_mensuales[[#This Row],[Categoría]],Cod_Tipo_cultivo[],2,0)</f>
        <v>5</v>
      </c>
      <c r="K751" t="s">
        <v>129</v>
      </c>
      <c r="L751">
        <f>+VLOOKUP(Importaciones_mensuales[[#This Row],[Contenido]],Contenido_cod[],2,0)</f>
        <v>1</v>
      </c>
      <c r="M751" t="str">
        <f>+VLOOKUP(Importaciones_mensuales[[#This Row],[Código Arancelario]],Codigos10[],7,0)</f>
        <v>Sin especificar</v>
      </c>
      <c r="N751">
        <v>2017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23458.560000000001</v>
      </c>
      <c r="X751">
        <v>0</v>
      </c>
      <c r="Y751">
        <v>0</v>
      </c>
      <c r="Z751">
        <v>0</v>
      </c>
    </row>
    <row r="752" spans="1:26" x14ac:dyDescent="0.25">
      <c r="A752" t="s">
        <v>257</v>
      </c>
      <c r="B752" t="s">
        <v>15</v>
      </c>
      <c r="C752" t="str">
        <f>+VLOOKUP(Importaciones_mensuales[[#This Row],[Código Arancelario]],Codigos10[],2,0)</f>
        <v>Durazno</v>
      </c>
      <c r="D752">
        <f>+VLOOKUP(Importaciones_mensuales[[#This Row],[Cultivo]],Cod_categoría[],2,0)</f>
        <v>100103004</v>
      </c>
      <c r="E752" t="str">
        <f>+VLOOKUP(Importaciones_mensuales[[#This Row],[Código Arancelario]],Codigos10[],4,0)</f>
        <v>Congelado</v>
      </c>
      <c r="F752">
        <f>+VLOOKUP(Importaciones_mensuales[[#This Row],[Procesamiento]],Cod_procesamiento[],2,0)</f>
        <v>1</v>
      </c>
      <c r="G752" t="str">
        <f>+VLOOKUP(Importaciones_mensuales[[#This Row],[Código Arancelario]],Codigos10[],3,0)</f>
        <v>Sin especificar</v>
      </c>
      <c r="H752">
        <f>+VLOOKUP(Importaciones_mensuales[[#This Row],[Tipo]],Cod_tipo[],2,0)</f>
        <v>5</v>
      </c>
      <c r="I752" t="str">
        <f>+VLOOKUP(Importaciones_mensuales[[#This Row],[Código Arancelario]],Codigos10[],5,0)</f>
        <v>Frutos de carozo</v>
      </c>
      <c r="J752">
        <f>+VLOOKUP(Importaciones_mensuales[[#This Row],[Categoría]],Cod_Tipo_cultivo[],2,0)</f>
        <v>5</v>
      </c>
      <c r="K752" t="s">
        <v>129</v>
      </c>
      <c r="L752">
        <f>+VLOOKUP(Importaciones_mensuales[[#This Row],[Contenido]],Contenido_cod[],2,0)</f>
        <v>1</v>
      </c>
      <c r="M752" t="str">
        <f>+VLOOKUP(Importaciones_mensuales[[#This Row],[Código Arancelario]],Codigos10[],7,0)</f>
        <v>Sin especificar</v>
      </c>
      <c r="N752">
        <v>2017</v>
      </c>
      <c r="O752">
        <v>28609.73</v>
      </c>
      <c r="P752">
        <v>49847.64</v>
      </c>
      <c r="Q752">
        <v>28609.73</v>
      </c>
      <c r="R752">
        <v>60519.199999999997</v>
      </c>
      <c r="S752">
        <v>115819.69</v>
      </c>
      <c r="T752">
        <v>30039.200000000001</v>
      </c>
      <c r="U752">
        <v>115633.49</v>
      </c>
      <c r="V752">
        <v>91527.4</v>
      </c>
      <c r="W752">
        <v>331055.7</v>
      </c>
      <c r="X752">
        <v>0</v>
      </c>
      <c r="Y752">
        <v>70815.520000000004</v>
      </c>
      <c r="Z752">
        <v>58907.18</v>
      </c>
    </row>
    <row r="753" spans="1:26" x14ac:dyDescent="0.25">
      <c r="A753" t="s">
        <v>258</v>
      </c>
      <c r="B753" t="s">
        <v>15</v>
      </c>
      <c r="C753" t="str">
        <f>+VLOOKUP(Importaciones_mensuales[[#This Row],[Código Arancelario]],Codigos10[],2,0)</f>
        <v>Manzana</v>
      </c>
      <c r="D753">
        <f>+VLOOKUP(Importaciones_mensuales[[#This Row],[Cultivo]],Cod_categoría[],2,0)</f>
        <v>100104002</v>
      </c>
      <c r="E753" t="str">
        <f>+VLOOKUP(Importaciones_mensuales[[#This Row],[Código Arancelario]],Codigos10[],4,0)</f>
        <v>Congelado</v>
      </c>
      <c r="F753">
        <f>+VLOOKUP(Importaciones_mensuales[[#This Row],[Procesamiento]],Cod_procesamiento[],2,0)</f>
        <v>1</v>
      </c>
      <c r="G753" t="str">
        <f>+VLOOKUP(Importaciones_mensuales[[#This Row],[Código Arancelario]],Codigos10[],3,0)</f>
        <v>Sin especificar</v>
      </c>
      <c r="H753">
        <f>+VLOOKUP(Importaciones_mensuales[[#This Row],[Tipo]],Cod_tipo[],2,0)</f>
        <v>5</v>
      </c>
      <c r="I753" t="str">
        <f>+VLOOKUP(Importaciones_mensuales[[#This Row],[Código Arancelario]],Codigos10[],5,0)</f>
        <v>Frutos de pepita</v>
      </c>
      <c r="J753">
        <f>+VLOOKUP(Importaciones_mensuales[[#This Row],[Categoría]],Cod_Tipo_cultivo[],2,0)</f>
        <v>3</v>
      </c>
      <c r="K753" t="s">
        <v>129</v>
      </c>
      <c r="L753">
        <f>+VLOOKUP(Importaciones_mensuales[[#This Row],[Contenido]],Contenido_cod[],2,0)</f>
        <v>1</v>
      </c>
      <c r="M753" t="str">
        <f>+VLOOKUP(Importaciones_mensuales[[#This Row],[Código Arancelario]],Codigos10[],7,0)</f>
        <v>Sin especificar</v>
      </c>
      <c r="N753">
        <v>2017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2.36</v>
      </c>
      <c r="Y753">
        <v>0</v>
      </c>
      <c r="Z753">
        <v>0</v>
      </c>
    </row>
    <row r="754" spans="1:26" x14ac:dyDescent="0.25">
      <c r="A754" t="s">
        <v>259</v>
      </c>
      <c r="B754" t="s">
        <v>15</v>
      </c>
      <c r="C754" t="str">
        <f>+VLOOKUP(Importaciones_mensuales[[#This Row],[Código Arancelario]],Codigos10[],2,0)</f>
        <v>Uva</v>
      </c>
      <c r="D754">
        <f>+VLOOKUP(Importaciones_mensuales[[#This Row],[Cultivo]],Cod_categoría[],2,0)</f>
        <v>100109001</v>
      </c>
      <c r="E754" t="str">
        <f>+VLOOKUP(Importaciones_mensuales[[#This Row],[Código Arancelario]],Codigos10[],4,0)</f>
        <v>Congelado</v>
      </c>
      <c r="F754">
        <f>+VLOOKUP(Importaciones_mensuales[[#This Row],[Procesamiento]],Cod_procesamiento[],2,0)</f>
        <v>1</v>
      </c>
      <c r="G754" t="str">
        <f>+VLOOKUP(Importaciones_mensuales[[#This Row],[Código Arancelario]],Codigos10[],3,0)</f>
        <v>Sin especificar</v>
      </c>
      <c r="H754">
        <f>+VLOOKUP(Importaciones_mensuales[[#This Row],[Tipo]],Cod_tipo[],2,0)</f>
        <v>5</v>
      </c>
      <c r="I754" t="str">
        <f>+VLOOKUP(Importaciones_mensuales[[#This Row],[Código Arancelario]],Codigos10[],5,0)</f>
        <v>Uva</v>
      </c>
      <c r="J754">
        <f>+VLOOKUP(Importaciones_mensuales[[#This Row],[Categoría]],Cod_Tipo_cultivo[],2,0)</f>
        <v>11</v>
      </c>
      <c r="K754" t="s">
        <v>129</v>
      </c>
      <c r="L754">
        <f>+VLOOKUP(Importaciones_mensuales[[#This Row],[Contenido]],Contenido_cod[],2,0)</f>
        <v>1</v>
      </c>
      <c r="M754" t="str">
        <f>+VLOOKUP(Importaciones_mensuales[[#This Row],[Código Arancelario]],Codigos10[],7,0)</f>
        <v>Sin especificar</v>
      </c>
      <c r="N754">
        <v>2017</v>
      </c>
      <c r="O754">
        <v>0</v>
      </c>
      <c r="P754">
        <v>38160.800000000003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1.05</v>
      </c>
      <c r="Z754">
        <v>0</v>
      </c>
    </row>
    <row r="755" spans="1:26" x14ac:dyDescent="0.25">
      <c r="A755" t="s">
        <v>211</v>
      </c>
      <c r="B755" t="s">
        <v>15</v>
      </c>
      <c r="C755" t="str">
        <f>+VLOOKUP(Importaciones_mensuales[[#This Row],[Código Arancelario]],Codigos10[],2,0)</f>
        <v>Manzana</v>
      </c>
      <c r="D755">
        <f>+VLOOKUP(Importaciones_mensuales[[#This Row],[Cultivo]],Cod_categoría[],2,0)</f>
        <v>100104002</v>
      </c>
      <c r="E755" t="str">
        <f>+VLOOKUP(Importaciones_mensuales[[#This Row],[Código Arancelario]],Codigos10[],4,0)</f>
        <v>Fresco</v>
      </c>
      <c r="F755">
        <f>+VLOOKUP(Importaciones_mensuales[[#This Row],[Procesamiento]],Cod_procesamiento[],2,0)</f>
        <v>4</v>
      </c>
      <c r="G755" t="str">
        <f>+VLOOKUP(Importaciones_mensuales[[#This Row],[Código Arancelario]],Codigos10[],3,0)</f>
        <v>No orgánico</v>
      </c>
      <c r="H755">
        <f>+VLOOKUP(Importaciones_mensuales[[#This Row],[Tipo]],Cod_tipo[],2,0)</f>
        <v>2</v>
      </c>
      <c r="I755" t="str">
        <f>+VLOOKUP(Importaciones_mensuales[[#This Row],[Código Arancelario]],Codigos10[],5,0)</f>
        <v>Frutos de pepita</v>
      </c>
      <c r="J755">
        <f>+VLOOKUP(Importaciones_mensuales[[#This Row],[Categoría]],Cod_Tipo_cultivo[],2,0)</f>
        <v>3</v>
      </c>
      <c r="K755" t="s">
        <v>129</v>
      </c>
      <c r="L755">
        <f>+VLOOKUP(Importaciones_mensuales[[#This Row],[Contenido]],Contenido_cod[],2,0)</f>
        <v>1</v>
      </c>
      <c r="M755" t="str">
        <f>+VLOOKUP(Importaciones_mensuales[[#This Row],[Código Arancelario]],Codigos10[],7,0)</f>
        <v>Fuji</v>
      </c>
      <c r="N755">
        <v>2020</v>
      </c>
      <c r="O755">
        <v>343549.88</v>
      </c>
      <c r="P755">
        <v>244599.09</v>
      </c>
      <c r="Q755">
        <v>176387.16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136210</v>
      </c>
      <c r="Y755">
        <v>188952.05</v>
      </c>
      <c r="Z755">
        <v>531530.56000000006</v>
      </c>
    </row>
    <row r="756" spans="1:26" x14ac:dyDescent="0.25">
      <c r="A756" t="s">
        <v>211</v>
      </c>
      <c r="B756" t="s">
        <v>362</v>
      </c>
      <c r="C756" t="str">
        <f>+VLOOKUP(Importaciones_mensuales[[#This Row],[Código Arancelario]],Codigos10[],2,0)</f>
        <v>Manzana</v>
      </c>
      <c r="D756">
        <f>+VLOOKUP(Importaciones_mensuales[[#This Row],[Cultivo]],Cod_categoría[],2,0)</f>
        <v>100104002</v>
      </c>
      <c r="E756" t="str">
        <f>+VLOOKUP(Importaciones_mensuales[[#This Row],[Código Arancelario]],Codigos10[],4,0)</f>
        <v>Fresco</v>
      </c>
      <c r="F756">
        <f>+VLOOKUP(Importaciones_mensuales[[#This Row],[Procesamiento]],Cod_procesamiento[],2,0)</f>
        <v>4</v>
      </c>
      <c r="G756" t="str">
        <f>+VLOOKUP(Importaciones_mensuales[[#This Row],[Código Arancelario]],Codigos10[],3,0)</f>
        <v>No orgánico</v>
      </c>
      <c r="H756">
        <f>+VLOOKUP(Importaciones_mensuales[[#This Row],[Tipo]],Cod_tipo[],2,0)</f>
        <v>2</v>
      </c>
      <c r="I756" t="str">
        <f>+VLOOKUP(Importaciones_mensuales[[#This Row],[Código Arancelario]],Codigos10[],5,0)</f>
        <v>Frutos de pepita</v>
      </c>
      <c r="J756">
        <f>+VLOOKUP(Importaciones_mensuales[[#This Row],[Categoría]],Cod_Tipo_cultivo[],2,0)</f>
        <v>3</v>
      </c>
      <c r="K756" t="s">
        <v>129</v>
      </c>
      <c r="L756">
        <f>+VLOOKUP(Importaciones_mensuales[[#This Row],[Contenido]],Contenido_cod[],2,0)</f>
        <v>1</v>
      </c>
      <c r="M756" t="str">
        <f>+VLOOKUP(Importaciones_mensuales[[#This Row],[Código Arancelario]],Codigos10[],7,0)</f>
        <v>Fuji</v>
      </c>
      <c r="N756">
        <v>2021</v>
      </c>
      <c r="O756">
        <v>342122.43</v>
      </c>
      <c r="P756">
        <v>355846.07</v>
      </c>
      <c r="Q756">
        <v>258249</v>
      </c>
      <c r="R756">
        <v>36015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</row>
    <row r="757" spans="1:26" x14ac:dyDescent="0.25">
      <c r="A757" t="s">
        <v>263</v>
      </c>
      <c r="B757" t="s">
        <v>15</v>
      </c>
      <c r="C757" t="str">
        <f>+VLOOKUP(Importaciones_mensuales[[#This Row],[Código Arancelario]],Codigos10[],2,0)</f>
        <v>Durazno</v>
      </c>
      <c r="D757">
        <f>+VLOOKUP(Importaciones_mensuales[[#This Row],[Cultivo]],Cod_categoría[],2,0)</f>
        <v>100103004</v>
      </c>
      <c r="E757" t="str">
        <f>+VLOOKUP(Importaciones_mensuales[[#This Row],[Código Arancelario]],Codigos10[],4,0)</f>
        <v>Conserva</v>
      </c>
      <c r="F757">
        <f>+VLOOKUP(Importaciones_mensuales[[#This Row],[Procesamiento]],Cod_procesamiento[],2,0)</f>
        <v>2</v>
      </c>
      <c r="G757" t="str">
        <f>+VLOOKUP(Importaciones_mensuales[[#This Row],[Código Arancelario]],Codigos10[],3,0)</f>
        <v>Sin especificar</v>
      </c>
      <c r="H757">
        <f>+VLOOKUP(Importaciones_mensuales[[#This Row],[Tipo]],Cod_tipo[],2,0)</f>
        <v>5</v>
      </c>
      <c r="I757" t="str">
        <f>+VLOOKUP(Importaciones_mensuales[[#This Row],[Código Arancelario]],Codigos10[],5,0)</f>
        <v>Frutos de carozo</v>
      </c>
      <c r="J757">
        <f>+VLOOKUP(Importaciones_mensuales[[#This Row],[Categoría]],Cod_Tipo_cultivo[],2,0)</f>
        <v>5</v>
      </c>
      <c r="K757" t="s">
        <v>129</v>
      </c>
      <c r="L757">
        <f>+VLOOKUP(Importaciones_mensuales[[#This Row],[Contenido]],Contenido_cod[],2,0)</f>
        <v>1</v>
      </c>
      <c r="M757" t="str">
        <f>+VLOOKUP(Importaciones_mensuales[[#This Row],[Código Arancelario]],Codigos10[],7,0)</f>
        <v>Sin especificar</v>
      </c>
      <c r="N757">
        <v>2017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125.76</v>
      </c>
      <c r="V757">
        <v>0</v>
      </c>
      <c r="W757">
        <v>0</v>
      </c>
      <c r="X757">
        <v>0</v>
      </c>
      <c r="Y757">
        <v>0</v>
      </c>
      <c r="Z757">
        <v>137.22999999999999</v>
      </c>
    </row>
    <row r="758" spans="1:26" x14ac:dyDescent="0.25">
      <c r="A758" t="s">
        <v>264</v>
      </c>
      <c r="B758" t="s">
        <v>15</v>
      </c>
      <c r="C758" t="str">
        <f>+VLOOKUP(Importaciones_mensuales[[#This Row],[Código Arancelario]],Codigos10[],2,0)</f>
        <v>Durazno</v>
      </c>
      <c r="D758">
        <f>+VLOOKUP(Importaciones_mensuales[[#This Row],[Cultivo]],Cod_categoría[],2,0)</f>
        <v>100103004</v>
      </c>
      <c r="E758" t="str">
        <f>+VLOOKUP(Importaciones_mensuales[[#This Row],[Código Arancelario]],Codigos10[],4,0)</f>
        <v>Conserva</v>
      </c>
      <c r="F758">
        <f>+VLOOKUP(Importaciones_mensuales[[#This Row],[Procesamiento]],Cod_procesamiento[],2,0)</f>
        <v>2</v>
      </c>
      <c r="G758" t="str">
        <f>+VLOOKUP(Importaciones_mensuales[[#This Row],[Código Arancelario]],Codigos10[],3,0)</f>
        <v>Sin especificar</v>
      </c>
      <c r="H758">
        <f>+VLOOKUP(Importaciones_mensuales[[#This Row],[Tipo]],Cod_tipo[],2,0)</f>
        <v>5</v>
      </c>
      <c r="I758" t="str">
        <f>+VLOOKUP(Importaciones_mensuales[[#This Row],[Código Arancelario]],Codigos10[],5,0)</f>
        <v>Frutos de carozo</v>
      </c>
      <c r="J758">
        <f>+VLOOKUP(Importaciones_mensuales[[#This Row],[Categoría]],Cod_Tipo_cultivo[],2,0)</f>
        <v>5</v>
      </c>
      <c r="K758" t="s">
        <v>129</v>
      </c>
      <c r="L758">
        <f>+VLOOKUP(Importaciones_mensuales[[#This Row],[Contenido]],Contenido_cod[],2,0)</f>
        <v>1</v>
      </c>
      <c r="M758" t="str">
        <f>+VLOOKUP(Importaciones_mensuales[[#This Row],[Código Arancelario]],Codigos10[],7,0)</f>
        <v>Sin especificar</v>
      </c>
      <c r="N758">
        <v>2017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162.86000000000001</v>
      </c>
      <c r="W758">
        <v>0</v>
      </c>
      <c r="X758">
        <v>0</v>
      </c>
      <c r="Y758">
        <v>0</v>
      </c>
      <c r="Z758">
        <v>0</v>
      </c>
    </row>
    <row r="759" spans="1:26" x14ac:dyDescent="0.25">
      <c r="A759" t="s">
        <v>265</v>
      </c>
      <c r="B759" t="s">
        <v>15</v>
      </c>
      <c r="C759" t="str">
        <f>+VLOOKUP(Importaciones_mensuales[[#This Row],[Código Arancelario]],Codigos10[],2,0)</f>
        <v>Damasco</v>
      </c>
      <c r="D759">
        <f>+VLOOKUP(Importaciones_mensuales[[#This Row],[Cultivo]],Cod_categoría[],2,0)</f>
        <v>100103003</v>
      </c>
      <c r="E759" t="str">
        <f>+VLOOKUP(Importaciones_mensuales[[#This Row],[Código Arancelario]],Codigos10[],4,0)</f>
        <v>Deshidratado</v>
      </c>
      <c r="F759">
        <f>+VLOOKUP(Importaciones_mensuales[[#This Row],[Procesamiento]],Cod_procesamiento[],2,0)</f>
        <v>3</v>
      </c>
      <c r="G759" t="str">
        <f>+VLOOKUP(Importaciones_mensuales[[#This Row],[Código Arancelario]],Codigos10[],3,0)</f>
        <v>Sin especificar</v>
      </c>
      <c r="H759">
        <f>+VLOOKUP(Importaciones_mensuales[[#This Row],[Tipo]],Cod_tipo[],2,0)</f>
        <v>5</v>
      </c>
      <c r="I759" t="str">
        <f>+VLOOKUP(Importaciones_mensuales[[#This Row],[Código Arancelario]],Codigos10[],5,0)</f>
        <v>Frutos de carozo</v>
      </c>
      <c r="J759">
        <f>+VLOOKUP(Importaciones_mensuales[[#This Row],[Categoría]],Cod_Tipo_cultivo[],2,0)</f>
        <v>5</v>
      </c>
      <c r="K759" t="s">
        <v>129</v>
      </c>
      <c r="L759">
        <f>+VLOOKUP(Importaciones_mensuales[[#This Row],[Contenido]],Contenido_cod[],2,0)</f>
        <v>1</v>
      </c>
      <c r="M759" t="str">
        <f>+VLOOKUP(Importaciones_mensuales[[#This Row],[Código Arancelario]],Codigos10[],7,0)</f>
        <v>Sin especificar</v>
      </c>
      <c r="N759">
        <v>2017</v>
      </c>
      <c r="O759">
        <v>0</v>
      </c>
      <c r="P759">
        <v>0</v>
      </c>
      <c r="Q759">
        <v>0</v>
      </c>
      <c r="R759">
        <v>58712.52</v>
      </c>
      <c r="S759">
        <v>314.49</v>
      </c>
      <c r="T759">
        <v>46483.81</v>
      </c>
      <c r="U759">
        <v>0</v>
      </c>
      <c r="V759">
        <v>4021.44</v>
      </c>
      <c r="W759">
        <v>0</v>
      </c>
      <c r="X759">
        <v>44589.03</v>
      </c>
      <c r="Y759">
        <v>0</v>
      </c>
      <c r="Z759">
        <v>125022.55</v>
      </c>
    </row>
    <row r="760" spans="1:26" x14ac:dyDescent="0.25">
      <c r="A760" t="s">
        <v>251</v>
      </c>
      <c r="B760" t="s">
        <v>15</v>
      </c>
      <c r="C760" t="str">
        <f>+VLOOKUP(Importaciones_mensuales[[#This Row],[Código Arancelario]],Codigos10[],2,0)</f>
        <v>Frambuesa</v>
      </c>
      <c r="D760">
        <f>+VLOOKUP(Importaciones_mensuales[[#This Row],[Cultivo]],Cod_categoría[],2,0)</f>
        <v>100101004</v>
      </c>
      <c r="E760" t="str">
        <f>+VLOOKUP(Importaciones_mensuales[[#This Row],[Código Arancelario]],Codigos10[],4,0)</f>
        <v>Congelado</v>
      </c>
      <c r="F760">
        <f>+VLOOKUP(Importaciones_mensuales[[#This Row],[Procesamiento]],Cod_procesamiento[],2,0)</f>
        <v>1</v>
      </c>
      <c r="G760" t="str">
        <f>+VLOOKUP(Importaciones_mensuales[[#This Row],[Código Arancelario]],Codigos10[],3,0)</f>
        <v>No orgánico</v>
      </c>
      <c r="H760">
        <f>+VLOOKUP(Importaciones_mensuales[[#This Row],[Tipo]],Cod_tipo[],2,0)</f>
        <v>2</v>
      </c>
      <c r="I760" t="str">
        <f>+VLOOKUP(Importaciones_mensuales[[#This Row],[Código Arancelario]],Codigos10[],5,0)</f>
        <v>Berries</v>
      </c>
      <c r="J760">
        <f>+VLOOKUP(Importaciones_mensuales[[#This Row],[Categoría]],Cod_Tipo_cultivo[],2,0)</f>
        <v>1</v>
      </c>
      <c r="K760" t="s">
        <v>129</v>
      </c>
      <c r="L760">
        <f>+VLOOKUP(Importaciones_mensuales[[#This Row],[Contenido]],Contenido_cod[],2,0)</f>
        <v>1</v>
      </c>
      <c r="M760" t="str">
        <f>+VLOOKUP(Importaciones_mensuales[[#This Row],[Código Arancelario]],Codigos10[],7,0)</f>
        <v>Sin especificar</v>
      </c>
      <c r="N760">
        <v>2015</v>
      </c>
      <c r="O760">
        <v>324363.73</v>
      </c>
      <c r="P760">
        <v>98006.1</v>
      </c>
      <c r="Q760">
        <v>98006.1</v>
      </c>
      <c r="R760">
        <v>63360</v>
      </c>
      <c r="S760">
        <v>0</v>
      </c>
      <c r="T760">
        <v>415422.4</v>
      </c>
      <c r="U760">
        <v>469259.91</v>
      </c>
      <c r="V760">
        <v>0</v>
      </c>
      <c r="W760">
        <v>0</v>
      </c>
      <c r="X760">
        <v>47262</v>
      </c>
      <c r="Y760">
        <v>33240</v>
      </c>
      <c r="Z760">
        <v>104131.51000000001</v>
      </c>
    </row>
    <row r="761" spans="1:26" x14ac:dyDescent="0.25">
      <c r="A761" t="s">
        <v>103</v>
      </c>
      <c r="B761" t="s">
        <v>362</v>
      </c>
      <c r="C761" t="str">
        <f>+VLOOKUP(Importaciones_mensuales[[#This Row],[Código Arancelario]],Codigos10[],2,0)</f>
        <v>Otras hortalizas</v>
      </c>
      <c r="D761">
        <f>+VLOOKUP(Importaciones_mensuales[[#This Row],[Cultivo]],Cod_categoría[],2,0)</f>
        <v>100112054</v>
      </c>
      <c r="E761" t="str">
        <f>+VLOOKUP(Importaciones_mensuales[[#This Row],[Código Arancelario]],Codigos10[],4,0)</f>
        <v>Deshidratado</v>
      </c>
      <c r="F761">
        <f>+VLOOKUP(Importaciones_mensuales[[#This Row],[Procesamiento]],Cod_procesamiento[],2,0)</f>
        <v>3</v>
      </c>
      <c r="G761" t="str">
        <f>+VLOOKUP(Importaciones_mensuales[[#This Row],[Código Arancelario]],Codigos10[],3,0)</f>
        <v>No orgánico</v>
      </c>
      <c r="H761">
        <f>+VLOOKUP(Importaciones_mensuales[[#This Row],[Tipo]],Cod_tipo[],2,0)</f>
        <v>2</v>
      </c>
      <c r="I761" t="str">
        <f>+VLOOKUP(Importaciones_mensuales[[#This Row],[Código Arancelario]],Codigos10[],5,0)</f>
        <v>Hortalizas</v>
      </c>
      <c r="J761">
        <f>+VLOOKUP(Importaciones_mensuales[[#This Row],[Categoría]],Cod_Tipo_cultivo[],2,0)</f>
        <v>7</v>
      </c>
      <c r="K761" t="s">
        <v>20</v>
      </c>
      <c r="L761">
        <f>+VLOOKUP(Importaciones_mensuales[[#This Row],[Contenido]],Contenido_cod[],2,0)</f>
        <v>2</v>
      </c>
      <c r="M761" t="str">
        <f>+VLOOKUP(Importaciones_mensuales[[#This Row],[Código Arancelario]],Codigos10[],7,0)</f>
        <v>Sin especificar</v>
      </c>
      <c r="N761">
        <v>2018</v>
      </c>
      <c r="O761">
        <v>318126.12540000002</v>
      </c>
      <c r="P761">
        <v>218413</v>
      </c>
      <c r="Q761">
        <v>174421.1275</v>
      </c>
      <c r="R761">
        <v>345138.86920000002</v>
      </c>
      <c r="S761">
        <v>215288.65</v>
      </c>
      <c r="T761">
        <v>151713.62310000003</v>
      </c>
      <c r="U761">
        <v>71001.943800000008</v>
      </c>
      <c r="V761">
        <v>73786.22</v>
      </c>
      <c r="W761">
        <v>429389.86599999998</v>
      </c>
      <c r="X761">
        <v>389109.90899999999</v>
      </c>
      <c r="Y761">
        <v>416363.38490000006</v>
      </c>
      <c r="Z761">
        <v>103010.4307</v>
      </c>
    </row>
    <row r="762" spans="1:26" x14ac:dyDescent="0.25">
      <c r="A762" t="s">
        <v>103</v>
      </c>
      <c r="B762" t="s">
        <v>362</v>
      </c>
      <c r="C762" t="str">
        <f>+VLOOKUP(Importaciones_mensuales[[#This Row],[Código Arancelario]],Codigos10[],2,0)</f>
        <v>Otras hortalizas</v>
      </c>
      <c r="D762">
        <f>+VLOOKUP(Importaciones_mensuales[[#This Row],[Cultivo]],Cod_categoría[],2,0)</f>
        <v>100112054</v>
      </c>
      <c r="E762" t="str">
        <f>+VLOOKUP(Importaciones_mensuales[[#This Row],[Código Arancelario]],Codigos10[],4,0)</f>
        <v>Deshidratado</v>
      </c>
      <c r="F762">
        <f>+VLOOKUP(Importaciones_mensuales[[#This Row],[Procesamiento]],Cod_procesamiento[],2,0)</f>
        <v>3</v>
      </c>
      <c r="G762" t="str">
        <f>+VLOOKUP(Importaciones_mensuales[[#This Row],[Código Arancelario]],Codigos10[],3,0)</f>
        <v>No orgánico</v>
      </c>
      <c r="H762">
        <f>+VLOOKUP(Importaciones_mensuales[[#This Row],[Tipo]],Cod_tipo[],2,0)</f>
        <v>2</v>
      </c>
      <c r="I762" t="str">
        <f>+VLOOKUP(Importaciones_mensuales[[#This Row],[Código Arancelario]],Codigos10[],5,0)</f>
        <v>Hortalizas</v>
      </c>
      <c r="J762">
        <f>+VLOOKUP(Importaciones_mensuales[[#This Row],[Categoría]],Cod_Tipo_cultivo[],2,0)</f>
        <v>7</v>
      </c>
      <c r="K762" t="s">
        <v>20</v>
      </c>
      <c r="L762">
        <f>+VLOOKUP(Importaciones_mensuales[[#This Row],[Contenido]],Contenido_cod[],2,0)</f>
        <v>2</v>
      </c>
      <c r="M762" t="str">
        <f>+VLOOKUP(Importaciones_mensuales[[#This Row],[Código Arancelario]],Codigos10[],7,0)</f>
        <v>Sin especificar</v>
      </c>
      <c r="N762">
        <v>2019</v>
      </c>
      <c r="O762">
        <v>310826.59999999998</v>
      </c>
      <c r="P762">
        <v>246038.52</v>
      </c>
      <c r="Q762">
        <v>151810.3615</v>
      </c>
      <c r="R762">
        <v>52300.307700000005</v>
      </c>
      <c r="S762">
        <v>250516.92389999999</v>
      </c>
      <c r="T762">
        <v>52633</v>
      </c>
      <c r="U762">
        <v>331083.33850000001</v>
      </c>
      <c r="V762">
        <v>186791.5246</v>
      </c>
      <c r="W762">
        <v>85412.7</v>
      </c>
      <c r="X762">
        <v>684861.40080000006</v>
      </c>
      <c r="Y762">
        <v>175091.42979999998</v>
      </c>
      <c r="Z762">
        <v>332013.56300000002</v>
      </c>
    </row>
    <row r="763" spans="1:26" x14ac:dyDescent="0.25">
      <c r="A763" t="s">
        <v>269</v>
      </c>
      <c r="B763" t="s">
        <v>15</v>
      </c>
      <c r="C763" t="str">
        <f>+VLOOKUP(Importaciones_mensuales[[#This Row],[Código Arancelario]],Codigos10[],2,0)</f>
        <v>Durazno</v>
      </c>
      <c r="D763">
        <f>+VLOOKUP(Importaciones_mensuales[[#This Row],[Cultivo]],Cod_categoría[],2,0)</f>
        <v>100103004</v>
      </c>
      <c r="E763" t="str">
        <f>+VLOOKUP(Importaciones_mensuales[[#This Row],[Código Arancelario]],Codigos10[],4,0)</f>
        <v>Deshidratado</v>
      </c>
      <c r="F763">
        <f>+VLOOKUP(Importaciones_mensuales[[#This Row],[Procesamiento]],Cod_procesamiento[],2,0)</f>
        <v>3</v>
      </c>
      <c r="G763" t="str">
        <f>+VLOOKUP(Importaciones_mensuales[[#This Row],[Código Arancelario]],Codigos10[],3,0)</f>
        <v>Sin especificar</v>
      </c>
      <c r="H763">
        <f>+VLOOKUP(Importaciones_mensuales[[#This Row],[Tipo]],Cod_tipo[],2,0)</f>
        <v>5</v>
      </c>
      <c r="I763" t="str">
        <f>+VLOOKUP(Importaciones_mensuales[[#This Row],[Código Arancelario]],Codigos10[],5,0)</f>
        <v>Frutos de carozo</v>
      </c>
      <c r="J763">
        <f>+VLOOKUP(Importaciones_mensuales[[#This Row],[Categoría]],Cod_Tipo_cultivo[],2,0)</f>
        <v>5</v>
      </c>
      <c r="K763" t="s">
        <v>129</v>
      </c>
      <c r="L763">
        <f>+VLOOKUP(Importaciones_mensuales[[#This Row],[Contenido]],Contenido_cod[],2,0)</f>
        <v>1</v>
      </c>
      <c r="M763" t="str">
        <f>+VLOOKUP(Importaciones_mensuales[[#This Row],[Código Arancelario]],Codigos10[],7,0)</f>
        <v>Sin especificar</v>
      </c>
      <c r="N763">
        <v>2017</v>
      </c>
      <c r="O763">
        <v>4231.68</v>
      </c>
      <c r="P763">
        <v>0</v>
      </c>
      <c r="Q763">
        <v>1371.23</v>
      </c>
      <c r="R763">
        <v>0</v>
      </c>
      <c r="S763">
        <v>0</v>
      </c>
      <c r="T763">
        <v>0</v>
      </c>
      <c r="U763">
        <v>0</v>
      </c>
      <c r="V763">
        <v>35044.800000000003</v>
      </c>
      <c r="W763">
        <v>0</v>
      </c>
      <c r="X763">
        <v>8729.2900000000009</v>
      </c>
      <c r="Y763">
        <v>1475.68</v>
      </c>
      <c r="Z763">
        <v>111085.44</v>
      </c>
    </row>
    <row r="764" spans="1:26" x14ac:dyDescent="0.25">
      <c r="A764" t="s">
        <v>103</v>
      </c>
      <c r="B764" t="s">
        <v>15</v>
      </c>
      <c r="C764" t="str">
        <f>+VLOOKUP(Importaciones_mensuales[[#This Row],[Código Arancelario]],Codigos10[],2,0)</f>
        <v>Otras hortalizas</v>
      </c>
      <c r="D764">
        <f>+VLOOKUP(Importaciones_mensuales[[#This Row],[Cultivo]],Cod_categoría[],2,0)</f>
        <v>100112054</v>
      </c>
      <c r="E764" t="str">
        <f>+VLOOKUP(Importaciones_mensuales[[#This Row],[Código Arancelario]],Codigos10[],4,0)</f>
        <v>Deshidratado</v>
      </c>
      <c r="F764">
        <f>+VLOOKUP(Importaciones_mensuales[[#This Row],[Procesamiento]],Cod_procesamiento[],2,0)</f>
        <v>3</v>
      </c>
      <c r="G764" t="str">
        <f>+VLOOKUP(Importaciones_mensuales[[#This Row],[Código Arancelario]],Codigos10[],3,0)</f>
        <v>No orgánico</v>
      </c>
      <c r="H764">
        <f>+VLOOKUP(Importaciones_mensuales[[#This Row],[Tipo]],Cod_tipo[],2,0)</f>
        <v>2</v>
      </c>
      <c r="I764" t="str">
        <f>+VLOOKUP(Importaciones_mensuales[[#This Row],[Código Arancelario]],Codigos10[],5,0)</f>
        <v>Hortalizas</v>
      </c>
      <c r="J764">
        <f>+VLOOKUP(Importaciones_mensuales[[#This Row],[Categoría]],Cod_Tipo_cultivo[],2,0)</f>
        <v>7</v>
      </c>
      <c r="K764" t="s">
        <v>20</v>
      </c>
      <c r="L764">
        <f>+VLOOKUP(Importaciones_mensuales[[#This Row],[Contenido]],Contenido_cod[],2,0)</f>
        <v>2</v>
      </c>
      <c r="M764" t="str">
        <f>+VLOOKUP(Importaciones_mensuales[[#This Row],[Código Arancelario]],Codigos10[],7,0)</f>
        <v>Sin especificar</v>
      </c>
      <c r="N764">
        <v>2021</v>
      </c>
      <c r="O764">
        <v>306248.42</v>
      </c>
      <c r="P764">
        <v>185571.32</v>
      </c>
      <c r="Q764">
        <v>411692.1</v>
      </c>
      <c r="R764">
        <v>289400.59999999998</v>
      </c>
      <c r="S764">
        <v>323232.40999999997</v>
      </c>
      <c r="T764">
        <v>473031.08</v>
      </c>
      <c r="U764">
        <v>695464.79</v>
      </c>
      <c r="V764">
        <v>444219.58</v>
      </c>
      <c r="W764">
        <v>324431.21000000008</v>
      </c>
    </row>
    <row r="765" spans="1:26" x14ac:dyDescent="0.25">
      <c r="A765" t="s">
        <v>213</v>
      </c>
      <c r="B765" t="s">
        <v>362</v>
      </c>
      <c r="C765" t="str">
        <f>+VLOOKUP(Importaciones_mensuales[[#This Row],[Código Arancelario]],Codigos10[],2,0)</f>
        <v>Manzana</v>
      </c>
      <c r="D765">
        <f>+VLOOKUP(Importaciones_mensuales[[#This Row],[Cultivo]],Cod_categoría[],2,0)</f>
        <v>100104002</v>
      </c>
      <c r="E765" t="str">
        <f>+VLOOKUP(Importaciones_mensuales[[#This Row],[Código Arancelario]],Codigos10[],4,0)</f>
        <v>Fresco</v>
      </c>
      <c r="F765">
        <f>+VLOOKUP(Importaciones_mensuales[[#This Row],[Procesamiento]],Cod_procesamiento[],2,0)</f>
        <v>4</v>
      </c>
      <c r="G765" t="str">
        <f>+VLOOKUP(Importaciones_mensuales[[#This Row],[Código Arancelario]],Codigos10[],3,0)</f>
        <v>No orgánico</v>
      </c>
      <c r="H765">
        <f>+VLOOKUP(Importaciones_mensuales[[#This Row],[Tipo]],Cod_tipo[],2,0)</f>
        <v>2</v>
      </c>
      <c r="I765" t="str">
        <f>+VLOOKUP(Importaciones_mensuales[[#This Row],[Código Arancelario]],Codigos10[],5,0)</f>
        <v>Frutos de pepita</v>
      </c>
      <c r="J765">
        <f>+VLOOKUP(Importaciones_mensuales[[#This Row],[Categoría]],Cod_Tipo_cultivo[],2,0)</f>
        <v>3</v>
      </c>
      <c r="K765" t="s">
        <v>129</v>
      </c>
      <c r="L765">
        <f>+VLOOKUP(Importaciones_mensuales[[#This Row],[Contenido]],Contenido_cod[],2,0)</f>
        <v>1</v>
      </c>
      <c r="M765" t="str">
        <f>+VLOOKUP(Importaciones_mensuales[[#This Row],[Código Arancelario]],Codigos10[],7,0)</f>
        <v>Granny smith</v>
      </c>
      <c r="N765">
        <v>2018</v>
      </c>
      <c r="O765">
        <v>297193.59999999998</v>
      </c>
      <c r="P765">
        <v>119202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4410</v>
      </c>
      <c r="Y765">
        <v>68551</v>
      </c>
      <c r="Z765">
        <v>201166</v>
      </c>
    </row>
    <row r="766" spans="1:26" x14ac:dyDescent="0.25">
      <c r="A766" t="s">
        <v>247</v>
      </c>
      <c r="B766" t="s">
        <v>15</v>
      </c>
      <c r="C766" t="str">
        <f>+VLOOKUP(Importaciones_mensuales[[#This Row],[Código Arancelario]],Codigos10[],2,0)</f>
        <v>Frutilla</v>
      </c>
      <c r="D766">
        <f>+VLOOKUP(Importaciones_mensuales[[#This Row],[Cultivo]],Cod_categoría[],2,0)</f>
        <v>100112025</v>
      </c>
      <c r="E766" t="str">
        <f>+VLOOKUP(Importaciones_mensuales[[#This Row],[Código Arancelario]],Codigos10[],4,0)</f>
        <v>Congelado</v>
      </c>
      <c r="F766">
        <f>+VLOOKUP(Importaciones_mensuales[[#This Row],[Procesamiento]],Cod_procesamiento[],2,0)</f>
        <v>1</v>
      </c>
      <c r="G766" t="str">
        <f>+VLOOKUP(Importaciones_mensuales[[#This Row],[Código Arancelario]],Codigos10[],3,0)</f>
        <v>No orgánico</v>
      </c>
      <c r="H766">
        <f>+VLOOKUP(Importaciones_mensuales[[#This Row],[Tipo]],Cod_tipo[],2,0)</f>
        <v>2</v>
      </c>
      <c r="I766" t="str">
        <f>+VLOOKUP(Importaciones_mensuales[[#This Row],[Código Arancelario]],Codigos10[],5,0)</f>
        <v>Berries</v>
      </c>
      <c r="J766">
        <f>+VLOOKUP(Importaciones_mensuales[[#This Row],[Categoría]],Cod_Tipo_cultivo[],2,0)</f>
        <v>1</v>
      </c>
      <c r="K766" t="s">
        <v>129</v>
      </c>
      <c r="L766">
        <f>+VLOOKUP(Importaciones_mensuales[[#This Row],[Contenido]],Contenido_cod[],2,0)</f>
        <v>1</v>
      </c>
      <c r="M766" t="str">
        <f>+VLOOKUP(Importaciones_mensuales[[#This Row],[Código Arancelario]],Codigos10[],7,0)</f>
        <v>Sin especificar</v>
      </c>
      <c r="N766">
        <v>2016</v>
      </c>
      <c r="O766">
        <v>294738.92</v>
      </c>
      <c r="P766">
        <v>35061.49</v>
      </c>
      <c r="Q766">
        <v>256697.08000000002</v>
      </c>
      <c r="R766">
        <v>95031.74</v>
      </c>
      <c r="S766">
        <v>85740.46</v>
      </c>
      <c r="T766">
        <v>36047.519999999997</v>
      </c>
      <c r="U766">
        <v>219922.09000000003</v>
      </c>
      <c r="V766">
        <v>209532.7</v>
      </c>
      <c r="W766">
        <v>117174.04000000001</v>
      </c>
      <c r="X766">
        <v>44827.89</v>
      </c>
      <c r="Y766">
        <v>35897.68</v>
      </c>
      <c r="Z766">
        <v>0</v>
      </c>
    </row>
    <row r="767" spans="1:26" x14ac:dyDescent="0.25">
      <c r="A767" t="s">
        <v>213</v>
      </c>
      <c r="B767" t="s">
        <v>362</v>
      </c>
      <c r="C767" t="str">
        <f>+VLOOKUP(Importaciones_mensuales[[#This Row],[Código Arancelario]],Codigos10[],2,0)</f>
        <v>Manzana</v>
      </c>
      <c r="D767">
        <f>+VLOOKUP(Importaciones_mensuales[[#This Row],[Cultivo]],Cod_categoría[],2,0)</f>
        <v>100104002</v>
      </c>
      <c r="E767" t="str">
        <f>+VLOOKUP(Importaciones_mensuales[[#This Row],[Código Arancelario]],Codigos10[],4,0)</f>
        <v>Fresco</v>
      </c>
      <c r="F767">
        <f>+VLOOKUP(Importaciones_mensuales[[#This Row],[Procesamiento]],Cod_procesamiento[],2,0)</f>
        <v>4</v>
      </c>
      <c r="G767" t="str">
        <f>+VLOOKUP(Importaciones_mensuales[[#This Row],[Código Arancelario]],Codigos10[],3,0)</f>
        <v>No orgánico</v>
      </c>
      <c r="H767">
        <f>+VLOOKUP(Importaciones_mensuales[[#This Row],[Tipo]],Cod_tipo[],2,0)</f>
        <v>2</v>
      </c>
      <c r="I767" t="str">
        <f>+VLOOKUP(Importaciones_mensuales[[#This Row],[Código Arancelario]],Codigos10[],5,0)</f>
        <v>Frutos de pepita</v>
      </c>
      <c r="J767">
        <f>+VLOOKUP(Importaciones_mensuales[[#This Row],[Categoría]],Cod_Tipo_cultivo[],2,0)</f>
        <v>3</v>
      </c>
      <c r="K767" t="s">
        <v>129</v>
      </c>
      <c r="L767">
        <f>+VLOOKUP(Importaciones_mensuales[[#This Row],[Contenido]],Contenido_cod[],2,0)</f>
        <v>1</v>
      </c>
      <c r="M767" t="str">
        <f>+VLOOKUP(Importaciones_mensuales[[#This Row],[Código Arancelario]],Codigos10[],7,0)</f>
        <v>Granny smith</v>
      </c>
      <c r="N767">
        <v>2020</v>
      </c>
      <c r="O767">
        <v>293711.23910000001</v>
      </c>
      <c r="P767">
        <v>201494.22</v>
      </c>
      <c r="Q767">
        <v>42504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132648.6</v>
      </c>
      <c r="Z767">
        <v>273298.2708</v>
      </c>
    </row>
    <row r="768" spans="1:26" x14ac:dyDescent="0.25">
      <c r="A768" t="s">
        <v>242</v>
      </c>
      <c r="B768" t="s">
        <v>362</v>
      </c>
      <c r="C768" t="str">
        <f>+VLOOKUP(Importaciones_mensuales[[#This Row],[Código Arancelario]],Codigos10[],2,0)</f>
        <v>Kiwi</v>
      </c>
      <c r="D768">
        <f>+VLOOKUP(Importaciones_mensuales[[#This Row],[Cultivo]],Cod_categoría[],2,0)</f>
        <v>100101007</v>
      </c>
      <c r="E768" t="str">
        <f>+VLOOKUP(Importaciones_mensuales[[#This Row],[Código Arancelario]],Codigos10[],4,0)</f>
        <v>Fresco</v>
      </c>
      <c r="F768">
        <f>+VLOOKUP(Importaciones_mensuales[[#This Row],[Procesamiento]],Cod_procesamiento[],2,0)</f>
        <v>4</v>
      </c>
      <c r="G768" t="str">
        <f>+VLOOKUP(Importaciones_mensuales[[#This Row],[Código Arancelario]],Codigos10[],3,0)</f>
        <v>No orgánico</v>
      </c>
      <c r="H768">
        <f>+VLOOKUP(Importaciones_mensuales[[#This Row],[Tipo]],Cod_tipo[],2,0)</f>
        <v>2</v>
      </c>
      <c r="I768" t="str">
        <f>+VLOOKUP(Importaciones_mensuales[[#This Row],[Código Arancelario]],Codigos10[],5,0)</f>
        <v>Berries</v>
      </c>
      <c r="J768">
        <f>+VLOOKUP(Importaciones_mensuales[[#This Row],[Categoría]],Cod_Tipo_cultivo[],2,0)</f>
        <v>1</v>
      </c>
      <c r="K768" t="s">
        <v>129</v>
      </c>
      <c r="L768">
        <f>+VLOOKUP(Importaciones_mensuales[[#This Row],[Contenido]],Contenido_cod[],2,0)</f>
        <v>1</v>
      </c>
      <c r="M768" t="str">
        <f>+VLOOKUP(Importaciones_mensuales[[#This Row],[Código Arancelario]],Codigos10[],7,0)</f>
        <v>Sin especificar</v>
      </c>
      <c r="N768">
        <v>2021</v>
      </c>
      <c r="O768">
        <v>293500</v>
      </c>
      <c r="P768">
        <v>152060</v>
      </c>
      <c r="Q768">
        <v>83421.100000000006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</row>
    <row r="769" spans="1:26" x14ac:dyDescent="0.25">
      <c r="A769" t="s">
        <v>14</v>
      </c>
      <c r="B769" t="s">
        <v>15</v>
      </c>
      <c r="C769" t="str">
        <f>+VLOOKUP(Importaciones_mensuales[[#This Row],[Código Arancelario]],Codigos10[],2,0)</f>
        <v>Papa</v>
      </c>
      <c r="D769">
        <f>+VLOOKUP(Importaciones_mensuales[[#This Row],[Cultivo]],Cod_categoría[],2,0)</f>
        <v>100114001</v>
      </c>
      <c r="E769" t="str">
        <f>+VLOOKUP(Importaciones_mensuales[[#This Row],[Código Arancelario]],Codigos10[],4,0)</f>
        <v>Fresco</v>
      </c>
      <c r="F769">
        <f>+VLOOKUP(Importaciones_mensuales[[#This Row],[Procesamiento]],Cod_procesamiento[],2,0)</f>
        <v>4</v>
      </c>
      <c r="G769" t="str">
        <f>+VLOOKUP(Importaciones_mensuales[[#This Row],[Código Arancelario]],Codigos10[],3,0)</f>
        <v>Siembra</v>
      </c>
      <c r="H769">
        <f>+VLOOKUP(Importaciones_mensuales[[#This Row],[Tipo]],Cod_tipo[],2,0)</f>
        <v>6</v>
      </c>
      <c r="I769" t="str">
        <f>+VLOOKUP(Importaciones_mensuales[[#This Row],[Código Arancelario]],Codigos10[],5,0)</f>
        <v>Tubérculos</v>
      </c>
      <c r="J769">
        <f>+VLOOKUP(Importaciones_mensuales[[#This Row],[Categoría]],Cod_Tipo_cultivo[],2,0)</f>
        <v>9</v>
      </c>
      <c r="K769" t="s">
        <v>20</v>
      </c>
      <c r="L769">
        <f>+VLOOKUP(Importaciones_mensuales[[#This Row],[Contenido]],Contenido_cod[],2,0)</f>
        <v>2</v>
      </c>
      <c r="M769" t="str">
        <f>+VLOOKUP(Importaciones_mensuales[[#This Row],[Código Arancelario]],Codigos10[],7,0)</f>
        <v>Sin especificar</v>
      </c>
      <c r="N769">
        <v>2016</v>
      </c>
      <c r="O769">
        <v>0</v>
      </c>
      <c r="P769">
        <v>0</v>
      </c>
      <c r="Q769">
        <v>0</v>
      </c>
      <c r="R769">
        <v>0</v>
      </c>
      <c r="S769">
        <v>203.57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</row>
    <row r="770" spans="1:26" x14ac:dyDescent="0.25">
      <c r="A770" t="s">
        <v>22</v>
      </c>
      <c r="B770" t="s">
        <v>15</v>
      </c>
      <c r="C770" t="str">
        <f>+VLOOKUP(Importaciones_mensuales[[#This Row],[Código Arancelario]],Codigos10[],2,0)</f>
        <v>Papa</v>
      </c>
      <c r="D770">
        <f>+VLOOKUP(Importaciones_mensuales[[#This Row],[Cultivo]],Cod_categoría[],2,0)</f>
        <v>100114001</v>
      </c>
      <c r="E770" t="str">
        <f>+VLOOKUP(Importaciones_mensuales[[#This Row],[Código Arancelario]],Codigos10[],4,0)</f>
        <v>Fresco</v>
      </c>
      <c r="F770">
        <f>+VLOOKUP(Importaciones_mensuales[[#This Row],[Procesamiento]],Cod_procesamiento[],2,0)</f>
        <v>4</v>
      </c>
      <c r="G770" t="str">
        <f>+VLOOKUP(Importaciones_mensuales[[#This Row],[Código Arancelario]],Codigos10[],3,0)</f>
        <v>Siembra</v>
      </c>
      <c r="H770">
        <f>+VLOOKUP(Importaciones_mensuales[[#This Row],[Tipo]],Cod_tipo[],2,0)</f>
        <v>6</v>
      </c>
      <c r="I770" t="str">
        <f>+VLOOKUP(Importaciones_mensuales[[#This Row],[Código Arancelario]],Codigos10[],5,0)</f>
        <v>Tubérculos</v>
      </c>
      <c r="J770">
        <f>+VLOOKUP(Importaciones_mensuales[[#This Row],[Categoría]],Cod_Tipo_cultivo[],2,0)</f>
        <v>9</v>
      </c>
      <c r="K770" t="s">
        <v>20</v>
      </c>
      <c r="L770">
        <f>+VLOOKUP(Importaciones_mensuales[[#This Row],[Contenido]],Contenido_cod[],2,0)</f>
        <v>2</v>
      </c>
      <c r="M770" t="str">
        <f>+VLOOKUP(Importaciones_mensuales[[#This Row],[Código Arancelario]],Codigos10[],7,0)</f>
        <v>Sin especificar</v>
      </c>
      <c r="N770">
        <v>2016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197.31</v>
      </c>
      <c r="Y770">
        <v>0</v>
      </c>
      <c r="Z770">
        <v>272.39</v>
      </c>
    </row>
    <row r="771" spans="1:26" x14ac:dyDescent="0.25">
      <c r="A771" t="s">
        <v>23</v>
      </c>
      <c r="B771" t="s">
        <v>15</v>
      </c>
      <c r="C771" t="str">
        <f>+VLOOKUP(Importaciones_mensuales[[#This Row],[Código Arancelario]],Codigos10[],2,0)</f>
        <v>Papa</v>
      </c>
      <c r="D771">
        <f>+VLOOKUP(Importaciones_mensuales[[#This Row],[Cultivo]],Cod_categoría[],2,0)</f>
        <v>100114001</v>
      </c>
      <c r="E771" t="str">
        <f>+VLOOKUP(Importaciones_mensuales[[#This Row],[Código Arancelario]],Codigos10[],4,0)</f>
        <v>Fresco</v>
      </c>
      <c r="F771">
        <f>+VLOOKUP(Importaciones_mensuales[[#This Row],[Procesamiento]],Cod_procesamiento[],2,0)</f>
        <v>4</v>
      </c>
      <c r="G771" t="str">
        <f>+VLOOKUP(Importaciones_mensuales[[#This Row],[Código Arancelario]],Codigos10[],3,0)</f>
        <v>Siembra</v>
      </c>
      <c r="H771">
        <f>+VLOOKUP(Importaciones_mensuales[[#This Row],[Tipo]],Cod_tipo[],2,0)</f>
        <v>6</v>
      </c>
      <c r="I771" t="str">
        <f>+VLOOKUP(Importaciones_mensuales[[#This Row],[Código Arancelario]],Codigos10[],5,0)</f>
        <v>Tubérculos</v>
      </c>
      <c r="J771">
        <f>+VLOOKUP(Importaciones_mensuales[[#This Row],[Categoría]],Cod_Tipo_cultivo[],2,0)</f>
        <v>9</v>
      </c>
      <c r="K771" t="s">
        <v>20</v>
      </c>
      <c r="L771">
        <f>+VLOOKUP(Importaciones_mensuales[[#This Row],[Contenido]],Contenido_cod[],2,0)</f>
        <v>2</v>
      </c>
      <c r="M771" t="str">
        <f>+VLOOKUP(Importaciones_mensuales[[#This Row],[Código Arancelario]],Codigos10[],7,0)</f>
        <v>Sin especificar</v>
      </c>
      <c r="N771">
        <v>2016</v>
      </c>
      <c r="O771">
        <v>0</v>
      </c>
      <c r="P771">
        <v>58733.8</v>
      </c>
      <c r="Q771">
        <v>0</v>
      </c>
      <c r="R771">
        <v>0</v>
      </c>
      <c r="S771">
        <v>0</v>
      </c>
      <c r="T771">
        <v>0</v>
      </c>
      <c r="U771">
        <v>1143.01</v>
      </c>
      <c r="V771">
        <v>2725.57</v>
      </c>
      <c r="W771">
        <v>1079.04</v>
      </c>
      <c r="X771">
        <v>665.37</v>
      </c>
      <c r="Y771">
        <v>86428.87</v>
      </c>
      <c r="Z771">
        <v>505.55</v>
      </c>
    </row>
    <row r="772" spans="1:26" x14ac:dyDescent="0.25">
      <c r="A772" t="s">
        <v>215</v>
      </c>
      <c r="B772" t="s">
        <v>15</v>
      </c>
      <c r="C772" t="str">
        <f>+VLOOKUP(Importaciones_mensuales[[#This Row],[Código Arancelario]],Codigos10[],2,0)</f>
        <v>Manzana</v>
      </c>
      <c r="D772">
        <f>+VLOOKUP(Importaciones_mensuales[[#This Row],[Cultivo]],Cod_categoría[],2,0)</f>
        <v>100104002</v>
      </c>
      <c r="E772" t="str">
        <f>+VLOOKUP(Importaciones_mensuales[[#This Row],[Código Arancelario]],Codigos10[],4,0)</f>
        <v>Fresco</v>
      </c>
      <c r="F772">
        <f>+VLOOKUP(Importaciones_mensuales[[#This Row],[Procesamiento]],Cod_procesamiento[],2,0)</f>
        <v>4</v>
      </c>
      <c r="G772" t="str">
        <f>+VLOOKUP(Importaciones_mensuales[[#This Row],[Código Arancelario]],Codigos10[],3,0)</f>
        <v>No orgánico</v>
      </c>
      <c r="H772">
        <f>+VLOOKUP(Importaciones_mensuales[[#This Row],[Tipo]],Cod_tipo[],2,0)</f>
        <v>2</v>
      </c>
      <c r="I772" t="str">
        <f>+VLOOKUP(Importaciones_mensuales[[#This Row],[Código Arancelario]],Codigos10[],5,0)</f>
        <v>Frutos de pepita</v>
      </c>
      <c r="J772">
        <f>+VLOOKUP(Importaciones_mensuales[[#This Row],[Categoría]],Cod_Tipo_cultivo[],2,0)</f>
        <v>3</v>
      </c>
      <c r="K772" t="s">
        <v>129</v>
      </c>
      <c r="L772">
        <f>+VLOOKUP(Importaciones_mensuales[[#This Row],[Contenido]],Contenido_cod[],2,0)</f>
        <v>1</v>
      </c>
      <c r="M772" t="str">
        <f>+VLOOKUP(Importaciones_mensuales[[#This Row],[Código Arancelario]],Codigos10[],7,0)</f>
        <v>Sin especificar</v>
      </c>
      <c r="N772">
        <v>2015</v>
      </c>
      <c r="O772">
        <v>282137.53000000003</v>
      </c>
      <c r="P772">
        <v>44097.69</v>
      </c>
      <c r="Q772">
        <v>60539.47</v>
      </c>
      <c r="R772">
        <v>0</v>
      </c>
      <c r="S772">
        <v>0</v>
      </c>
      <c r="T772">
        <v>0</v>
      </c>
      <c r="U772">
        <v>0</v>
      </c>
      <c r="V772">
        <v>16429.669999999998</v>
      </c>
      <c r="W772">
        <v>0</v>
      </c>
      <c r="X772">
        <v>23868.48</v>
      </c>
      <c r="Y772">
        <v>290938.61000000004</v>
      </c>
      <c r="Z772">
        <v>194773.81</v>
      </c>
    </row>
    <row r="773" spans="1:26" x14ac:dyDescent="0.25">
      <c r="A773" t="s">
        <v>211</v>
      </c>
      <c r="B773" t="s">
        <v>362</v>
      </c>
      <c r="C773" t="str">
        <f>+VLOOKUP(Importaciones_mensuales[[#This Row],[Código Arancelario]],Codigos10[],2,0)</f>
        <v>Manzana</v>
      </c>
      <c r="D773">
        <f>+VLOOKUP(Importaciones_mensuales[[#This Row],[Cultivo]],Cod_categoría[],2,0)</f>
        <v>100104002</v>
      </c>
      <c r="E773" t="str">
        <f>+VLOOKUP(Importaciones_mensuales[[#This Row],[Código Arancelario]],Codigos10[],4,0)</f>
        <v>Fresco</v>
      </c>
      <c r="F773">
        <f>+VLOOKUP(Importaciones_mensuales[[#This Row],[Procesamiento]],Cod_procesamiento[],2,0)</f>
        <v>4</v>
      </c>
      <c r="G773" t="str">
        <f>+VLOOKUP(Importaciones_mensuales[[#This Row],[Código Arancelario]],Codigos10[],3,0)</f>
        <v>No orgánico</v>
      </c>
      <c r="H773">
        <f>+VLOOKUP(Importaciones_mensuales[[#This Row],[Tipo]],Cod_tipo[],2,0)</f>
        <v>2</v>
      </c>
      <c r="I773" t="str">
        <f>+VLOOKUP(Importaciones_mensuales[[#This Row],[Código Arancelario]],Codigos10[],5,0)</f>
        <v>Frutos de pepita</v>
      </c>
      <c r="J773">
        <f>+VLOOKUP(Importaciones_mensuales[[#This Row],[Categoría]],Cod_Tipo_cultivo[],2,0)</f>
        <v>3</v>
      </c>
      <c r="K773" t="s">
        <v>129</v>
      </c>
      <c r="L773">
        <f>+VLOOKUP(Importaciones_mensuales[[#This Row],[Contenido]],Contenido_cod[],2,0)</f>
        <v>1</v>
      </c>
      <c r="M773" t="str">
        <f>+VLOOKUP(Importaciones_mensuales[[#This Row],[Código Arancelario]],Codigos10[],7,0)</f>
        <v>Fuji</v>
      </c>
      <c r="N773">
        <v>2018</v>
      </c>
      <c r="O773">
        <v>278925.42000000004</v>
      </c>
      <c r="P773">
        <v>245857.33799999999</v>
      </c>
      <c r="Q773">
        <v>75561.539999999994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5292</v>
      </c>
      <c r="Y773">
        <v>16776</v>
      </c>
      <c r="Z773">
        <v>265615.93</v>
      </c>
    </row>
    <row r="774" spans="1:26" x14ac:dyDescent="0.25">
      <c r="A774" t="s">
        <v>215</v>
      </c>
      <c r="B774" t="s">
        <v>362</v>
      </c>
      <c r="C774" t="str">
        <f>+VLOOKUP(Importaciones_mensuales[[#This Row],[Código Arancelario]],Codigos10[],2,0)</f>
        <v>Manzana</v>
      </c>
      <c r="D774">
        <f>+VLOOKUP(Importaciones_mensuales[[#This Row],[Cultivo]],Cod_categoría[],2,0)</f>
        <v>100104002</v>
      </c>
      <c r="E774" t="str">
        <f>+VLOOKUP(Importaciones_mensuales[[#This Row],[Código Arancelario]],Codigos10[],4,0)</f>
        <v>Fresco</v>
      </c>
      <c r="F774">
        <f>+VLOOKUP(Importaciones_mensuales[[#This Row],[Procesamiento]],Cod_procesamiento[],2,0)</f>
        <v>4</v>
      </c>
      <c r="G774" t="str">
        <f>+VLOOKUP(Importaciones_mensuales[[#This Row],[Código Arancelario]],Codigos10[],3,0)</f>
        <v>No orgánico</v>
      </c>
      <c r="H774">
        <f>+VLOOKUP(Importaciones_mensuales[[#This Row],[Tipo]],Cod_tipo[],2,0)</f>
        <v>2</v>
      </c>
      <c r="I774" t="str">
        <f>+VLOOKUP(Importaciones_mensuales[[#This Row],[Código Arancelario]],Codigos10[],5,0)</f>
        <v>Frutos de pepita</v>
      </c>
      <c r="J774">
        <f>+VLOOKUP(Importaciones_mensuales[[#This Row],[Categoría]],Cod_Tipo_cultivo[],2,0)</f>
        <v>3</v>
      </c>
      <c r="K774" t="s">
        <v>129</v>
      </c>
      <c r="L774">
        <f>+VLOOKUP(Importaciones_mensuales[[#This Row],[Contenido]],Contenido_cod[],2,0)</f>
        <v>1</v>
      </c>
      <c r="M774" t="str">
        <f>+VLOOKUP(Importaciones_mensuales[[#This Row],[Código Arancelario]],Codigos10[],7,0)</f>
        <v>Sin especificar</v>
      </c>
      <c r="N774">
        <v>2021</v>
      </c>
      <c r="O774">
        <v>271585.18</v>
      </c>
      <c r="P774">
        <v>162680</v>
      </c>
      <c r="Q774">
        <v>92758.18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</row>
    <row r="775" spans="1:26" x14ac:dyDescent="0.25">
      <c r="A775" t="s">
        <v>215</v>
      </c>
      <c r="B775" t="s">
        <v>15</v>
      </c>
      <c r="C775" t="str">
        <f>+VLOOKUP(Importaciones_mensuales[[#This Row],[Código Arancelario]],Codigos10[],2,0)</f>
        <v>Manzana</v>
      </c>
      <c r="D775">
        <f>+VLOOKUP(Importaciones_mensuales[[#This Row],[Cultivo]],Cod_categoría[],2,0)</f>
        <v>100104002</v>
      </c>
      <c r="E775" t="str">
        <f>+VLOOKUP(Importaciones_mensuales[[#This Row],[Código Arancelario]],Codigos10[],4,0)</f>
        <v>Fresco</v>
      </c>
      <c r="F775">
        <f>+VLOOKUP(Importaciones_mensuales[[#This Row],[Procesamiento]],Cod_procesamiento[],2,0)</f>
        <v>4</v>
      </c>
      <c r="G775" t="str">
        <f>+VLOOKUP(Importaciones_mensuales[[#This Row],[Código Arancelario]],Codigos10[],3,0)</f>
        <v>No orgánico</v>
      </c>
      <c r="H775">
        <f>+VLOOKUP(Importaciones_mensuales[[#This Row],[Tipo]],Cod_tipo[],2,0)</f>
        <v>2</v>
      </c>
      <c r="I775" t="str">
        <f>+VLOOKUP(Importaciones_mensuales[[#This Row],[Código Arancelario]],Codigos10[],5,0)</f>
        <v>Frutos de pepita</v>
      </c>
      <c r="J775">
        <f>+VLOOKUP(Importaciones_mensuales[[#This Row],[Categoría]],Cod_Tipo_cultivo[],2,0)</f>
        <v>3</v>
      </c>
      <c r="K775" t="s">
        <v>129</v>
      </c>
      <c r="L775">
        <f>+VLOOKUP(Importaciones_mensuales[[#This Row],[Contenido]],Contenido_cod[],2,0)</f>
        <v>1</v>
      </c>
      <c r="M775" t="str">
        <f>+VLOOKUP(Importaciones_mensuales[[#This Row],[Código Arancelario]],Codigos10[],7,0)</f>
        <v>Sin especificar</v>
      </c>
      <c r="N775">
        <v>2020</v>
      </c>
      <c r="O775">
        <v>267228.11</v>
      </c>
      <c r="P775">
        <v>148381.38</v>
      </c>
      <c r="Q775">
        <v>65302.21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231481.75</v>
      </c>
      <c r="Z775">
        <v>340866.89</v>
      </c>
    </row>
    <row r="776" spans="1:26" x14ac:dyDescent="0.25">
      <c r="A776" t="s">
        <v>277</v>
      </c>
      <c r="B776" t="s">
        <v>15</v>
      </c>
      <c r="C776" t="str">
        <f>+VLOOKUP(Importaciones_mensuales[[#This Row],[Código Arancelario]],Codigos10[],2,0)</f>
        <v>Puerro</v>
      </c>
      <c r="D776">
        <f>+VLOOKUP(Importaciones_mensuales[[#This Row],[Cultivo]],Cod_categoría[],2,0)</f>
        <v>100114035</v>
      </c>
      <c r="E776" t="str">
        <f>+VLOOKUP(Importaciones_mensuales[[#This Row],[Código Arancelario]],Codigos10[],4,0)</f>
        <v>Fresco</v>
      </c>
      <c r="F776">
        <f>+VLOOKUP(Importaciones_mensuales[[#This Row],[Procesamiento]],Cod_procesamiento[],2,0)</f>
        <v>4</v>
      </c>
      <c r="G776" t="str">
        <f>+VLOOKUP(Importaciones_mensuales[[#This Row],[Código Arancelario]],Codigos10[],3,0)</f>
        <v>Sin especificar</v>
      </c>
      <c r="H776">
        <f>+VLOOKUP(Importaciones_mensuales[[#This Row],[Tipo]],Cod_tipo[],2,0)</f>
        <v>5</v>
      </c>
      <c r="I776" t="str">
        <f>+VLOOKUP(Importaciones_mensuales[[#This Row],[Código Arancelario]],Codigos10[],5,0)</f>
        <v>Hortalizas</v>
      </c>
      <c r="J776">
        <f>+VLOOKUP(Importaciones_mensuales[[#This Row],[Categoría]],Cod_Tipo_cultivo[],2,0)</f>
        <v>7</v>
      </c>
      <c r="K776" t="s">
        <v>20</v>
      </c>
      <c r="L776">
        <f>+VLOOKUP(Importaciones_mensuales[[#This Row],[Contenido]],Contenido_cod[],2,0)</f>
        <v>2</v>
      </c>
      <c r="M776" t="str">
        <f>+VLOOKUP(Importaciones_mensuales[[#This Row],[Código Arancelario]],Codigos10[],7,0)</f>
        <v>Sin especificar</v>
      </c>
      <c r="N776">
        <v>2016</v>
      </c>
      <c r="O776">
        <v>80.06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</row>
    <row r="777" spans="1:26" x14ac:dyDescent="0.25">
      <c r="A777" t="s">
        <v>353</v>
      </c>
      <c r="B777" t="s">
        <v>15</v>
      </c>
      <c r="C777" t="str">
        <f>+VLOOKUP(Importaciones_mensuales[[#This Row],[Código Arancelario]],Codigos10[],2,0)</f>
        <v>Radicchio</v>
      </c>
      <c r="D777">
        <f>+VLOOKUP(Importaciones_mensuales[[#This Row],[Cultivo]],Cod_categoría[],2,0)</f>
        <v>100114037</v>
      </c>
      <c r="E777" t="str">
        <f>+VLOOKUP(Importaciones_mensuales[[#This Row],[Código Arancelario]],Codigos10[],4,0)</f>
        <v>Fresco</v>
      </c>
      <c r="F777">
        <f>+VLOOKUP(Importaciones_mensuales[[#This Row],[Procesamiento]],Cod_procesamiento[],2,0)</f>
        <v>4</v>
      </c>
      <c r="G777" t="str">
        <f>+VLOOKUP(Importaciones_mensuales[[#This Row],[Código Arancelario]],Codigos10[],3,0)</f>
        <v>Sin especificar</v>
      </c>
      <c r="H777">
        <f>+VLOOKUP(Importaciones_mensuales[[#This Row],[Tipo]],Cod_tipo[],2,0)</f>
        <v>5</v>
      </c>
      <c r="I777" t="str">
        <f>+VLOOKUP(Importaciones_mensuales[[#This Row],[Código Arancelario]],Codigos10[],5,0)</f>
        <v>Hortalizas</v>
      </c>
      <c r="J777">
        <f>+VLOOKUP(Importaciones_mensuales[[#This Row],[Categoría]],Cod_Tipo_cultivo[],2,0)</f>
        <v>7</v>
      </c>
      <c r="K777" t="s">
        <v>20</v>
      </c>
      <c r="L777">
        <f>+VLOOKUP(Importaciones_mensuales[[#This Row],[Contenido]],Contenido_cod[],2,0)</f>
        <v>2</v>
      </c>
      <c r="M777" t="str">
        <f>+VLOOKUP(Importaciones_mensuales[[#This Row],[Código Arancelario]],Codigos10[],7,0)</f>
        <v>Sin especificar</v>
      </c>
      <c r="N777">
        <v>2016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582.41</v>
      </c>
    </row>
    <row r="778" spans="1:26" x14ac:dyDescent="0.25">
      <c r="A778" t="s">
        <v>41</v>
      </c>
      <c r="B778" t="s">
        <v>15</v>
      </c>
      <c r="C778" t="str">
        <f>+VLOOKUP(Importaciones_mensuales[[#This Row],[Código Arancelario]],Codigos10[],2,0)</f>
        <v>Zanahoria</v>
      </c>
      <c r="D778">
        <f>+VLOOKUP(Importaciones_mensuales[[#This Row],[Cultivo]],Cod_categoría[],2,0)</f>
        <v>100114013</v>
      </c>
      <c r="E778" t="str">
        <f>+VLOOKUP(Importaciones_mensuales[[#This Row],[Código Arancelario]],Codigos10[],4,0)</f>
        <v>Fresco</v>
      </c>
      <c r="F778">
        <f>+VLOOKUP(Importaciones_mensuales[[#This Row],[Procesamiento]],Cod_procesamiento[],2,0)</f>
        <v>4</v>
      </c>
      <c r="G778" t="str">
        <f>+VLOOKUP(Importaciones_mensuales[[#This Row],[Código Arancelario]],Codigos10[],3,0)</f>
        <v>Sin especificar</v>
      </c>
      <c r="H778">
        <f>+VLOOKUP(Importaciones_mensuales[[#This Row],[Tipo]],Cod_tipo[],2,0)</f>
        <v>5</v>
      </c>
      <c r="I778" t="str">
        <f>+VLOOKUP(Importaciones_mensuales[[#This Row],[Código Arancelario]],Codigos10[],5,0)</f>
        <v>Hortalizas</v>
      </c>
      <c r="J778">
        <f>+VLOOKUP(Importaciones_mensuales[[#This Row],[Categoría]],Cod_Tipo_cultivo[],2,0)</f>
        <v>7</v>
      </c>
      <c r="K778" t="s">
        <v>20</v>
      </c>
      <c r="L778">
        <f>+VLOOKUP(Importaciones_mensuales[[#This Row],[Contenido]],Contenido_cod[],2,0)</f>
        <v>2</v>
      </c>
      <c r="M778" t="str">
        <f>+VLOOKUP(Importaciones_mensuales[[#This Row],[Código Arancelario]],Codigos10[],7,0)</f>
        <v>Sin especificar</v>
      </c>
      <c r="N778">
        <v>2016</v>
      </c>
      <c r="O778">
        <v>56610.5</v>
      </c>
      <c r="P778">
        <v>35423.89</v>
      </c>
      <c r="Q778">
        <v>42452.82</v>
      </c>
      <c r="R778">
        <v>28301.88</v>
      </c>
      <c r="S778">
        <v>28301.88</v>
      </c>
      <c r="T778">
        <v>42452.83</v>
      </c>
      <c r="U778">
        <v>42452.82</v>
      </c>
      <c r="V778">
        <v>35377.35</v>
      </c>
      <c r="W778">
        <v>35384.080000000002</v>
      </c>
      <c r="X778">
        <v>42473.02</v>
      </c>
      <c r="Y778">
        <v>28315.34</v>
      </c>
      <c r="Z778">
        <v>70751.44</v>
      </c>
    </row>
    <row r="779" spans="1:26" x14ac:dyDescent="0.25">
      <c r="A779" t="s">
        <v>45</v>
      </c>
      <c r="B779" t="s">
        <v>15</v>
      </c>
      <c r="C779" t="str">
        <f>+VLOOKUP(Importaciones_mensuales[[#This Row],[Código Arancelario]],Codigos10[],2,0)</f>
        <v>Pepino</v>
      </c>
      <c r="D779">
        <f>+VLOOKUP(Importaciones_mensuales[[#This Row],[Cultivo]],Cod_categoría[],2,0)</f>
        <v>100112016</v>
      </c>
      <c r="E779" t="str">
        <f>+VLOOKUP(Importaciones_mensuales[[#This Row],[Código Arancelario]],Codigos10[],4,0)</f>
        <v>Fresco</v>
      </c>
      <c r="F779">
        <f>+VLOOKUP(Importaciones_mensuales[[#This Row],[Procesamiento]],Cod_procesamiento[],2,0)</f>
        <v>4</v>
      </c>
      <c r="G779" t="str">
        <f>+VLOOKUP(Importaciones_mensuales[[#This Row],[Código Arancelario]],Codigos10[],3,0)</f>
        <v>Sin especificar</v>
      </c>
      <c r="H779">
        <f>+VLOOKUP(Importaciones_mensuales[[#This Row],[Tipo]],Cod_tipo[],2,0)</f>
        <v>5</v>
      </c>
      <c r="I779" t="str">
        <f>+VLOOKUP(Importaciones_mensuales[[#This Row],[Código Arancelario]],Codigos10[],5,0)</f>
        <v>Hortalizas</v>
      </c>
      <c r="J779">
        <f>+VLOOKUP(Importaciones_mensuales[[#This Row],[Categoría]],Cod_Tipo_cultivo[],2,0)</f>
        <v>7</v>
      </c>
      <c r="K779" t="s">
        <v>20</v>
      </c>
      <c r="L779">
        <f>+VLOOKUP(Importaciones_mensuales[[#This Row],[Contenido]],Contenido_cod[],2,0)</f>
        <v>2</v>
      </c>
      <c r="M779" t="str">
        <f>+VLOOKUP(Importaciones_mensuales[[#This Row],[Código Arancelario]],Codigos10[],7,0)</f>
        <v>Pepinos y pepinillos</v>
      </c>
      <c r="N779">
        <v>2016</v>
      </c>
      <c r="O779">
        <v>0</v>
      </c>
      <c r="P779">
        <v>0</v>
      </c>
      <c r="Q779">
        <v>0</v>
      </c>
      <c r="R779">
        <v>1731.98</v>
      </c>
      <c r="S779">
        <v>13474.9</v>
      </c>
      <c r="T779">
        <v>13465.13</v>
      </c>
      <c r="U779">
        <v>17881.939999999999</v>
      </c>
      <c r="V779">
        <v>15885.08</v>
      </c>
      <c r="W779">
        <v>10807.5</v>
      </c>
      <c r="X779">
        <v>4794.75</v>
      </c>
      <c r="Y779">
        <v>0</v>
      </c>
      <c r="Z779">
        <v>0</v>
      </c>
    </row>
    <row r="780" spans="1:26" x14ac:dyDescent="0.25">
      <c r="A780" t="s">
        <v>48</v>
      </c>
      <c r="B780" t="s">
        <v>15</v>
      </c>
      <c r="C780" t="str">
        <f>+VLOOKUP(Importaciones_mensuales[[#This Row],[Código Arancelario]],Codigos10[],2,0)</f>
        <v>Arveja</v>
      </c>
      <c r="D780">
        <f>+VLOOKUP(Importaciones_mensuales[[#This Row],[Cultivo]],Cod_categoría[],2,0)</f>
        <v>100112022</v>
      </c>
      <c r="E780" t="str">
        <f>+VLOOKUP(Importaciones_mensuales[[#This Row],[Código Arancelario]],Codigos10[],4,0)</f>
        <v>Fresco</v>
      </c>
      <c r="F780">
        <f>+VLOOKUP(Importaciones_mensuales[[#This Row],[Procesamiento]],Cod_procesamiento[],2,0)</f>
        <v>4</v>
      </c>
      <c r="G780" t="str">
        <f>+VLOOKUP(Importaciones_mensuales[[#This Row],[Código Arancelario]],Codigos10[],3,0)</f>
        <v>Sin especificar</v>
      </c>
      <c r="H780">
        <f>+VLOOKUP(Importaciones_mensuales[[#This Row],[Tipo]],Cod_tipo[],2,0)</f>
        <v>5</v>
      </c>
      <c r="I780" t="str">
        <f>+VLOOKUP(Importaciones_mensuales[[#This Row],[Código Arancelario]],Codigos10[],5,0)</f>
        <v>Hortalizas</v>
      </c>
      <c r="J780">
        <f>+VLOOKUP(Importaciones_mensuales[[#This Row],[Categoría]],Cod_Tipo_cultivo[],2,0)</f>
        <v>7</v>
      </c>
      <c r="K780" t="s">
        <v>20</v>
      </c>
      <c r="L780">
        <f>+VLOOKUP(Importaciones_mensuales[[#This Row],[Contenido]],Contenido_cod[],2,0)</f>
        <v>2</v>
      </c>
      <c r="M780" t="str">
        <f>+VLOOKUP(Importaciones_mensuales[[#This Row],[Código Arancelario]],Codigos10[],7,0)</f>
        <v>Sin especificar</v>
      </c>
      <c r="N780">
        <v>2016</v>
      </c>
      <c r="O780">
        <v>0</v>
      </c>
      <c r="P780">
        <v>0</v>
      </c>
      <c r="Q780">
        <v>56.51</v>
      </c>
      <c r="R780">
        <v>0</v>
      </c>
      <c r="S780">
        <v>28.69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</row>
    <row r="781" spans="1:26" x14ac:dyDescent="0.25">
      <c r="A781" t="s">
        <v>50</v>
      </c>
      <c r="B781" t="s">
        <v>15</v>
      </c>
      <c r="C781" t="str">
        <f>+VLOOKUP(Importaciones_mensuales[[#This Row],[Código Arancelario]],Codigos10[],2,0)</f>
        <v>Poroto</v>
      </c>
      <c r="D781">
        <f>+VLOOKUP(Importaciones_mensuales[[#This Row],[Cultivo]],Cod_categoría[],2,0)</f>
        <v>100110002</v>
      </c>
      <c r="E781" t="str">
        <f>+VLOOKUP(Importaciones_mensuales[[#This Row],[Código Arancelario]],Codigos10[],4,0)</f>
        <v>Fresco</v>
      </c>
      <c r="F781">
        <f>+VLOOKUP(Importaciones_mensuales[[#This Row],[Procesamiento]],Cod_procesamiento[],2,0)</f>
        <v>4</v>
      </c>
      <c r="G781" t="str">
        <f>+VLOOKUP(Importaciones_mensuales[[#This Row],[Código Arancelario]],Codigos10[],3,0)</f>
        <v>Sin especificar</v>
      </c>
      <c r="H781">
        <f>+VLOOKUP(Importaciones_mensuales[[#This Row],[Tipo]],Cod_tipo[],2,0)</f>
        <v>5</v>
      </c>
      <c r="I781" t="str">
        <f>+VLOOKUP(Importaciones_mensuales[[#This Row],[Código Arancelario]],Codigos10[],5,0)</f>
        <v>Hortalizas</v>
      </c>
      <c r="J781">
        <f>+VLOOKUP(Importaciones_mensuales[[#This Row],[Categoría]],Cod_Tipo_cultivo[],2,0)</f>
        <v>7</v>
      </c>
      <c r="K781" t="s">
        <v>20</v>
      </c>
      <c r="L781">
        <f>+VLOOKUP(Importaciones_mensuales[[#This Row],[Contenido]],Contenido_cod[],2,0)</f>
        <v>2</v>
      </c>
      <c r="M781" t="str">
        <f>+VLOOKUP(Importaciones_mensuales[[#This Row],[Código Arancelario]],Codigos10[],7,0)</f>
        <v>Sin especificar</v>
      </c>
      <c r="N781">
        <v>2016</v>
      </c>
      <c r="O781">
        <v>167.84</v>
      </c>
      <c r="P781">
        <v>0</v>
      </c>
      <c r="Q781">
        <v>2150.0300000000002</v>
      </c>
      <c r="R781">
        <v>706.92</v>
      </c>
      <c r="S781">
        <v>30998.33</v>
      </c>
      <c r="T781">
        <v>51664</v>
      </c>
      <c r="U781">
        <v>99372.450000000012</v>
      </c>
      <c r="V781">
        <v>105799.56</v>
      </c>
      <c r="W781">
        <v>51594.28</v>
      </c>
      <c r="X781">
        <v>17698.400000000001</v>
      </c>
      <c r="Y781">
        <v>4863.75</v>
      </c>
      <c r="Z781">
        <v>3360</v>
      </c>
    </row>
    <row r="782" spans="1:26" x14ac:dyDescent="0.25">
      <c r="A782" t="s">
        <v>209</v>
      </c>
      <c r="B782" t="s">
        <v>15</v>
      </c>
      <c r="C782" t="str">
        <f>+VLOOKUP(Importaciones_mensuales[[#This Row],[Código Arancelario]],Codigos10[],2,0)</f>
        <v>Manzana</v>
      </c>
      <c r="D782">
        <f>+VLOOKUP(Importaciones_mensuales[[#This Row],[Cultivo]],Cod_categoría[],2,0)</f>
        <v>100104002</v>
      </c>
      <c r="E782" t="str">
        <f>+VLOOKUP(Importaciones_mensuales[[#This Row],[Código Arancelario]],Codigos10[],4,0)</f>
        <v>Fresco</v>
      </c>
      <c r="F782">
        <f>+VLOOKUP(Importaciones_mensuales[[#This Row],[Procesamiento]],Cod_procesamiento[],2,0)</f>
        <v>4</v>
      </c>
      <c r="G782" t="str">
        <f>+VLOOKUP(Importaciones_mensuales[[#This Row],[Código Arancelario]],Codigos10[],3,0)</f>
        <v>No orgánico</v>
      </c>
      <c r="H782">
        <f>+VLOOKUP(Importaciones_mensuales[[#This Row],[Tipo]],Cod_tipo[],2,0)</f>
        <v>2</v>
      </c>
      <c r="I782" t="str">
        <f>+VLOOKUP(Importaciones_mensuales[[#This Row],[Código Arancelario]],Codigos10[],5,0)</f>
        <v>Frutos de pepita</v>
      </c>
      <c r="J782">
        <f>+VLOOKUP(Importaciones_mensuales[[#This Row],[Categoría]],Cod_Tipo_cultivo[],2,0)</f>
        <v>3</v>
      </c>
      <c r="K782" t="s">
        <v>129</v>
      </c>
      <c r="L782">
        <f>+VLOOKUP(Importaciones_mensuales[[#This Row],[Contenido]],Contenido_cod[],2,0)</f>
        <v>1</v>
      </c>
      <c r="M782" t="str">
        <f>+VLOOKUP(Importaciones_mensuales[[#This Row],[Código Arancelario]],Codigos10[],7,0)</f>
        <v>Royal gala</v>
      </c>
      <c r="N782">
        <v>2019</v>
      </c>
      <c r="O782">
        <v>262785.98</v>
      </c>
      <c r="P782">
        <v>210459.1</v>
      </c>
      <c r="Q782">
        <v>8165.2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34790</v>
      </c>
      <c r="X782">
        <v>30231.03</v>
      </c>
      <c r="Y782">
        <v>117891.65</v>
      </c>
      <c r="Z782">
        <v>63042.77</v>
      </c>
    </row>
    <row r="783" spans="1:26" x14ac:dyDescent="0.25">
      <c r="A783" t="s">
        <v>58</v>
      </c>
      <c r="B783" t="s">
        <v>15</v>
      </c>
      <c r="C783" t="str">
        <f>+VLOOKUP(Importaciones_mensuales[[#This Row],[Código Arancelario]],Codigos10[],2,0)</f>
        <v>Ají</v>
      </c>
      <c r="D783">
        <f>+VLOOKUP(Importaciones_mensuales[[#This Row],[Cultivo]],Cod_categoría[],2,0)</f>
        <v>100112021</v>
      </c>
      <c r="E783" t="str">
        <f>+VLOOKUP(Importaciones_mensuales[[#This Row],[Código Arancelario]],Codigos10[],4,0)</f>
        <v>Fresco</v>
      </c>
      <c r="F783">
        <f>+VLOOKUP(Importaciones_mensuales[[#This Row],[Procesamiento]],Cod_procesamiento[],2,0)</f>
        <v>4</v>
      </c>
      <c r="G783" t="str">
        <f>+VLOOKUP(Importaciones_mensuales[[#This Row],[Código Arancelario]],Codigos10[],3,0)</f>
        <v>Sin especificar</v>
      </c>
      <c r="H783">
        <f>+VLOOKUP(Importaciones_mensuales[[#This Row],[Tipo]],Cod_tipo[],2,0)</f>
        <v>5</v>
      </c>
      <c r="I783" t="str">
        <f>+VLOOKUP(Importaciones_mensuales[[#This Row],[Código Arancelario]],Codigos10[],5,0)</f>
        <v>Hortalizas</v>
      </c>
      <c r="J783">
        <f>+VLOOKUP(Importaciones_mensuales[[#This Row],[Categoría]],Cod_Tipo_cultivo[],2,0)</f>
        <v>7</v>
      </c>
      <c r="K783" t="s">
        <v>20</v>
      </c>
      <c r="L783">
        <f>+VLOOKUP(Importaciones_mensuales[[#This Row],[Contenido]],Contenido_cod[],2,0)</f>
        <v>2</v>
      </c>
      <c r="M783" t="str">
        <f>+VLOOKUP(Importaciones_mensuales[[#This Row],[Código Arancelario]],Codigos10[],7,0)</f>
        <v>Sin especificar</v>
      </c>
      <c r="N783">
        <v>2016</v>
      </c>
      <c r="O783">
        <v>0</v>
      </c>
      <c r="P783">
        <v>7481.21</v>
      </c>
      <c r="Q783">
        <v>0</v>
      </c>
      <c r="R783">
        <v>0</v>
      </c>
      <c r="S783">
        <v>0</v>
      </c>
      <c r="T783">
        <v>1126.48</v>
      </c>
      <c r="U783">
        <v>5321.5</v>
      </c>
      <c r="V783">
        <v>0</v>
      </c>
      <c r="W783">
        <v>13868.61</v>
      </c>
      <c r="X783">
        <v>5321.82</v>
      </c>
      <c r="Y783">
        <v>0</v>
      </c>
      <c r="Z783">
        <v>5322.11</v>
      </c>
    </row>
    <row r="784" spans="1:26" x14ac:dyDescent="0.25">
      <c r="A784" t="s">
        <v>60</v>
      </c>
      <c r="B784" t="s">
        <v>15</v>
      </c>
      <c r="C784" t="str">
        <f>+VLOOKUP(Importaciones_mensuales[[#This Row],[Código Arancelario]],Codigos10[],2,0)</f>
        <v>Aceituna</v>
      </c>
      <c r="D784">
        <f>+VLOOKUP(Importaciones_mensuales[[#This Row],[Cultivo]],Cod_categoría[],2,0)</f>
        <v>100114016</v>
      </c>
      <c r="E784" t="str">
        <f>+VLOOKUP(Importaciones_mensuales[[#This Row],[Código Arancelario]],Codigos10[],4,0)</f>
        <v>Fresco</v>
      </c>
      <c r="F784">
        <f>+VLOOKUP(Importaciones_mensuales[[#This Row],[Procesamiento]],Cod_procesamiento[],2,0)</f>
        <v>4</v>
      </c>
      <c r="G784" t="str">
        <f>+VLOOKUP(Importaciones_mensuales[[#This Row],[Código Arancelario]],Codigos10[],3,0)</f>
        <v>Sin especificar</v>
      </c>
      <c r="H784">
        <f>+VLOOKUP(Importaciones_mensuales[[#This Row],[Tipo]],Cod_tipo[],2,0)</f>
        <v>5</v>
      </c>
      <c r="I784" t="str">
        <f>+VLOOKUP(Importaciones_mensuales[[#This Row],[Código Arancelario]],Codigos10[],5,0)</f>
        <v>Hortalizas</v>
      </c>
      <c r="J784">
        <f>+VLOOKUP(Importaciones_mensuales[[#This Row],[Categoría]],Cod_Tipo_cultivo[],2,0)</f>
        <v>7</v>
      </c>
      <c r="K784" t="s">
        <v>20</v>
      </c>
      <c r="L784">
        <f>+VLOOKUP(Importaciones_mensuales[[#This Row],[Contenido]],Contenido_cod[],2,0)</f>
        <v>2</v>
      </c>
      <c r="M784" t="str">
        <f>+VLOOKUP(Importaciones_mensuales[[#This Row],[Código Arancelario]],Codigos10[],7,0)</f>
        <v>Sin especificar</v>
      </c>
      <c r="N784">
        <v>2016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42.21</v>
      </c>
      <c r="Y784">
        <v>0</v>
      </c>
      <c r="Z784">
        <v>0</v>
      </c>
    </row>
    <row r="785" spans="1:26" x14ac:dyDescent="0.25">
      <c r="A785" t="s">
        <v>62</v>
      </c>
      <c r="B785" t="s">
        <v>15</v>
      </c>
      <c r="C785" t="str">
        <f>+VLOOKUP(Importaciones_mensuales[[#This Row],[Código Arancelario]],Codigos10[],2,0)</f>
        <v>Zapallo</v>
      </c>
      <c r="D785">
        <f>+VLOOKUP(Importaciones_mensuales[[#This Row],[Cultivo]],Cod_categoría[],2,0)</f>
        <v>100112032</v>
      </c>
      <c r="E785" t="str">
        <f>+VLOOKUP(Importaciones_mensuales[[#This Row],[Código Arancelario]],Codigos10[],4,0)</f>
        <v>Fresco</v>
      </c>
      <c r="F785">
        <f>+VLOOKUP(Importaciones_mensuales[[#This Row],[Procesamiento]],Cod_procesamiento[],2,0)</f>
        <v>4</v>
      </c>
      <c r="G785" t="str">
        <f>+VLOOKUP(Importaciones_mensuales[[#This Row],[Código Arancelario]],Codigos10[],3,0)</f>
        <v>Sin especificar</v>
      </c>
      <c r="H785">
        <f>+VLOOKUP(Importaciones_mensuales[[#This Row],[Tipo]],Cod_tipo[],2,0)</f>
        <v>5</v>
      </c>
      <c r="I785" t="str">
        <f>+VLOOKUP(Importaciones_mensuales[[#This Row],[Código Arancelario]],Codigos10[],5,0)</f>
        <v>Hortalizas</v>
      </c>
      <c r="J785">
        <f>+VLOOKUP(Importaciones_mensuales[[#This Row],[Categoría]],Cod_Tipo_cultivo[],2,0)</f>
        <v>7</v>
      </c>
      <c r="K785" t="s">
        <v>20</v>
      </c>
      <c r="L785">
        <f>+VLOOKUP(Importaciones_mensuales[[#This Row],[Contenido]],Contenido_cod[],2,0)</f>
        <v>2</v>
      </c>
      <c r="M785" t="str">
        <f>+VLOOKUP(Importaciones_mensuales[[#This Row],[Código Arancelario]],Codigos10[],7,0)</f>
        <v>De guarda</v>
      </c>
      <c r="N785">
        <v>2016</v>
      </c>
      <c r="O785">
        <v>4478.68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5699.07</v>
      </c>
      <c r="V785">
        <v>8813.19</v>
      </c>
      <c r="W785">
        <v>68194.17</v>
      </c>
      <c r="X785">
        <v>189219.28</v>
      </c>
      <c r="Y785">
        <v>178993.38</v>
      </c>
      <c r="Z785">
        <v>51949.95</v>
      </c>
    </row>
    <row r="786" spans="1:26" x14ac:dyDescent="0.25">
      <c r="A786" t="s">
        <v>284</v>
      </c>
      <c r="B786" t="s">
        <v>15</v>
      </c>
      <c r="C786" t="str">
        <f>+VLOOKUP(Importaciones_mensuales[[#This Row],[Código Arancelario]],Codigos10[],2,0)</f>
        <v>Zapallo</v>
      </c>
      <c r="D786">
        <f>+VLOOKUP(Importaciones_mensuales[[#This Row],[Cultivo]],Cod_categoría[],2,0)</f>
        <v>100112032</v>
      </c>
      <c r="E786" t="str">
        <f>+VLOOKUP(Importaciones_mensuales[[#This Row],[Código Arancelario]],Codigos10[],4,0)</f>
        <v>Fresco</v>
      </c>
      <c r="F786">
        <f>+VLOOKUP(Importaciones_mensuales[[#This Row],[Procesamiento]],Cod_procesamiento[],2,0)</f>
        <v>4</v>
      </c>
      <c r="G786" t="str">
        <f>+VLOOKUP(Importaciones_mensuales[[#This Row],[Código Arancelario]],Codigos10[],3,0)</f>
        <v>Sin especificar</v>
      </c>
      <c r="H786">
        <f>+VLOOKUP(Importaciones_mensuales[[#This Row],[Tipo]],Cod_tipo[],2,0)</f>
        <v>5</v>
      </c>
      <c r="I786" t="str">
        <f>+VLOOKUP(Importaciones_mensuales[[#This Row],[Código Arancelario]],Codigos10[],5,0)</f>
        <v>Hortalizas</v>
      </c>
      <c r="J786">
        <f>+VLOOKUP(Importaciones_mensuales[[#This Row],[Categoría]],Cod_Tipo_cultivo[],2,0)</f>
        <v>7</v>
      </c>
      <c r="K786" t="s">
        <v>20</v>
      </c>
      <c r="L786">
        <f>+VLOOKUP(Importaciones_mensuales[[#This Row],[Contenido]],Contenido_cod[],2,0)</f>
        <v>2</v>
      </c>
      <c r="M786" t="str">
        <f>+VLOOKUP(Importaciones_mensuales[[#This Row],[Código Arancelario]],Codigos10[],7,0)</f>
        <v>Sin especificar</v>
      </c>
      <c r="N786">
        <v>2016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2865.64</v>
      </c>
      <c r="W786">
        <v>18506.63</v>
      </c>
      <c r="X786">
        <v>1070</v>
      </c>
      <c r="Y786">
        <v>9787.82</v>
      </c>
      <c r="Z786">
        <v>0</v>
      </c>
    </row>
    <row r="787" spans="1:26" x14ac:dyDescent="0.25">
      <c r="A787" t="s">
        <v>65</v>
      </c>
      <c r="B787" t="s">
        <v>15</v>
      </c>
      <c r="C787" t="str">
        <f>+VLOOKUP(Importaciones_mensuales[[#This Row],[Código Arancelario]],Codigos10[],2,0)</f>
        <v>Calabacín</v>
      </c>
      <c r="D787">
        <f>+VLOOKUP(Importaciones_mensuales[[#This Row],[Cultivo]],Cod_categoría[],2,0)</f>
        <v>100114018</v>
      </c>
      <c r="E787" t="str">
        <f>+VLOOKUP(Importaciones_mensuales[[#This Row],[Código Arancelario]],Codigos10[],4,0)</f>
        <v>Fresco</v>
      </c>
      <c r="F787">
        <f>+VLOOKUP(Importaciones_mensuales[[#This Row],[Procesamiento]],Cod_procesamiento[],2,0)</f>
        <v>4</v>
      </c>
      <c r="G787" t="str">
        <f>+VLOOKUP(Importaciones_mensuales[[#This Row],[Código Arancelario]],Codigos10[],3,0)</f>
        <v>Sin especificar</v>
      </c>
      <c r="H787">
        <f>+VLOOKUP(Importaciones_mensuales[[#This Row],[Tipo]],Cod_tipo[],2,0)</f>
        <v>5</v>
      </c>
      <c r="I787" t="str">
        <f>+VLOOKUP(Importaciones_mensuales[[#This Row],[Código Arancelario]],Codigos10[],5,0)</f>
        <v>Hortalizas</v>
      </c>
      <c r="J787">
        <f>+VLOOKUP(Importaciones_mensuales[[#This Row],[Categoría]],Cod_Tipo_cultivo[],2,0)</f>
        <v>7</v>
      </c>
      <c r="K787" t="s">
        <v>20</v>
      </c>
      <c r="L787">
        <f>+VLOOKUP(Importaciones_mensuales[[#This Row],[Contenido]],Contenido_cod[],2,0)</f>
        <v>2</v>
      </c>
      <c r="M787" t="str">
        <f>+VLOOKUP(Importaciones_mensuales[[#This Row],[Código Arancelario]],Codigos10[],7,0)</f>
        <v>Sin especificar</v>
      </c>
      <c r="N787">
        <v>2016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528.51</v>
      </c>
      <c r="U787">
        <v>308.18</v>
      </c>
      <c r="V787">
        <v>8527.57</v>
      </c>
      <c r="W787">
        <v>2855.92</v>
      </c>
      <c r="X787">
        <v>0</v>
      </c>
      <c r="Y787">
        <v>3670</v>
      </c>
      <c r="Z787">
        <v>0</v>
      </c>
    </row>
    <row r="788" spans="1:26" x14ac:dyDescent="0.25">
      <c r="A788" t="s">
        <v>67</v>
      </c>
      <c r="B788" t="s">
        <v>15</v>
      </c>
      <c r="C788" t="str">
        <f>+VLOOKUP(Importaciones_mensuales[[#This Row],[Código Arancelario]],Codigos10[],2,0)</f>
        <v>Papa</v>
      </c>
      <c r="D788">
        <f>+VLOOKUP(Importaciones_mensuales[[#This Row],[Cultivo]],Cod_categoría[],2,0)</f>
        <v>100114001</v>
      </c>
      <c r="E788" t="str">
        <f>+VLOOKUP(Importaciones_mensuales[[#This Row],[Código Arancelario]],Codigos10[],4,0)</f>
        <v>Congelado</v>
      </c>
      <c r="F788">
        <f>+VLOOKUP(Importaciones_mensuales[[#This Row],[Procesamiento]],Cod_procesamiento[],2,0)</f>
        <v>1</v>
      </c>
      <c r="G788" t="str">
        <f>+VLOOKUP(Importaciones_mensuales[[#This Row],[Código Arancelario]],Codigos10[],3,0)</f>
        <v>Sin especificar</v>
      </c>
      <c r="H788">
        <f>+VLOOKUP(Importaciones_mensuales[[#This Row],[Tipo]],Cod_tipo[],2,0)</f>
        <v>5</v>
      </c>
      <c r="I788" t="str">
        <f>+VLOOKUP(Importaciones_mensuales[[#This Row],[Código Arancelario]],Codigos10[],5,0)</f>
        <v>Tubérculos</v>
      </c>
      <c r="J788">
        <f>+VLOOKUP(Importaciones_mensuales[[#This Row],[Categoría]],Cod_Tipo_cultivo[],2,0)</f>
        <v>9</v>
      </c>
      <c r="K788" t="s">
        <v>20</v>
      </c>
      <c r="L788">
        <f>+VLOOKUP(Importaciones_mensuales[[#This Row],[Contenido]],Contenido_cod[],2,0)</f>
        <v>2</v>
      </c>
      <c r="M788" t="str">
        <f>+VLOOKUP(Importaciones_mensuales[[#This Row],[Código Arancelario]],Codigos10[],7,0)</f>
        <v>Sin especificar</v>
      </c>
      <c r="N788">
        <v>2016</v>
      </c>
      <c r="O788">
        <v>18273.580000000002</v>
      </c>
      <c r="P788">
        <v>42281.72</v>
      </c>
      <c r="Q788">
        <v>56489.61</v>
      </c>
      <c r="R788">
        <v>27080.42</v>
      </c>
      <c r="S788">
        <v>12278.35</v>
      </c>
      <c r="T788">
        <v>61340.1</v>
      </c>
      <c r="U788">
        <v>27957.68</v>
      </c>
      <c r="V788">
        <v>33017.050000000003</v>
      </c>
      <c r="W788">
        <v>41475.22</v>
      </c>
      <c r="X788">
        <v>64454.35</v>
      </c>
      <c r="Y788">
        <v>11129.8</v>
      </c>
      <c r="Z788">
        <v>56526.930000000008</v>
      </c>
    </row>
    <row r="789" spans="1:26" x14ac:dyDescent="0.25">
      <c r="A789" t="s">
        <v>69</v>
      </c>
      <c r="B789" t="s">
        <v>15</v>
      </c>
      <c r="C789" t="str">
        <f>+VLOOKUP(Importaciones_mensuales[[#This Row],[Código Arancelario]],Codigos10[],2,0)</f>
        <v>Arveja</v>
      </c>
      <c r="D789">
        <f>+VLOOKUP(Importaciones_mensuales[[#This Row],[Cultivo]],Cod_categoría[],2,0)</f>
        <v>100112022</v>
      </c>
      <c r="E789" t="str">
        <f>+VLOOKUP(Importaciones_mensuales[[#This Row],[Código Arancelario]],Codigos10[],4,0)</f>
        <v>Congelado</v>
      </c>
      <c r="F789">
        <f>+VLOOKUP(Importaciones_mensuales[[#This Row],[Procesamiento]],Cod_procesamiento[],2,0)</f>
        <v>1</v>
      </c>
      <c r="G789" t="str">
        <f>+VLOOKUP(Importaciones_mensuales[[#This Row],[Código Arancelario]],Codigos10[],3,0)</f>
        <v>Sin especificar</v>
      </c>
      <c r="H789">
        <f>+VLOOKUP(Importaciones_mensuales[[#This Row],[Tipo]],Cod_tipo[],2,0)</f>
        <v>5</v>
      </c>
      <c r="I789" t="str">
        <f>+VLOOKUP(Importaciones_mensuales[[#This Row],[Código Arancelario]],Codigos10[],5,0)</f>
        <v>Hortalizas</v>
      </c>
      <c r="J789">
        <f>+VLOOKUP(Importaciones_mensuales[[#This Row],[Categoría]],Cod_Tipo_cultivo[],2,0)</f>
        <v>7</v>
      </c>
      <c r="K789" t="s">
        <v>20</v>
      </c>
      <c r="L789">
        <f>+VLOOKUP(Importaciones_mensuales[[#This Row],[Contenido]],Contenido_cod[],2,0)</f>
        <v>2</v>
      </c>
      <c r="M789" t="str">
        <f>+VLOOKUP(Importaciones_mensuales[[#This Row],[Código Arancelario]],Codigos10[],7,0)</f>
        <v>Sin especificar</v>
      </c>
      <c r="N789">
        <v>2016</v>
      </c>
      <c r="O789">
        <v>124468.41000000002</v>
      </c>
      <c r="P789">
        <v>149474.06</v>
      </c>
      <c r="Q789">
        <v>263825.78999999998</v>
      </c>
      <c r="R789">
        <v>196614.05</v>
      </c>
      <c r="S789">
        <v>201376.63</v>
      </c>
      <c r="T789">
        <v>174184.34999999998</v>
      </c>
      <c r="U789">
        <v>128419.57999999999</v>
      </c>
      <c r="V789">
        <v>118368.75</v>
      </c>
      <c r="W789">
        <v>161663.93</v>
      </c>
      <c r="X789">
        <v>157428.13999999998</v>
      </c>
      <c r="Y789">
        <v>119774.52</v>
      </c>
      <c r="Z789">
        <v>187351.99</v>
      </c>
    </row>
    <row r="790" spans="1:26" x14ac:dyDescent="0.25">
      <c r="A790" t="s">
        <v>70</v>
      </c>
      <c r="B790" t="s">
        <v>15</v>
      </c>
      <c r="C790" t="str">
        <f>+VLOOKUP(Importaciones_mensuales[[#This Row],[Código Arancelario]],Codigos10[],2,0)</f>
        <v>Poroto</v>
      </c>
      <c r="D790">
        <f>+VLOOKUP(Importaciones_mensuales[[#This Row],[Cultivo]],Cod_categoría[],2,0)</f>
        <v>100110002</v>
      </c>
      <c r="E790" t="str">
        <f>+VLOOKUP(Importaciones_mensuales[[#This Row],[Código Arancelario]],Codigos10[],4,0)</f>
        <v>Congelado</v>
      </c>
      <c r="F790">
        <f>+VLOOKUP(Importaciones_mensuales[[#This Row],[Procesamiento]],Cod_procesamiento[],2,0)</f>
        <v>1</v>
      </c>
      <c r="G790" t="str">
        <f>+VLOOKUP(Importaciones_mensuales[[#This Row],[Código Arancelario]],Codigos10[],3,0)</f>
        <v>Sin especificar</v>
      </c>
      <c r="H790">
        <f>+VLOOKUP(Importaciones_mensuales[[#This Row],[Tipo]],Cod_tipo[],2,0)</f>
        <v>5</v>
      </c>
      <c r="I790" t="str">
        <f>+VLOOKUP(Importaciones_mensuales[[#This Row],[Código Arancelario]],Codigos10[],5,0)</f>
        <v>Hortalizas</v>
      </c>
      <c r="J790">
        <f>+VLOOKUP(Importaciones_mensuales[[#This Row],[Categoría]],Cod_Tipo_cultivo[],2,0)</f>
        <v>7</v>
      </c>
      <c r="K790" t="s">
        <v>20</v>
      </c>
      <c r="L790">
        <f>+VLOOKUP(Importaciones_mensuales[[#This Row],[Contenido]],Contenido_cod[],2,0)</f>
        <v>2</v>
      </c>
      <c r="M790" t="str">
        <f>+VLOOKUP(Importaciones_mensuales[[#This Row],[Código Arancelario]],Codigos10[],7,0)</f>
        <v>Sin especificar</v>
      </c>
      <c r="N790">
        <v>2016</v>
      </c>
      <c r="O790">
        <v>65172.84</v>
      </c>
      <c r="P790">
        <v>15360.03</v>
      </c>
      <c r="Q790">
        <v>199943.30000000002</v>
      </c>
      <c r="R790">
        <v>133930.72</v>
      </c>
      <c r="S790">
        <v>108635.97</v>
      </c>
      <c r="T790">
        <v>52686.96</v>
      </c>
      <c r="U790">
        <v>131364.65</v>
      </c>
      <c r="V790">
        <v>60953.74</v>
      </c>
      <c r="W790">
        <v>113850.26</v>
      </c>
      <c r="X790">
        <v>82621.889999999985</v>
      </c>
      <c r="Y790">
        <v>222577.25</v>
      </c>
      <c r="Z790">
        <v>118198.32999999999</v>
      </c>
    </row>
    <row r="791" spans="1:26" x14ac:dyDescent="0.25">
      <c r="A791" t="s">
        <v>71</v>
      </c>
      <c r="B791" t="s">
        <v>15</v>
      </c>
      <c r="C791" t="str">
        <f>+VLOOKUP(Importaciones_mensuales[[#This Row],[Código Arancelario]],Codigos10[],2,0)</f>
        <v>Haba</v>
      </c>
      <c r="D791">
        <f>+VLOOKUP(Importaciones_mensuales[[#This Row],[Cultivo]],Cod_categoría[],2,0)</f>
        <v>100112026</v>
      </c>
      <c r="E791" t="str">
        <f>+VLOOKUP(Importaciones_mensuales[[#This Row],[Código Arancelario]],Codigos10[],4,0)</f>
        <v>Congelado</v>
      </c>
      <c r="F791">
        <f>+VLOOKUP(Importaciones_mensuales[[#This Row],[Procesamiento]],Cod_procesamiento[],2,0)</f>
        <v>1</v>
      </c>
      <c r="G791" t="str">
        <f>+VLOOKUP(Importaciones_mensuales[[#This Row],[Código Arancelario]],Codigos10[],3,0)</f>
        <v>Sin especificar</v>
      </c>
      <c r="H791">
        <f>+VLOOKUP(Importaciones_mensuales[[#This Row],[Tipo]],Cod_tipo[],2,0)</f>
        <v>5</v>
      </c>
      <c r="I791" t="str">
        <f>+VLOOKUP(Importaciones_mensuales[[#This Row],[Código Arancelario]],Codigos10[],5,0)</f>
        <v>Hortalizas</v>
      </c>
      <c r="J791">
        <f>+VLOOKUP(Importaciones_mensuales[[#This Row],[Categoría]],Cod_Tipo_cultivo[],2,0)</f>
        <v>7</v>
      </c>
      <c r="K791" t="s">
        <v>20</v>
      </c>
      <c r="L791">
        <f>+VLOOKUP(Importaciones_mensuales[[#This Row],[Contenido]],Contenido_cod[],2,0)</f>
        <v>2</v>
      </c>
      <c r="M791" t="str">
        <f>+VLOOKUP(Importaciones_mensuales[[#This Row],[Código Arancelario]],Codigos10[],7,0)</f>
        <v>Sin especificar</v>
      </c>
      <c r="N791">
        <v>2016</v>
      </c>
      <c r="O791">
        <v>3237.41</v>
      </c>
      <c r="P791">
        <v>11214</v>
      </c>
      <c r="Q791">
        <v>18422.5</v>
      </c>
      <c r="R791">
        <v>436964.01</v>
      </c>
      <c r="S791">
        <v>53649</v>
      </c>
      <c r="T791">
        <v>109352.06999999999</v>
      </c>
      <c r="U791">
        <v>155331.93000000002</v>
      </c>
      <c r="V791">
        <v>170627.02000000002</v>
      </c>
      <c r="W791">
        <v>76871.849999999991</v>
      </c>
      <c r="X791">
        <v>30092.719999999998</v>
      </c>
      <c r="Y791">
        <v>4914.8599999999997</v>
      </c>
      <c r="Z791">
        <v>37846.79</v>
      </c>
    </row>
    <row r="792" spans="1:26" x14ac:dyDescent="0.25">
      <c r="A792" t="s">
        <v>72</v>
      </c>
      <c r="B792" t="s">
        <v>15</v>
      </c>
      <c r="C792" t="str">
        <f>+VLOOKUP(Importaciones_mensuales[[#This Row],[Código Arancelario]],Codigos10[],2,0)</f>
        <v>Otras legumbres de vaina</v>
      </c>
      <c r="D792">
        <f>+VLOOKUP(Importaciones_mensuales[[#This Row],[Cultivo]],Cod_categoría[],2,0)</f>
        <v>100114032</v>
      </c>
      <c r="E792" t="str">
        <f>+VLOOKUP(Importaciones_mensuales[[#This Row],[Código Arancelario]],Codigos10[],4,0)</f>
        <v>Congelado</v>
      </c>
      <c r="F792">
        <f>+VLOOKUP(Importaciones_mensuales[[#This Row],[Procesamiento]],Cod_procesamiento[],2,0)</f>
        <v>1</v>
      </c>
      <c r="G792" t="str">
        <f>+VLOOKUP(Importaciones_mensuales[[#This Row],[Código Arancelario]],Codigos10[],3,0)</f>
        <v>Sin especificar</v>
      </c>
      <c r="H792">
        <f>+VLOOKUP(Importaciones_mensuales[[#This Row],[Tipo]],Cod_tipo[],2,0)</f>
        <v>5</v>
      </c>
      <c r="I792" t="str">
        <f>+VLOOKUP(Importaciones_mensuales[[#This Row],[Código Arancelario]],Codigos10[],5,0)</f>
        <v>Hortalizas</v>
      </c>
      <c r="J792">
        <f>+VLOOKUP(Importaciones_mensuales[[#This Row],[Categoría]],Cod_Tipo_cultivo[],2,0)</f>
        <v>7</v>
      </c>
      <c r="K792" t="s">
        <v>20</v>
      </c>
      <c r="L792">
        <f>+VLOOKUP(Importaciones_mensuales[[#This Row],[Contenido]],Contenido_cod[],2,0)</f>
        <v>2</v>
      </c>
      <c r="M792" t="str">
        <f>+VLOOKUP(Importaciones_mensuales[[#This Row],[Código Arancelario]],Codigos10[],7,0)</f>
        <v>Sin especificar</v>
      </c>
      <c r="N792">
        <v>2016</v>
      </c>
      <c r="O792">
        <v>0</v>
      </c>
      <c r="P792">
        <v>40793.380000000005</v>
      </c>
      <c r="Q792">
        <v>0</v>
      </c>
      <c r="R792">
        <v>17640</v>
      </c>
      <c r="S792">
        <v>24128.37</v>
      </c>
      <c r="T792">
        <v>17640</v>
      </c>
      <c r="U792">
        <v>0</v>
      </c>
      <c r="V792">
        <v>28692.46</v>
      </c>
      <c r="W792">
        <v>0</v>
      </c>
      <c r="X792">
        <v>39235.120000000003</v>
      </c>
      <c r="Y792">
        <v>39692.119999999995</v>
      </c>
      <c r="Z792">
        <v>43344.849999999991</v>
      </c>
    </row>
    <row r="793" spans="1:26" x14ac:dyDescent="0.25">
      <c r="A793" t="s">
        <v>73</v>
      </c>
      <c r="B793" t="s">
        <v>15</v>
      </c>
      <c r="C793" t="str">
        <f>+VLOOKUP(Importaciones_mensuales[[#This Row],[Código Arancelario]],Codigos10[],2,0)</f>
        <v>Espinaca</v>
      </c>
      <c r="D793">
        <f>+VLOOKUP(Importaciones_mensuales[[#This Row],[Cultivo]],Cod_categoría[],2,0)</f>
        <v>100112012</v>
      </c>
      <c r="E793" t="str">
        <f>+VLOOKUP(Importaciones_mensuales[[#This Row],[Código Arancelario]],Codigos10[],4,0)</f>
        <v>Congelado</v>
      </c>
      <c r="F793">
        <f>+VLOOKUP(Importaciones_mensuales[[#This Row],[Procesamiento]],Cod_procesamiento[],2,0)</f>
        <v>1</v>
      </c>
      <c r="G793" t="str">
        <f>+VLOOKUP(Importaciones_mensuales[[#This Row],[Código Arancelario]],Codigos10[],3,0)</f>
        <v>Sin especificar</v>
      </c>
      <c r="H793">
        <f>+VLOOKUP(Importaciones_mensuales[[#This Row],[Tipo]],Cod_tipo[],2,0)</f>
        <v>5</v>
      </c>
      <c r="I793" t="str">
        <f>+VLOOKUP(Importaciones_mensuales[[#This Row],[Código Arancelario]],Codigos10[],5,0)</f>
        <v>Hortalizas</v>
      </c>
      <c r="J793">
        <f>+VLOOKUP(Importaciones_mensuales[[#This Row],[Categoría]],Cod_Tipo_cultivo[],2,0)</f>
        <v>7</v>
      </c>
      <c r="K793" t="s">
        <v>20</v>
      </c>
      <c r="L793">
        <f>+VLOOKUP(Importaciones_mensuales[[#This Row],[Contenido]],Contenido_cod[],2,0)</f>
        <v>2</v>
      </c>
      <c r="M793" t="str">
        <f>+VLOOKUP(Importaciones_mensuales[[#This Row],[Código Arancelario]],Codigos10[],7,0)</f>
        <v>Sin especificar</v>
      </c>
      <c r="N793">
        <v>2016</v>
      </c>
      <c r="O793">
        <v>4376.91</v>
      </c>
      <c r="P793">
        <v>48807.42</v>
      </c>
      <c r="Q793">
        <v>56259.39</v>
      </c>
      <c r="R793">
        <v>64785.81</v>
      </c>
      <c r="S793">
        <v>0</v>
      </c>
      <c r="T793">
        <v>57583.13</v>
      </c>
      <c r="U793">
        <v>5128.82</v>
      </c>
      <c r="V793">
        <v>48316.45</v>
      </c>
      <c r="W793">
        <v>73024.84</v>
      </c>
      <c r="X793">
        <v>6104.47</v>
      </c>
      <c r="Y793">
        <v>1263.98</v>
      </c>
      <c r="Z793">
        <v>36093.08</v>
      </c>
    </row>
    <row r="794" spans="1:26" x14ac:dyDescent="0.25">
      <c r="A794" t="s">
        <v>75</v>
      </c>
      <c r="B794" t="s">
        <v>15</v>
      </c>
      <c r="C794" t="str">
        <f>+VLOOKUP(Importaciones_mensuales[[#This Row],[Código Arancelario]],Codigos10[],2,0)</f>
        <v>Maíz</v>
      </c>
      <c r="D794">
        <f>+VLOOKUP(Importaciones_mensuales[[#This Row],[Cultivo]],Cod_categoría[],2,0)</f>
        <v>100114015</v>
      </c>
      <c r="E794" t="str">
        <f>+VLOOKUP(Importaciones_mensuales[[#This Row],[Código Arancelario]],Codigos10[],4,0)</f>
        <v>Congelado</v>
      </c>
      <c r="F794">
        <f>+VLOOKUP(Importaciones_mensuales[[#This Row],[Procesamiento]],Cod_procesamiento[],2,0)</f>
        <v>1</v>
      </c>
      <c r="G794" t="str">
        <f>+VLOOKUP(Importaciones_mensuales[[#This Row],[Código Arancelario]],Codigos10[],3,0)</f>
        <v>Sin especificar</v>
      </c>
      <c r="H794">
        <f>+VLOOKUP(Importaciones_mensuales[[#This Row],[Tipo]],Cod_tipo[],2,0)</f>
        <v>5</v>
      </c>
      <c r="I794" t="str">
        <f>+VLOOKUP(Importaciones_mensuales[[#This Row],[Código Arancelario]],Codigos10[],5,0)</f>
        <v>Hortalizas</v>
      </c>
      <c r="J794">
        <f>+VLOOKUP(Importaciones_mensuales[[#This Row],[Categoría]],Cod_Tipo_cultivo[],2,0)</f>
        <v>7</v>
      </c>
      <c r="K794" t="s">
        <v>20</v>
      </c>
      <c r="L794">
        <f>+VLOOKUP(Importaciones_mensuales[[#This Row],[Contenido]],Contenido_cod[],2,0)</f>
        <v>2</v>
      </c>
      <c r="M794" t="str">
        <f>+VLOOKUP(Importaciones_mensuales[[#This Row],[Código Arancelario]],Codigos10[],7,0)</f>
        <v>Maíz dulce</v>
      </c>
      <c r="N794">
        <v>2016</v>
      </c>
      <c r="O794">
        <v>462555.06</v>
      </c>
      <c r="P794">
        <v>354877.34</v>
      </c>
      <c r="Q794">
        <v>475639.07999999996</v>
      </c>
      <c r="R794">
        <v>466310.42000000004</v>
      </c>
      <c r="S794">
        <v>463700.62</v>
      </c>
      <c r="T794">
        <v>715340.16999999993</v>
      </c>
      <c r="U794">
        <v>368241.66000000003</v>
      </c>
      <c r="V794">
        <v>378764.86</v>
      </c>
      <c r="W794">
        <v>717581.32000000007</v>
      </c>
      <c r="X794">
        <v>1607835.3800000001</v>
      </c>
      <c r="Y794">
        <v>838300.53999999992</v>
      </c>
      <c r="Z794">
        <v>524463.13</v>
      </c>
    </row>
    <row r="795" spans="1:26" x14ac:dyDescent="0.25">
      <c r="A795" t="s">
        <v>78</v>
      </c>
      <c r="B795" t="s">
        <v>15</v>
      </c>
      <c r="C795" t="str">
        <f>+VLOOKUP(Importaciones_mensuales[[#This Row],[Código Arancelario]],Codigos10[],2,0)</f>
        <v>Coliflor</v>
      </c>
      <c r="D795">
        <f>+VLOOKUP(Importaciones_mensuales[[#This Row],[Cultivo]],Cod_categoría[],2,0)</f>
        <v>100112008</v>
      </c>
      <c r="E795" t="str">
        <f>+VLOOKUP(Importaciones_mensuales[[#This Row],[Código Arancelario]],Codigos10[],4,0)</f>
        <v>Congelado</v>
      </c>
      <c r="F795">
        <f>+VLOOKUP(Importaciones_mensuales[[#This Row],[Procesamiento]],Cod_procesamiento[],2,0)</f>
        <v>1</v>
      </c>
      <c r="G795" t="str">
        <f>+VLOOKUP(Importaciones_mensuales[[#This Row],[Código Arancelario]],Codigos10[],3,0)</f>
        <v>Sin especificar</v>
      </c>
      <c r="H795">
        <f>+VLOOKUP(Importaciones_mensuales[[#This Row],[Tipo]],Cod_tipo[],2,0)</f>
        <v>5</v>
      </c>
      <c r="I795" t="str">
        <f>+VLOOKUP(Importaciones_mensuales[[#This Row],[Código Arancelario]],Codigos10[],5,0)</f>
        <v>Hortalizas</v>
      </c>
      <c r="J795">
        <f>+VLOOKUP(Importaciones_mensuales[[#This Row],[Categoría]],Cod_Tipo_cultivo[],2,0)</f>
        <v>7</v>
      </c>
      <c r="K795" t="s">
        <v>20</v>
      </c>
      <c r="L795">
        <f>+VLOOKUP(Importaciones_mensuales[[#This Row],[Contenido]],Contenido_cod[],2,0)</f>
        <v>2</v>
      </c>
      <c r="M795" t="str">
        <f>+VLOOKUP(Importaciones_mensuales[[#This Row],[Código Arancelario]],Codigos10[],7,0)</f>
        <v>Sin especificar</v>
      </c>
      <c r="N795">
        <v>2016</v>
      </c>
      <c r="O795">
        <v>0</v>
      </c>
      <c r="P795">
        <v>52363</v>
      </c>
      <c r="Q795">
        <v>0</v>
      </c>
      <c r="R795">
        <v>21056.42</v>
      </c>
      <c r="S795">
        <v>0</v>
      </c>
      <c r="T795">
        <v>732.14</v>
      </c>
      <c r="U795">
        <v>0</v>
      </c>
      <c r="V795">
        <v>0</v>
      </c>
      <c r="W795">
        <v>6421.75</v>
      </c>
      <c r="X795">
        <v>5739.74</v>
      </c>
      <c r="Y795">
        <v>19064.32</v>
      </c>
      <c r="Z795">
        <v>123986</v>
      </c>
    </row>
    <row r="796" spans="1:26" x14ac:dyDescent="0.25">
      <c r="A796" t="s">
        <v>79</v>
      </c>
      <c r="B796" t="s">
        <v>15</v>
      </c>
      <c r="C796" t="str">
        <f>+VLOOKUP(Importaciones_mensuales[[#This Row],[Código Arancelario]],Codigos10[],2,0)</f>
        <v>Brócoli</v>
      </c>
      <c r="D796">
        <f>+VLOOKUP(Importaciones_mensuales[[#This Row],[Cultivo]],Cod_categoría[],2,0)</f>
        <v>100112023</v>
      </c>
      <c r="E796" t="str">
        <f>+VLOOKUP(Importaciones_mensuales[[#This Row],[Código Arancelario]],Codigos10[],4,0)</f>
        <v>Congelado</v>
      </c>
      <c r="F796">
        <f>+VLOOKUP(Importaciones_mensuales[[#This Row],[Procesamiento]],Cod_procesamiento[],2,0)</f>
        <v>1</v>
      </c>
      <c r="G796" t="str">
        <f>+VLOOKUP(Importaciones_mensuales[[#This Row],[Código Arancelario]],Codigos10[],3,0)</f>
        <v>Sin especificar</v>
      </c>
      <c r="H796">
        <f>+VLOOKUP(Importaciones_mensuales[[#This Row],[Tipo]],Cod_tipo[],2,0)</f>
        <v>5</v>
      </c>
      <c r="I796" t="str">
        <f>+VLOOKUP(Importaciones_mensuales[[#This Row],[Código Arancelario]],Codigos10[],5,0)</f>
        <v>Hortalizas</v>
      </c>
      <c r="J796">
        <f>+VLOOKUP(Importaciones_mensuales[[#This Row],[Categoría]],Cod_Tipo_cultivo[],2,0)</f>
        <v>7</v>
      </c>
      <c r="K796" t="s">
        <v>20</v>
      </c>
      <c r="L796">
        <f>+VLOOKUP(Importaciones_mensuales[[#This Row],[Contenido]],Contenido_cod[],2,0)</f>
        <v>2</v>
      </c>
      <c r="M796" t="str">
        <f>+VLOOKUP(Importaciones_mensuales[[#This Row],[Código Arancelario]],Codigos10[],7,0)</f>
        <v>Sin especificar</v>
      </c>
      <c r="N796">
        <v>2016</v>
      </c>
      <c r="O796">
        <v>601.54999999999995</v>
      </c>
      <c r="P796">
        <v>1228.5</v>
      </c>
      <c r="Q796">
        <v>110408.91</v>
      </c>
      <c r="R796">
        <v>6210</v>
      </c>
      <c r="S796">
        <v>2699.8</v>
      </c>
      <c r="T796">
        <v>723.92</v>
      </c>
      <c r="U796">
        <v>2106.66</v>
      </c>
      <c r="V796">
        <v>6018.59</v>
      </c>
      <c r="W796">
        <v>9806.56</v>
      </c>
      <c r="X796">
        <v>11753.02</v>
      </c>
      <c r="Y796">
        <v>114536.97</v>
      </c>
      <c r="Z796">
        <v>77381.920000000013</v>
      </c>
    </row>
    <row r="797" spans="1:26" x14ac:dyDescent="0.25">
      <c r="A797" t="s">
        <v>54</v>
      </c>
      <c r="B797" t="s">
        <v>15</v>
      </c>
      <c r="C797" t="str">
        <f>+VLOOKUP(Importaciones_mensuales[[#This Row],[Código Arancelario]],Codigos10[],2,0)</f>
        <v>Espárrago</v>
      </c>
      <c r="D797">
        <f>+VLOOKUP(Importaciones_mensuales[[#This Row],[Cultivo]],Cod_categoría[],2,0)</f>
        <v>100112018</v>
      </c>
      <c r="E797" t="str">
        <f>+VLOOKUP(Importaciones_mensuales[[#This Row],[Código Arancelario]],Codigos10[],4,0)</f>
        <v>Fresco</v>
      </c>
      <c r="F797">
        <f>+VLOOKUP(Importaciones_mensuales[[#This Row],[Procesamiento]],Cod_procesamiento[],2,0)</f>
        <v>4</v>
      </c>
      <c r="G797" t="str">
        <f>+VLOOKUP(Importaciones_mensuales[[#This Row],[Código Arancelario]],Codigos10[],3,0)</f>
        <v>No orgánico</v>
      </c>
      <c r="H797">
        <f>+VLOOKUP(Importaciones_mensuales[[#This Row],[Tipo]],Cod_tipo[],2,0)</f>
        <v>2</v>
      </c>
      <c r="I797" t="str">
        <f>+VLOOKUP(Importaciones_mensuales[[#This Row],[Código Arancelario]],Codigos10[],5,0)</f>
        <v>Hortalizas</v>
      </c>
      <c r="J797">
        <f>+VLOOKUP(Importaciones_mensuales[[#This Row],[Categoría]],Cod_Tipo_cultivo[],2,0)</f>
        <v>7</v>
      </c>
      <c r="K797" t="s">
        <v>20</v>
      </c>
      <c r="L797">
        <f>+VLOOKUP(Importaciones_mensuales[[#This Row],[Contenido]],Contenido_cod[],2,0)</f>
        <v>2</v>
      </c>
      <c r="M797" t="str">
        <f>+VLOOKUP(Importaciones_mensuales[[#This Row],[Código Arancelario]],Codigos10[],7,0)</f>
        <v>Sin especificar</v>
      </c>
      <c r="N797">
        <v>2020</v>
      </c>
      <c r="O797">
        <v>260853.28000000003</v>
      </c>
      <c r="P797">
        <v>90359.61</v>
      </c>
      <c r="Q797">
        <v>233121.44</v>
      </c>
      <c r="R797">
        <v>144605.91999999998</v>
      </c>
      <c r="S797">
        <v>123070.69</v>
      </c>
      <c r="T797">
        <v>163619.51999999999</v>
      </c>
      <c r="U797">
        <v>147439.47</v>
      </c>
      <c r="V797">
        <v>181410.2</v>
      </c>
      <c r="W797">
        <v>214030.68</v>
      </c>
      <c r="X797">
        <v>1677.42</v>
      </c>
      <c r="Y797">
        <v>0</v>
      </c>
      <c r="Z797">
        <v>118988.83000000002</v>
      </c>
    </row>
    <row r="798" spans="1:26" x14ac:dyDescent="0.25">
      <c r="A798" t="s">
        <v>82</v>
      </c>
      <c r="B798" t="s">
        <v>15</v>
      </c>
      <c r="C798" t="str">
        <f>+VLOOKUP(Importaciones_mensuales[[#This Row],[Código Arancelario]],Codigos10[],2,0)</f>
        <v>Aceituna</v>
      </c>
      <c r="D798">
        <f>+VLOOKUP(Importaciones_mensuales[[#This Row],[Cultivo]],Cod_categoría[],2,0)</f>
        <v>100114016</v>
      </c>
      <c r="E798" t="str">
        <f>+VLOOKUP(Importaciones_mensuales[[#This Row],[Código Arancelario]],Codigos10[],4,0)</f>
        <v>Conserva</v>
      </c>
      <c r="F798">
        <f>+VLOOKUP(Importaciones_mensuales[[#This Row],[Procesamiento]],Cod_procesamiento[],2,0)</f>
        <v>2</v>
      </c>
      <c r="G798" t="str">
        <f>+VLOOKUP(Importaciones_mensuales[[#This Row],[Código Arancelario]],Codigos10[],3,0)</f>
        <v>Sin especificar</v>
      </c>
      <c r="H798">
        <f>+VLOOKUP(Importaciones_mensuales[[#This Row],[Tipo]],Cod_tipo[],2,0)</f>
        <v>5</v>
      </c>
      <c r="I798" t="str">
        <f>+VLOOKUP(Importaciones_mensuales[[#This Row],[Código Arancelario]],Codigos10[],5,0)</f>
        <v>Hortalizas</v>
      </c>
      <c r="J798">
        <f>+VLOOKUP(Importaciones_mensuales[[#This Row],[Categoría]],Cod_Tipo_cultivo[],2,0)</f>
        <v>7</v>
      </c>
      <c r="K798" t="s">
        <v>20</v>
      </c>
      <c r="L798">
        <f>+VLOOKUP(Importaciones_mensuales[[#This Row],[Contenido]],Contenido_cod[],2,0)</f>
        <v>2</v>
      </c>
      <c r="M798" t="str">
        <f>+VLOOKUP(Importaciones_mensuales[[#This Row],[Código Arancelario]],Codigos10[],7,0)</f>
        <v>Sin especificar</v>
      </c>
      <c r="N798">
        <v>2016</v>
      </c>
      <c r="O798">
        <v>614487.84</v>
      </c>
      <c r="P798">
        <v>585360.02</v>
      </c>
      <c r="Q798">
        <v>563055.9</v>
      </c>
      <c r="R798">
        <v>533137.09000000008</v>
      </c>
      <c r="S798">
        <v>1016339.69</v>
      </c>
      <c r="T798">
        <v>588466.99</v>
      </c>
      <c r="U798">
        <v>1024171.35</v>
      </c>
      <c r="V798">
        <v>1156978.24</v>
      </c>
      <c r="W798">
        <v>818766.52999999991</v>
      </c>
      <c r="X798">
        <v>717958.44</v>
      </c>
      <c r="Y798">
        <v>617300.64</v>
      </c>
      <c r="Z798">
        <v>918234.13</v>
      </c>
    </row>
    <row r="799" spans="1:26" x14ac:dyDescent="0.25">
      <c r="A799" t="s">
        <v>84</v>
      </c>
      <c r="B799" t="s">
        <v>15</v>
      </c>
      <c r="C799" t="str">
        <f>+VLOOKUP(Importaciones_mensuales[[#This Row],[Código Arancelario]],Codigos10[],2,0)</f>
        <v>Aceituna</v>
      </c>
      <c r="D799">
        <f>+VLOOKUP(Importaciones_mensuales[[#This Row],[Cultivo]],Cod_categoría[],2,0)</f>
        <v>100114016</v>
      </c>
      <c r="E799" t="str">
        <f>+VLOOKUP(Importaciones_mensuales[[#This Row],[Código Arancelario]],Codigos10[],4,0)</f>
        <v>Conserva</v>
      </c>
      <c r="F799">
        <f>+VLOOKUP(Importaciones_mensuales[[#This Row],[Procesamiento]],Cod_procesamiento[],2,0)</f>
        <v>2</v>
      </c>
      <c r="G799" t="str">
        <f>+VLOOKUP(Importaciones_mensuales[[#This Row],[Código Arancelario]],Codigos10[],3,0)</f>
        <v>Sin especificar</v>
      </c>
      <c r="H799">
        <f>+VLOOKUP(Importaciones_mensuales[[#This Row],[Tipo]],Cod_tipo[],2,0)</f>
        <v>5</v>
      </c>
      <c r="I799" t="str">
        <f>+VLOOKUP(Importaciones_mensuales[[#This Row],[Código Arancelario]],Codigos10[],5,0)</f>
        <v>Hortalizas</v>
      </c>
      <c r="J799">
        <f>+VLOOKUP(Importaciones_mensuales[[#This Row],[Categoría]],Cod_Tipo_cultivo[],2,0)</f>
        <v>7</v>
      </c>
      <c r="K799" t="s">
        <v>20</v>
      </c>
      <c r="L799">
        <f>+VLOOKUP(Importaciones_mensuales[[#This Row],[Contenido]],Contenido_cod[],2,0)</f>
        <v>2</v>
      </c>
      <c r="M799" t="str">
        <f>+VLOOKUP(Importaciones_mensuales[[#This Row],[Código Arancelario]],Codigos10[],7,0)</f>
        <v>Sin especificar</v>
      </c>
      <c r="N799">
        <v>2016</v>
      </c>
      <c r="O799">
        <v>1407.75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292.52</v>
      </c>
    </row>
    <row r="800" spans="1:26" x14ac:dyDescent="0.25">
      <c r="A800" t="s">
        <v>85</v>
      </c>
      <c r="B800" t="s">
        <v>15</v>
      </c>
      <c r="C800" t="str">
        <f>+VLOOKUP(Importaciones_mensuales[[#This Row],[Código Arancelario]],Codigos10[],2,0)</f>
        <v>Pepino</v>
      </c>
      <c r="D800">
        <f>+VLOOKUP(Importaciones_mensuales[[#This Row],[Cultivo]],Cod_categoría[],2,0)</f>
        <v>100112016</v>
      </c>
      <c r="E800" t="str">
        <f>+VLOOKUP(Importaciones_mensuales[[#This Row],[Código Arancelario]],Codigos10[],4,0)</f>
        <v>Conserva</v>
      </c>
      <c r="F800">
        <f>+VLOOKUP(Importaciones_mensuales[[#This Row],[Procesamiento]],Cod_procesamiento[],2,0)</f>
        <v>2</v>
      </c>
      <c r="G800" t="str">
        <f>+VLOOKUP(Importaciones_mensuales[[#This Row],[Código Arancelario]],Codigos10[],3,0)</f>
        <v>Sin especificar</v>
      </c>
      <c r="H800">
        <f>+VLOOKUP(Importaciones_mensuales[[#This Row],[Tipo]],Cod_tipo[],2,0)</f>
        <v>5</v>
      </c>
      <c r="I800" t="str">
        <f>+VLOOKUP(Importaciones_mensuales[[#This Row],[Código Arancelario]],Codigos10[],5,0)</f>
        <v>Hortalizas</v>
      </c>
      <c r="J800">
        <f>+VLOOKUP(Importaciones_mensuales[[#This Row],[Categoría]],Cod_Tipo_cultivo[],2,0)</f>
        <v>7</v>
      </c>
      <c r="K800" t="s">
        <v>20</v>
      </c>
      <c r="L800">
        <f>+VLOOKUP(Importaciones_mensuales[[#This Row],[Contenido]],Contenido_cod[],2,0)</f>
        <v>2</v>
      </c>
      <c r="M800" t="str">
        <f>+VLOOKUP(Importaciones_mensuales[[#This Row],[Código Arancelario]],Codigos10[],7,0)</f>
        <v>Pepinos y pepinillos</v>
      </c>
      <c r="N800">
        <v>2016</v>
      </c>
      <c r="O800">
        <v>27718.37</v>
      </c>
      <c r="P800">
        <v>0</v>
      </c>
      <c r="Q800">
        <v>11376</v>
      </c>
      <c r="R800">
        <v>32703</v>
      </c>
      <c r="S800">
        <v>0</v>
      </c>
      <c r="T800">
        <v>44507.77</v>
      </c>
      <c r="U800">
        <v>8537.74</v>
      </c>
      <c r="V800">
        <v>0</v>
      </c>
      <c r="W800">
        <v>0</v>
      </c>
      <c r="X800">
        <v>9744.92</v>
      </c>
      <c r="Y800">
        <v>0</v>
      </c>
      <c r="Z800">
        <v>0</v>
      </c>
    </row>
    <row r="801" spans="1:26" x14ac:dyDescent="0.25">
      <c r="A801" t="s">
        <v>86</v>
      </c>
      <c r="B801" t="s">
        <v>15</v>
      </c>
      <c r="C801" t="str">
        <f>+VLOOKUP(Importaciones_mensuales[[#This Row],[Código Arancelario]],Codigos10[],2,0)</f>
        <v>Pepino</v>
      </c>
      <c r="D801">
        <f>+VLOOKUP(Importaciones_mensuales[[#This Row],[Cultivo]],Cod_categoría[],2,0)</f>
        <v>100112016</v>
      </c>
      <c r="E801" t="str">
        <f>+VLOOKUP(Importaciones_mensuales[[#This Row],[Código Arancelario]],Codigos10[],4,0)</f>
        <v>Conserva</v>
      </c>
      <c r="F801">
        <f>+VLOOKUP(Importaciones_mensuales[[#This Row],[Procesamiento]],Cod_procesamiento[],2,0)</f>
        <v>2</v>
      </c>
      <c r="G801" t="str">
        <f>+VLOOKUP(Importaciones_mensuales[[#This Row],[Código Arancelario]],Codigos10[],3,0)</f>
        <v>Sin especificar</v>
      </c>
      <c r="H801">
        <f>+VLOOKUP(Importaciones_mensuales[[#This Row],[Tipo]],Cod_tipo[],2,0)</f>
        <v>5</v>
      </c>
      <c r="I801" t="str">
        <f>+VLOOKUP(Importaciones_mensuales[[#This Row],[Código Arancelario]],Codigos10[],5,0)</f>
        <v>Hortalizas</v>
      </c>
      <c r="J801">
        <f>+VLOOKUP(Importaciones_mensuales[[#This Row],[Categoría]],Cod_Tipo_cultivo[],2,0)</f>
        <v>7</v>
      </c>
      <c r="K801" t="s">
        <v>20</v>
      </c>
      <c r="L801">
        <f>+VLOOKUP(Importaciones_mensuales[[#This Row],[Contenido]],Contenido_cod[],2,0)</f>
        <v>2</v>
      </c>
      <c r="M801" t="str">
        <f>+VLOOKUP(Importaciones_mensuales[[#This Row],[Código Arancelario]],Codigos10[],7,0)</f>
        <v>Pepinos y pepinillos</v>
      </c>
      <c r="N801">
        <v>2016</v>
      </c>
      <c r="O801">
        <v>11376</v>
      </c>
      <c r="P801">
        <v>10209</v>
      </c>
      <c r="Q801">
        <v>23616</v>
      </c>
      <c r="R801">
        <v>25056.04</v>
      </c>
      <c r="S801">
        <v>50320</v>
      </c>
      <c r="T801">
        <v>24524.260000000002</v>
      </c>
      <c r="U801">
        <v>53781.4</v>
      </c>
      <c r="V801">
        <v>0</v>
      </c>
      <c r="W801">
        <v>20750.560000000001</v>
      </c>
      <c r="X801">
        <v>0</v>
      </c>
      <c r="Y801">
        <v>0</v>
      </c>
      <c r="Z801">
        <v>12283.24</v>
      </c>
    </row>
    <row r="802" spans="1:26" x14ac:dyDescent="0.25">
      <c r="A802" t="s">
        <v>87</v>
      </c>
      <c r="B802" t="s">
        <v>15</v>
      </c>
      <c r="C802" t="str">
        <f>+VLOOKUP(Importaciones_mensuales[[#This Row],[Código Arancelario]],Codigos10[],2,0)</f>
        <v>Cebolla</v>
      </c>
      <c r="D802">
        <f>+VLOOKUP(Importaciones_mensuales[[#This Row],[Cultivo]],Cod_categoría[],2,0)</f>
        <v>100112004</v>
      </c>
      <c r="E802" t="str">
        <f>+VLOOKUP(Importaciones_mensuales[[#This Row],[Código Arancelario]],Codigos10[],4,0)</f>
        <v>Deshidratado</v>
      </c>
      <c r="F802">
        <f>+VLOOKUP(Importaciones_mensuales[[#This Row],[Procesamiento]],Cod_procesamiento[],2,0)</f>
        <v>3</v>
      </c>
      <c r="G802" t="str">
        <f>+VLOOKUP(Importaciones_mensuales[[#This Row],[Código Arancelario]],Codigos10[],3,0)</f>
        <v>Sin especificar</v>
      </c>
      <c r="H802">
        <f>+VLOOKUP(Importaciones_mensuales[[#This Row],[Tipo]],Cod_tipo[],2,0)</f>
        <v>5</v>
      </c>
      <c r="I802" t="str">
        <f>+VLOOKUP(Importaciones_mensuales[[#This Row],[Código Arancelario]],Codigos10[],5,0)</f>
        <v>Hortalizas</v>
      </c>
      <c r="J802">
        <f>+VLOOKUP(Importaciones_mensuales[[#This Row],[Categoría]],Cod_Tipo_cultivo[],2,0)</f>
        <v>7</v>
      </c>
      <c r="K802" t="s">
        <v>20</v>
      </c>
      <c r="L802">
        <f>+VLOOKUP(Importaciones_mensuales[[#This Row],[Contenido]],Contenido_cod[],2,0)</f>
        <v>2</v>
      </c>
      <c r="M802" t="str">
        <f>+VLOOKUP(Importaciones_mensuales[[#This Row],[Código Arancelario]],Codigos10[],7,0)</f>
        <v>Sin especificar</v>
      </c>
      <c r="N802">
        <v>2016</v>
      </c>
      <c r="O802">
        <v>187357.04</v>
      </c>
      <c r="P802">
        <v>201220.88</v>
      </c>
      <c r="Q802">
        <v>154416.08000000002</v>
      </c>
      <c r="R802">
        <v>94051.15</v>
      </c>
      <c r="S802">
        <v>136266.03999999998</v>
      </c>
      <c r="T802">
        <v>93293.07</v>
      </c>
      <c r="U802">
        <v>213170.53000000003</v>
      </c>
      <c r="V802">
        <v>170666.42</v>
      </c>
      <c r="W802">
        <v>57951.58</v>
      </c>
      <c r="X802">
        <v>238451.17999999996</v>
      </c>
      <c r="Y802">
        <v>234554.63999999998</v>
      </c>
      <c r="Z802">
        <v>137474.13</v>
      </c>
    </row>
    <row r="803" spans="1:26" x14ac:dyDescent="0.25">
      <c r="A803" t="s">
        <v>89</v>
      </c>
      <c r="B803" t="s">
        <v>15</v>
      </c>
      <c r="C803" t="str">
        <f>+VLOOKUP(Importaciones_mensuales[[#This Row],[Código Arancelario]],Codigos10[],2,0)</f>
        <v>Puerro</v>
      </c>
      <c r="D803">
        <f>+VLOOKUP(Importaciones_mensuales[[#This Row],[Cultivo]],Cod_categoría[],2,0)</f>
        <v>100114035</v>
      </c>
      <c r="E803" t="str">
        <f>+VLOOKUP(Importaciones_mensuales[[#This Row],[Código Arancelario]],Codigos10[],4,0)</f>
        <v>Deshidratado</v>
      </c>
      <c r="F803">
        <f>+VLOOKUP(Importaciones_mensuales[[#This Row],[Procesamiento]],Cod_procesamiento[],2,0)</f>
        <v>3</v>
      </c>
      <c r="G803" t="str">
        <f>+VLOOKUP(Importaciones_mensuales[[#This Row],[Código Arancelario]],Codigos10[],3,0)</f>
        <v>Sin especificar</v>
      </c>
      <c r="H803">
        <f>+VLOOKUP(Importaciones_mensuales[[#This Row],[Tipo]],Cod_tipo[],2,0)</f>
        <v>5</v>
      </c>
      <c r="I803" t="str">
        <f>+VLOOKUP(Importaciones_mensuales[[#This Row],[Código Arancelario]],Codigos10[],5,0)</f>
        <v>Hortalizas</v>
      </c>
      <c r="J803">
        <f>+VLOOKUP(Importaciones_mensuales[[#This Row],[Categoría]],Cod_Tipo_cultivo[],2,0)</f>
        <v>7</v>
      </c>
      <c r="K803" t="s">
        <v>20</v>
      </c>
      <c r="L803">
        <f>+VLOOKUP(Importaciones_mensuales[[#This Row],[Contenido]],Contenido_cod[],2,0)</f>
        <v>2</v>
      </c>
      <c r="M803" t="str">
        <f>+VLOOKUP(Importaciones_mensuales[[#This Row],[Código Arancelario]],Codigos10[],7,0)</f>
        <v>Sin especificar</v>
      </c>
      <c r="N803">
        <v>2016</v>
      </c>
      <c r="O803">
        <v>2889.88</v>
      </c>
      <c r="P803">
        <v>0</v>
      </c>
      <c r="Q803">
        <v>0</v>
      </c>
      <c r="R803">
        <v>2419.1999999999998</v>
      </c>
      <c r="S803">
        <v>12650.41</v>
      </c>
      <c r="T803">
        <v>16082.44</v>
      </c>
      <c r="U803">
        <v>7723.96</v>
      </c>
      <c r="V803">
        <v>14130</v>
      </c>
      <c r="W803">
        <v>0</v>
      </c>
      <c r="X803">
        <v>0</v>
      </c>
      <c r="Y803">
        <v>0</v>
      </c>
      <c r="Z803">
        <v>77616</v>
      </c>
    </row>
    <row r="804" spans="1:26" x14ac:dyDescent="0.25">
      <c r="A804" t="s">
        <v>34</v>
      </c>
      <c r="B804" t="s">
        <v>15</v>
      </c>
      <c r="C804" t="str">
        <f>+VLOOKUP(Importaciones_mensuales[[#This Row],[Código Arancelario]],Codigos10[],2,0)</f>
        <v>Ajo</v>
      </c>
      <c r="D804">
        <f>+VLOOKUP(Importaciones_mensuales[[#This Row],[Cultivo]],Cod_categoría[],2,0)</f>
        <v>100112003</v>
      </c>
      <c r="E804" t="str">
        <f>+VLOOKUP(Importaciones_mensuales[[#This Row],[Código Arancelario]],Codigos10[],4,0)</f>
        <v>Fresco</v>
      </c>
      <c r="F804">
        <f>+VLOOKUP(Importaciones_mensuales[[#This Row],[Procesamiento]],Cod_procesamiento[],2,0)</f>
        <v>4</v>
      </c>
      <c r="G804" t="str">
        <f>+VLOOKUP(Importaciones_mensuales[[#This Row],[Código Arancelario]],Codigos10[],3,0)</f>
        <v>No orgánico</v>
      </c>
      <c r="H804">
        <f>+VLOOKUP(Importaciones_mensuales[[#This Row],[Tipo]],Cod_tipo[],2,0)</f>
        <v>2</v>
      </c>
      <c r="I804" t="str">
        <f>+VLOOKUP(Importaciones_mensuales[[#This Row],[Código Arancelario]],Codigos10[],5,0)</f>
        <v>Hortalizas</v>
      </c>
      <c r="J804">
        <f>+VLOOKUP(Importaciones_mensuales[[#This Row],[Categoría]],Cod_Tipo_cultivo[],2,0)</f>
        <v>7</v>
      </c>
      <c r="K804" t="s">
        <v>20</v>
      </c>
      <c r="L804">
        <f>+VLOOKUP(Importaciones_mensuales[[#This Row],[Contenido]],Contenido_cod[],2,0)</f>
        <v>2</v>
      </c>
      <c r="M804" t="str">
        <f>+VLOOKUP(Importaciones_mensuales[[#This Row],[Código Arancelario]],Codigos10[],7,0)</f>
        <v>Sin especificar</v>
      </c>
      <c r="N804">
        <v>2017</v>
      </c>
      <c r="O804">
        <v>258977.44</v>
      </c>
      <c r="P804">
        <v>168783.96</v>
      </c>
      <c r="Q804">
        <v>237999.11</v>
      </c>
      <c r="R804">
        <v>183631.09000000003</v>
      </c>
      <c r="S804">
        <v>372163.28</v>
      </c>
      <c r="T804">
        <v>125261.38</v>
      </c>
      <c r="U804">
        <v>549142.21</v>
      </c>
      <c r="V804">
        <v>762189.56</v>
      </c>
      <c r="W804">
        <v>792149.19000000006</v>
      </c>
      <c r="X804">
        <v>866173.24</v>
      </c>
      <c r="Y804">
        <v>328136.03999999998</v>
      </c>
      <c r="Z804">
        <v>277507.25</v>
      </c>
    </row>
    <row r="805" spans="1:26" x14ac:dyDescent="0.25">
      <c r="A805" t="s">
        <v>93</v>
      </c>
      <c r="B805" t="s">
        <v>15</v>
      </c>
      <c r="C805" t="str">
        <f>+VLOOKUP(Importaciones_mensuales[[#This Row],[Código Arancelario]],Codigos10[],2,0)</f>
        <v>Apio</v>
      </c>
      <c r="D805">
        <f>+VLOOKUP(Importaciones_mensuales[[#This Row],[Cultivo]],Cod_categoría[],2,0)</f>
        <v>100112017</v>
      </c>
      <c r="E805" t="str">
        <f>+VLOOKUP(Importaciones_mensuales[[#This Row],[Código Arancelario]],Codigos10[],4,0)</f>
        <v>Deshidratado</v>
      </c>
      <c r="F805">
        <f>+VLOOKUP(Importaciones_mensuales[[#This Row],[Procesamiento]],Cod_procesamiento[],2,0)</f>
        <v>3</v>
      </c>
      <c r="G805" t="str">
        <f>+VLOOKUP(Importaciones_mensuales[[#This Row],[Código Arancelario]],Codigos10[],3,0)</f>
        <v>Sin especificar</v>
      </c>
      <c r="H805">
        <f>+VLOOKUP(Importaciones_mensuales[[#This Row],[Tipo]],Cod_tipo[],2,0)</f>
        <v>5</v>
      </c>
      <c r="I805" t="str">
        <f>+VLOOKUP(Importaciones_mensuales[[#This Row],[Código Arancelario]],Codigos10[],5,0)</f>
        <v>Hortalizas</v>
      </c>
      <c r="J805">
        <f>+VLOOKUP(Importaciones_mensuales[[#This Row],[Categoría]],Cod_Tipo_cultivo[],2,0)</f>
        <v>7</v>
      </c>
      <c r="K805" t="s">
        <v>20</v>
      </c>
      <c r="L805">
        <f>+VLOOKUP(Importaciones_mensuales[[#This Row],[Contenido]],Contenido_cod[],2,0)</f>
        <v>2</v>
      </c>
      <c r="M805" t="str">
        <f>+VLOOKUP(Importaciones_mensuales[[#This Row],[Código Arancelario]],Codigos10[],7,0)</f>
        <v>Sin especificar</v>
      </c>
      <c r="N805">
        <v>2016</v>
      </c>
      <c r="O805">
        <v>0</v>
      </c>
      <c r="P805">
        <v>0</v>
      </c>
      <c r="Q805">
        <v>64.28</v>
      </c>
      <c r="R805">
        <v>333.54</v>
      </c>
      <c r="S805">
        <v>666.82</v>
      </c>
      <c r="T805">
        <v>0</v>
      </c>
      <c r="U805">
        <v>0</v>
      </c>
      <c r="V805">
        <v>0</v>
      </c>
      <c r="W805">
        <v>330.32</v>
      </c>
      <c r="X805">
        <v>0</v>
      </c>
      <c r="Y805">
        <v>0</v>
      </c>
      <c r="Z805">
        <v>0</v>
      </c>
    </row>
    <row r="806" spans="1:26" x14ac:dyDescent="0.25">
      <c r="A806" t="s">
        <v>95</v>
      </c>
      <c r="B806" t="s">
        <v>15</v>
      </c>
      <c r="C806" t="str">
        <f>+VLOOKUP(Importaciones_mensuales[[#This Row],[Código Arancelario]],Codigos10[],2,0)</f>
        <v>Ajo</v>
      </c>
      <c r="D806">
        <f>+VLOOKUP(Importaciones_mensuales[[#This Row],[Cultivo]],Cod_categoría[],2,0)</f>
        <v>100112003</v>
      </c>
      <c r="E806" t="str">
        <f>+VLOOKUP(Importaciones_mensuales[[#This Row],[Código Arancelario]],Codigos10[],4,0)</f>
        <v>Deshidratado</v>
      </c>
      <c r="F806">
        <f>+VLOOKUP(Importaciones_mensuales[[#This Row],[Procesamiento]],Cod_procesamiento[],2,0)</f>
        <v>3</v>
      </c>
      <c r="G806" t="str">
        <f>+VLOOKUP(Importaciones_mensuales[[#This Row],[Código Arancelario]],Codigos10[],3,0)</f>
        <v>Sin especificar</v>
      </c>
      <c r="H806">
        <f>+VLOOKUP(Importaciones_mensuales[[#This Row],[Tipo]],Cod_tipo[],2,0)</f>
        <v>5</v>
      </c>
      <c r="I806" t="str">
        <f>+VLOOKUP(Importaciones_mensuales[[#This Row],[Código Arancelario]],Codigos10[],5,0)</f>
        <v>Hortalizas</v>
      </c>
      <c r="J806">
        <f>+VLOOKUP(Importaciones_mensuales[[#This Row],[Categoría]],Cod_Tipo_cultivo[],2,0)</f>
        <v>7</v>
      </c>
      <c r="K806" t="s">
        <v>20</v>
      </c>
      <c r="L806">
        <f>+VLOOKUP(Importaciones_mensuales[[#This Row],[Contenido]],Contenido_cod[],2,0)</f>
        <v>2</v>
      </c>
      <c r="M806" t="str">
        <f>+VLOOKUP(Importaciones_mensuales[[#This Row],[Código Arancelario]],Codigos10[],7,0)</f>
        <v>Sin especificar</v>
      </c>
      <c r="N806">
        <v>2016</v>
      </c>
      <c r="O806">
        <v>164937.67000000001</v>
      </c>
      <c r="P806">
        <v>214768.01</v>
      </c>
      <c r="Q806">
        <v>97769.65</v>
      </c>
      <c r="R806">
        <v>68158.75</v>
      </c>
      <c r="S806">
        <v>252658.54</v>
      </c>
      <c r="T806">
        <v>190405.94</v>
      </c>
      <c r="U806">
        <v>77031.11</v>
      </c>
      <c r="V806">
        <v>231873.69</v>
      </c>
      <c r="W806">
        <v>60573.810000000005</v>
      </c>
      <c r="X806">
        <v>103689.35</v>
      </c>
      <c r="Y806">
        <v>119550.73000000001</v>
      </c>
      <c r="Z806">
        <v>356969.26</v>
      </c>
    </row>
    <row r="807" spans="1:26" x14ac:dyDescent="0.25">
      <c r="A807" t="s">
        <v>34</v>
      </c>
      <c r="B807" t="s">
        <v>15</v>
      </c>
      <c r="C807" t="str">
        <f>+VLOOKUP(Importaciones_mensuales[[#This Row],[Código Arancelario]],Codigos10[],2,0)</f>
        <v>Ajo</v>
      </c>
      <c r="D807">
        <f>+VLOOKUP(Importaciones_mensuales[[#This Row],[Cultivo]],Cod_categoría[],2,0)</f>
        <v>100112003</v>
      </c>
      <c r="E807" t="str">
        <f>+VLOOKUP(Importaciones_mensuales[[#This Row],[Código Arancelario]],Codigos10[],4,0)</f>
        <v>Fresco</v>
      </c>
      <c r="F807">
        <f>+VLOOKUP(Importaciones_mensuales[[#This Row],[Procesamiento]],Cod_procesamiento[],2,0)</f>
        <v>4</v>
      </c>
      <c r="G807" t="str">
        <f>+VLOOKUP(Importaciones_mensuales[[#This Row],[Código Arancelario]],Codigos10[],3,0)</f>
        <v>No orgánico</v>
      </c>
      <c r="H807">
        <f>+VLOOKUP(Importaciones_mensuales[[#This Row],[Tipo]],Cod_tipo[],2,0)</f>
        <v>2</v>
      </c>
      <c r="I807" t="str">
        <f>+VLOOKUP(Importaciones_mensuales[[#This Row],[Código Arancelario]],Codigos10[],5,0)</f>
        <v>Hortalizas</v>
      </c>
      <c r="J807">
        <f>+VLOOKUP(Importaciones_mensuales[[#This Row],[Categoría]],Cod_Tipo_cultivo[],2,0)</f>
        <v>7</v>
      </c>
      <c r="K807" t="s">
        <v>20</v>
      </c>
      <c r="L807">
        <f>+VLOOKUP(Importaciones_mensuales[[#This Row],[Contenido]],Contenido_cod[],2,0)</f>
        <v>2</v>
      </c>
      <c r="M807" t="str">
        <f>+VLOOKUP(Importaciones_mensuales[[#This Row],[Código Arancelario]],Codigos10[],7,0)</f>
        <v>Sin especificar</v>
      </c>
      <c r="N807">
        <v>2015</v>
      </c>
      <c r="O807">
        <v>255896.49</v>
      </c>
      <c r="P807">
        <v>335272.07</v>
      </c>
      <c r="Q807">
        <v>454592.48</v>
      </c>
      <c r="R807">
        <v>296895.37</v>
      </c>
      <c r="S807">
        <v>376240.79000000004</v>
      </c>
      <c r="T807">
        <v>100802.88</v>
      </c>
      <c r="U807">
        <v>402307.75</v>
      </c>
      <c r="V807">
        <v>484256.58999999997</v>
      </c>
      <c r="W807">
        <v>444869.06000000006</v>
      </c>
      <c r="X807">
        <v>172808.07</v>
      </c>
      <c r="Y807">
        <v>179199.78</v>
      </c>
      <c r="Z807">
        <v>252481.07</v>
      </c>
    </row>
    <row r="808" spans="1:26" x14ac:dyDescent="0.25">
      <c r="A808" t="s">
        <v>97</v>
      </c>
      <c r="B808" t="s">
        <v>15</v>
      </c>
      <c r="C808" t="str">
        <f>+VLOOKUP(Importaciones_mensuales[[#This Row],[Código Arancelario]],Codigos10[],2,0)</f>
        <v>Maíz</v>
      </c>
      <c r="D808">
        <f>+VLOOKUP(Importaciones_mensuales[[#This Row],[Cultivo]],Cod_categoría[],2,0)</f>
        <v>100114015</v>
      </c>
      <c r="E808" t="str">
        <f>+VLOOKUP(Importaciones_mensuales[[#This Row],[Código Arancelario]],Codigos10[],4,0)</f>
        <v>Deshidratado</v>
      </c>
      <c r="F808">
        <f>+VLOOKUP(Importaciones_mensuales[[#This Row],[Procesamiento]],Cod_procesamiento[],2,0)</f>
        <v>3</v>
      </c>
      <c r="G808" t="str">
        <f>+VLOOKUP(Importaciones_mensuales[[#This Row],[Código Arancelario]],Codigos10[],3,0)</f>
        <v>Siembra</v>
      </c>
      <c r="H808">
        <f>+VLOOKUP(Importaciones_mensuales[[#This Row],[Tipo]],Cod_tipo[],2,0)</f>
        <v>6</v>
      </c>
      <c r="I808" t="str">
        <f>+VLOOKUP(Importaciones_mensuales[[#This Row],[Código Arancelario]],Codigos10[],5,0)</f>
        <v>Hortalizas</v>
      </c>
      <c r="J808">
        <f>+VLOOKUP(Importaciones_mensuales[[#This Row],[Categoría]],Cod_Tipo_cultivo[],2,0)</f>
        <v>7</v>
      </c>
      <c r="K808" t="s">
        <v>20</v>
      </c>
      <c r="L808">
        <f>+VLOOKUP(Importaciones_mensuales[[#This Row],[Contenido]],Contenido_cod[],2,0)</f>
        <v>2</v>
      </c>
      <c r="M808" t="str">
        <f>+VLOOKUP(Importaciones_mensuales[[#This Row],[Código Arancelario]],Codigos10[],7,0)</f>
        <v>Maíz dulce</v>
      </c>
      <c r="N808">
        <v>2016</v>
      </c>
      <c r="O808">
        <v>42699.27</v>
      </c>
      <c r="P808">
        <v>26455.51</v>
      </c>
      <c r="Q808">
        <v>0</v>
      </c>
      <c r="R808">
        <v>0</v>
      </c>
      <c r="S808">
        <v>0</v>
      </c>
      <c r="T808">
        <v>412238.23</v>
      </c>
      <c r="U808">
        <v>51703.05</v>
      </c>
      <c r="V808">
        <v>193628.38</v>
      </c>
      <c r="W808">
        <v>35821.949999999997</v>
      </c>
      <c r="X808">
        <v>627319.24</v>
      </c>
      <c r="Y808">
        <v>277609.66000000003</v>
      </c>
      <c r="Z808">
        <v>1292.99</v>
      </c>
    </row>
    <row r="809" spans="1:26" x14ac:dyDescent="0.25">
      <c r="A809" t="s">
        <v>98</v>
      </c>
      <c r="B809" t="s">
        <v>15</v>
      </c>
      <c r="C809" t="str">
        <f>+VLOOKUP(Importaciones_mensuales[[#This Row],[Código Arancelario]],Codigos10[],2,0)</f>
        <v>Maíz</v>
      </c>
      <c r="D809">
        <f>+VLOOKUP(Importaciones_mensuales[[#This Row],[Cultivo]],Cod_categoría[],2,0)</f>
        <v>100114015</v>
      </c>
      <c r="E809" t="str">
        <f>+VLOOKUP(Importaciones_mensuales[[#This Row],[Código Arancelario]],Codigos10[],4,0)</f>
        <v>Deshidratado</v>
      </c>
      <c r="F809">
        <f>+VLOOKUP(Importaciones_mensuales[[#This Row],[Procesamiento]],Cod_procesamiento[],2,0)</f>
        <v>3</v>
      </c>
      <c r="G809" t="str">
        <f>+VLOOKUP(Importaciones_mensuales[[#This Row],[Código Arancelario]],Codigos10[],3,0)</f>
        <v>Consumo</v>
      </c>
      <c r="H809">
        <f>+VLOOKUP(Importaciones_mensuales[[#This Row],[Tipo]],Cod_tipo[],2,0)</f>
        <v>7</v>
      </c>
      <c r="I809" t="str">
        <f>+VLOOKUP(Importaciones_mensuales[[#This Row],[Código Arancelario]],Codigos10[],5,0)</f>
        <v>Hortalizas</v>
      </c>
      <c r="J809">
        <f>+VLOOKUP(Importaciones_mensuales[[#This Row],[Categoría]],Cod_Tipo_cultivo[],2,0)</f>
        <v>7</v>
      </c>
      <c r="K809" t="s">
        <v>20</v>
      </c>
      <c r="L809">
        <f>+VLOOKUP(Importaciones_mensuales[[#This Row],[Contenido]],Contenido_cod[],2,0)</f>
        <v>2</v>
      </c>
      <c r="M809" t="str">
        <f>+VLOOKUP(Importaciones_mensuales[[#This Row],[Código Arancelario]],Codigos10[],7,0)</f>
        <v>Maíz dulce</v>
      </c>
      <c r="N809">
        <v>2016</v>
      </c>
      <c r="O809">
        <v>0</v>
      </c>
      <c r="P809">
        <v>33312.74</v>
      </c>
      <c r="Q809">
        <v>0</v>
      </c>
      <c r="R809">
        <v>0</v>
      </c>
      <c r="S809">
        <v>2308.75</v>
      </c>
      <c r="T809">
        <v>34090.080000000002</v>
      </c>
      <c r="U809">
        <v>2490.6</v>
      </c>
      <c r="V809">
        <v>3032.75</v>
      </c>
      <c r="W809">
        <v>4261.01</v>
      </c>
      <c r="X809">
        <v>9147.5600000000013</v>
      </c>
      <c r="Y809">
        <v>4195.4399999999996</v>
      </c>
      <c r="Z809">
        <v>2631.59</v>
      </c>
    </row>
    <row r="810" spans="1:26" x14ac:dyDescent="0.25">
      <c r="A810" t="s">
        <v>100</v>
      </c>
      <c r="B810" t="s">
        <v>15</v>
      </c>
      <c r="C810" t="str">
        <f>+VLOOKUP(Importaciones_mensuales[[#This Row],[Código Arancelario]],Codigos10[],2,0)</f>
        <v>Maíz</v>
      </c>
      <c r="D810">
        <f>+VLOOKUP(Importaciones_mensuales[[#This Row],[Cultivo]],Cod_categoría[],2,0)</f>
        <v>100114015</v>
      </c>
      <c r="E810" t="str">
        <f>+VLOOKUP(Importaciones_mensuales[[#This Row],[Código Arancelario]],Codigos10[],4,0)</f>
        <v>Deshidratado</v>
      </c>
      <c r="F810">
        <f>+VLOOKUP(Importaciones_mensuales[[#This Row],[Procesamiento]],Cod_procesamiento[],2,0)</f>
        <v>3</v>
      </c>
      <c r="G810" t="str">
        <f>+VLOOKUP(Importaciones_mensuales[[#This Row],[Código Arancelario]],Codigos10[],3,0)</f>
        <v>Sin especificar</v>
      </c>
      <c r="H810">
        <f>+VLOOKUP(Importaciones_mensuales[[#This Row],[Tipo]],Cod_tipo[],2,0)</f>
        <v>5</v>
      </c>
      <c r="I810" t="str">
        <f>+VLOOKUP(Importaciones_mensuales[[#This Row],[Código Arancelario]],Codigos10[],5,0)</f>
        <v>Hortalizas</v>
      </c>
      <c r="J810">
        <f>+VLOOKUP(Importaciones_mensuales[[#This Row],[Categoría]],Cod_Tipo_cultivo[],2,0)</f>
        <v>7</v>
      </c>
      <c r="K810" t="s">
        <v>20</v>
      </c>
      <c r="L810">
        <f>+VLOOKUP(Importaciones_mensuales[[#This Row],[Contenido]],Contenido_cod[],2,0)</f>
        <v>2</v>
      </c>
      <c r="M810" t="str">
        <f>+VLOOKUP(Importaciones_mensuales[[#This Row],[Código Arancelario]],Codigos10[],7,0)</f>
        <v>Maíz dulce</v>
      </c>
      <c r="N810">
        <v>2016</v>
      </c>
      <c r="O810">
        <v>0</v>
      </c>
      <c r="P810">
        <v>0</v>
      </c>
      <c r="Q810">
        <v>694.47</v>
      </c>
      <c r="R810">
        <v>999.91</v>
      </c>
      <c r="S810">
        <v>1378.04</v>
      </c>
      <c r="T810">
        <v>681.45</v>
      </c>
      <c r="U810">
        <v>217.44</v>
      </c>
      <c r="V810">
        <v>645.81000000000006</v>
      </c>
      <c r="W810">
        <v>0</v>
      </c>
      <c r="X810">
        <v>355.47</v>
      </c>
      <c r="Y810">
        <v>595.87</v>
      </c>
      <c r="Z810">
        <v>592.95000000000005</v>
      </c>
    </row>
    <row r="811" spans="1:26" x14ac:dyDescent="0.25">
      <c r="A811" t="s">
        <v>251</v>
      </c>
      <c r="B811" t="s">
        <v>15</v>
      </c>
      <c r="C811" t="str">
        <f>+VLOOKUP(Importaciones_mensuales[[#This Row],[Código Arancelario]],Codigos10[],2,0)</f>
        <v>Frambuesa</v>
      </c>
      <c r="D811">
        <f>+VLOOKUP(Importaciones_mensuales[[#This Row],[Cultivo]],Cod_categoría[],2,0)</f>
        <v>100101004</v>
      </c>
      <c r="E811" t="str">
        <f>+VLOOKUP(Importaciones_mensuales[[#This Row],[Código Arancelario]],Codigos10[],4,0)</f>
        <v>Congelado</v>
      </c>
      <c r="F811">
        <f>+VLOOKUP(Importaciones_mensuales[[#This Row],[Procesamiento]],Cod_procesamiento[],2,0)</f>
        <v>1</v>
      </c>
      <c r="G811" t="str">
        <f>+VLOOKUP(Importaciones_mensuales[[#This Row],[Código Arancelario]],Codigos10[],3,0)</f>
        <v>No orgánico</v>
      </c>
      <c r="H811">
        <f>+VLOOKUP(Importaciones_mensuales[[#This Row],[Tipo]],Cod_tipo[],2,0)</f>
        <v>2</v>
      </c>
      <c r="I811" t="str">
        <f>+VLOOKUP(Importaciones_mensuales[[#This Row],[Código Arancelario]],Codigos10[],5,0)</f>
        <v>Berries</v>
      </c>
      <c r="J811">
        <f>+VLOOKUP(Importaciones_mensuales[[#This Row],[Categoría]],Cod_Tipo_cultivo[],2,0)</f>
        <v>1</v>
      </c>
      <c r="K811" t="s">
        <v>129</v>
      </c>
      <c r="L811">
        <f>+VLOOKUP(Importaciones_mensuales[[#This Row],[Contenido]],Contenido_cod[],2,0)</f>
        <v>1</v>
      </c>
      <c r="M811" t="str">
        <f>+VLOOKUP(Importaciones_mensuales[[#This Row],[Código Arancelario]],Codigos10[],7,0)</f>
        <v>Sin especificar</v>
      </c>
      <c r="N811">
        <v>2021</v>
      </c>
      <c r="O811">
        <v>236695.12</v>
      </c>
      <c r="P811">
        <v>394149.13999999996</v>
      </c>
      <c r="Q811">
        <v>178189.17</v>
      </c>
      <c r="R811">
        <v>225317.33</v>
      </c>
      <c r="S811">
        <v>247029.89</v>
      </c>
      <c r="T811">
        <v>394901.26999999996</v>
      </c>
      <c r="U811">
        <v>497525.96</v>
      </c>
      <c r="V811">
        <v>203482.03</v>
      </c>
      <c r="W811">
        <v>217300.83</v>
      </c>
    </row>
    <row r="812" spans="1:26" x14ac:dyDescent="0.25">
      <c r="A812" t="s">
        <v>104</v>
      </c>
      <c r="B812" t="s">
        <v>15</v>
      </c>
      <c r="C812" t="str">
        <f>+VLOOKUP(Importaciones_mensuales[[#This Row],[Código Arancelario]],Codigos10[],2,0)</f>
        <v>Arveja</v>
      </c>
      <c r="D812">
        <f>+VLOOKUP(Importaciones_mensuales[[#This Row],[Cultivo]],Cod_categoría[],2,0)</f>
        <v>100112022</v>
      </c>
      <c r="E812" t="str">
        <f>+VLOOKUP(Importaciones_mensuales[[#This Row],[Código Arancelario]],Codigos10[],4,0)</f>
        <v>Deshidratado</v>
      </c>
      <c r="F812">
        <f>+VLOOKUP(Importaciones_mensuales[[#This Row],[Procesamiento]],Cod_procesamiento[],2,0)</f>
        <v>3</v>
      </c>
      <c r="G812" t="str">
        <f>+VLOOKUP(Importaciones_mensuales[[#This Row],[Código Arancelario]],Codigos10[],3,0)</f>
        <v>Siembra</v>
      </c>
      <c r="H812">
        <f>+VLOOKUP(Importaciones_mensuales[[#This Row],[Tipo]],Cod_tipo[],2,0)</f>
        <v>6</v>
      </c>
      <c r="I812" t="str">
        <f>+VLOOKUP(Importaciones_mensuales[[#This Row],[Código Arancelario]],Codigos10[],5,0)</f>
        <v>Granos</v>
      </c>
      <c r="J812">
        <f>+VLOOKUP(Importaciones_mensuales[[#This Row],[Categoría]],Cod_Tipo_cultivo[],2,0)</f>
        <v>8</v>
      </c>
      <c r="K812" t="s">
        <v>20</v>
      </c>
      <c r="L812">
        <f>+VLOOKUP(Importaciones_mensuales[[#This Row],[Contenido]],Contenido_cod[],2,0)</f>
        <v>2</v>
      </c>
      <c r="M812" t="str">
        <f>+VLOOKUP(Importaciones_mensuales[[#This Row],[Código Arancelario]],Codigos10[],7,0)</f>
        <v>Sin especificar</v>
      </c>
      <c r="N812">
        <v>2016</v>
      </c>
      <c r="O812">
        <v>0</v>
      </c>
      <c r="P812">
        <v>170155.73</v>
      </c>
      <c r="Q812">
        <v>292285.67000000004</v>
      </c>
      <c r="R812">
        <v>186303.01</v>
      </c>
      <c r="S812">
        <v>12963.25</v>
      </c>
      <c r="T812">
        <v>327820</v>
      </c>
      <c r="U812">
        <v>259976.86</v>
      </c>
      <c r="V812">
        <v>75157.45</v>
      </c>
      <c r="W812">
        <v>9547.630000000001</v>
      </c>
      <c r="X812">
        <v>1078.3800000000001</v>
      </c>
      <c r="Y812">
        <v>6749.24</v>
      </c>
      <c r="Z812">
        <v>0</v>
      </c>
    </row>
    <row r="813" spans="1:26" x14ac:dyDescent="0.25">
      <c r="A813" t="s">
        <v>106</v>
      </c>
      <c r="B813" t="s">
        <v>15</v>
      </c>
      <c r="C813" t="str">
        <f>+VLOOKUP(Importaciones_mensuales[[#This Row],[Código Arancelario]],Codigos10[],2,0)</f>
        <v>Arveja</v>
      </c>
      <c r="D813">
        <f>+VLOOKUP(Importaciones_mensuales[[#This Row],[Cultivo]],Cod_categoría[],2,0)</f>
        <v>100112022</v>
      </c>
      <c r="E813" t="str">
        <f>+VLOOKUP(Importaciones_mensuales[[#This Row],[Código Arancelario]],Codigos10[],4,0)</f>
        <v>Deshidratado</v>
      </c>
      <c r="F813">
        <f>+VLOOKUP(Importaciones_mensuales[[#This Row],[Procesamiento]],Cod_procesamiento[],2,0)</f>
        <v>3</v>
      </c>
      <c r="G813" t="str">
        <f>+VLOOKUP(Importaciones_mensuales[[#This Row],[Código Arancelario]],Codigos10[],3,0)</f>
        <v>Consumo</v>
      </c>
      <c r="H813">
        <f>+VLOOKUP(Importaciones_mensuales[[#This Row],[Tipo]],Cod_tipo[],2,0)</f>
        <v>7</v>
      </c>
      <c r="I813" t="str">
        <f>+VLOOKUP(Importaciones_mensuales[[#This Row],[Código Arancelario]],Codigos10[],5,0)</f>
        <v>Granos</v>
      </c>
      <c r="J813">
        <f>+VLOOKUP(Importaciones_mensuales[[#This Row],[Categoría]],Cod_Tipo_cultivo[],2,0)</f>
        <v>8</v>
      </c>
      <c r="K813" t="s">
        <v>20</v>
      </c>
      <c r="L813">
        <f>+VLOOKUP(Importaciones_mensuales[[#This Row],[Contenido]],Contenido_cod[],2,0)</f>
        <v>2</v>
      </c>
      <c r="M813" t="str">
        <f>+VLOOKUP(Importaciones_mensuales[[#This Row],[Código Arancelario]],Codigos10[],7,0)</f>
        <v>Sin especificar</v>
      </c>
      <c r="N813">
        <v>2016</v>
      </c>
      <c r="O813">
        <v>188432.89</v>
      </c>
      <c r="P813">
        <v>211250.09</v>
      </c>
      <c r="Q813">
        <v>169412.83</v>
      </c>
      <c r="R813">
        <v>191564.41</v>
      </c>
      <c r="S813">
        <v>480669.39</v>
      </c>
      <c r="T813">
        <v>70221.37</v>
      </c>
      <c r="U813">
        <v>280110.63</v>
      </c>
      <c r="V813">
        <v>207213.13</v>
      </c>
      <c r="W813">
        <v>159987.07</v>
      </c>
      <c r="X813">
        <v>200355.99</v>
      </c>
      <c r="Y813">
        <v>164301.18</v>
      </c>
      <c r="Z813">
        <v>227217.10000000003</v>
      </c>
    </row>
    <row r="814" spans="1:26" x14ac:dyDescent="0.25">
      <c r="A814" t="s">
        <v>107</v>
      </c>
      <c r="B814" t="s">
        <v>15</v>
      </c>
      <c r="C814" t="str">
        <f>+VLOOKUP(Importaciones_mensuales[[#This Row],[Código Arancelario]],Codigos10[],2,0)</f>
        <v>Garbanzo</v>
      </c>
      <c r="D814">
        <f>+VLOOKUP(Importaciones_mensuales[[#This Row],[Cultivo]],Cod_categoría[],2,0)</f>
        <v>100110005</v>
      </c>
      <c r="E814" t="str">
        <f>+VLOOKUP(Importaciones_mensuales[[#This Row],[Código Arancelario]],Codigos10[],4,0)</f>
        <v>Deshidratado</v>
      </c>
      <c r="F814">
        <f>+VLOOKUP(Importaciones_mensuales[[#This Row],[Procesamiento]],Cod_procesamiento[],2,0)</f>
        <v>3</v>
      </c>
      <c r="G814" t="str">
        <f>+VLOOKUP(Importaciones_mensuales[[#This Row],[Código Arancelario]],Codigos10[],3,0)</f>
        <v>Sin especificar</v>
      </c>
      <c r="H814">
        <f>+VLOOKUP(Importaciones_mensuales[[#This Row],[Tipo]],Cod_tipo[],2,0)</f>
        <v>5</v>
      </c>
      <c r="I814" t="str">
        <f>+VLOOKUP(Importaciones_mensuales[[#This Row],[Código Arancelario]],Codigos10[],5,0)</f>
        <v>Granos</v>
      </c>
      <c r="J814">
        <f>+VLOOKUP(Importaciones_mensuales[[#This Row],[Categoría]],Cod_Tipo_cultivo[],2,0)</f>
        <v>8</v>
      </c>
      <c r="K814" t="s">
        <v>20</v>
      </c>
      <c r="L814">
        <f>+VLOOKUP(Importaciones_mensuales[[#This Row],[Contenido]],Contenido_cod[],2,0)</f>
        <v>2</v>
      </c>
      <c r="M814" t="str">
        <f>+VLOOKUP(Importaciones_mensuales[[#This Row],[Código Arancelario]],Codigos10[],7,0)</f>
        <v>Sin especificar</v>
      </c>
      <c r="N814">
        <v>2016</v>
      </c>
      <c r="O814">
        <v>399081.79</v>
      </c>
      <c r="P814">
        <v>416294.16</v>
      </c>
      <c r="Q814">
        <v>378405.2</v>
      </c>
      <c r="R814">
        <v>506422.14</v>
      </c>
      <c r="S814">
        <v>463920.43</v>
      </c>
      <c r="T814">
        <v>352516.64</v>
      </c>
      <c r="U814">
        <v>207740.13</v>
      </c>
      <c r="V814">
        <v>356191.1</v>
      </c>
      <c r="W814">
        <v>301505.41000000003</v>
      </c>
      <c r="X814">
        <v>246551.51</v>
      </c>
      <c r="Y814">
        <v>216382.73</v>
      </c>
      <c r="Z814">
        <v>383175.49</v>
      </c>
    </row>
    <row r="815" spans="1:26" x14ac:dyDescent="0.25">
      <c r="A815" t="s">
        <v>109</v>
      </c>
      <c r="B815" t="s">
        <v>15</v>
      </c>
      <c r="C815" t="str">
        <f>+VLOOKUP(Importaciones_mensuales[[#This Row],[Código Arancelario]],Codigos10[],2,0)</f>
        <v>Poroto</v>
      </c>
      <c r="D815">
        <f>+VLOOKUP(Importaciones_mensuales[[#This Row],[Cultivo]],Cod_categoría[],2,0)</f>
        <v>100110002</v>
      </c>
      <c r="E815" t="str">
        <f>+VLOOKUP(Importaciones_mensuales[[#This Row],[Código Arancelario]],Codigos10[],4,0)</f>
        <v>Deshidratado</v>
      </c>
      <c r="F815">
        <f>+VLOOKUP(Importaciones_mensuales[[#This Row],[Procesamiento]],Cod_procesamiento[],2,0)</f>
        <v>3</v>
      </c>
      <c r="G815" t="str">
        <f>+VLOOKUP(Importaciones_mensuales[[#This Row],[Código Arancelario]],Codigos10[],3,0)</f>
        <v>Siembra</v>
      </c>
      <c r="H815">
        <f>+VLOOKUP(Importaciones_mensuales[[#This Row],[Tipo]],Cod_tipo[],2,0)</f>
        <v>6</v>
      </c>
      <c r="I815" t="str">
        <f>+VLOOKUP(Importaciones_mensuales[[#This Row],[Código Arancelario]],Codigos10[],5,0)</f>
        <v>Granos</v>
      </c>
      <c r="J815">
        <f>+VLOOKUP(Importaciones_mensuales[[#This Row],[Categoría]],Cod_Tipo_cultivo[],2,0)</f>
        <v>8</v>
      </c>
      <c r="K815" t="s">
        <v>20</v>
      </c>
      <c r="L815">
        <f>+VLOOKUP(Importaciones_mensuales[[#This Row],[Contenido]],Contenido_cod[],2,0)</f>
        <v>2</v>
      </c>
      <c r="M815" t="str">
        <f>+VLOOKUP(Importaciones_mensuales[[#This Row],[Código Arancelario]],Codigos10[],7,0)</f>
        <v>Porotos comunes</v>
      </c>
      <c r="N815">
        <v>2016</v>
      </c>
      <c r="O815">
        <v>41519.620000000003</v>
      </c>
      <c r="P815">
        <v>1636.52</v>
      </c>
      <c r="Q815">
        <v>0</v>
      </c>
      <c r="R815">
        <v>0</v>
      </c>
      <c r="S815">
        <v>0</v>
      </c>
      <c r="T815">
        <v>260075.07</v>
      </c>
      <c r="U815">
        <v>0</v>
      </c>
      <c r="V815">
        <v>10358.849999999999</v>
      </c>
      <c r="W815">
        <v>15326.06</v>
      </c>
      <c r="X815">
        <v>114357.11999999998</v>
      </c>
      <c r="Y815">
        <v>103670.84000000001</v>
      </c>
      <c r="Z815">
        <v>5010.97</v>
      </c>
    </row>
    <row r="816" spans="1:26" x14ac:dyDescent="0.25">
      <c r="A816" t="s">
        <v>111</v>
      </c>
      <c r="B816" t="s">
        <v>15</v>
      </c>
      <c r="C816" t="str">
        <f>+VLOOKUP(Importaciones_mensuales[[#This Row],[Código Arancelario]],Codigos10[],2,0)</f>
        <v>Poroto</v>
      </c>
      <c r="D816">
        <f>+VLOOKUP(Importaciones_mensuales[[#This Row],[Cultivo]],Cod_categoría[],2,0)</f>
        <v>100110002</v>
      </c>
      <c r="E816" t="str">
        <f>+VLOOKUP(Importaciones_mensuales[[#This Row],[Código Arancelario]],Codigos10[],4,0)</f>
        <v>Deshidratado</v>
      </c>
      <c r="F816">
        <f>+VLOOKUP(Importaciones_mensuales[[#This Row],[Procesamiento]],Cod_procesamiento[],2,0)</f>
        <v>3</v>
      </c>
      <c r="G816" t="str">
        <f>+VLOOKUP(Importaciones_mensuales[[#This Row],[Código Arancelario]],Codigos10[],3,0)</f>
        <v>Consumo</v>
      </c>
      <c r="H816">
        <f>+VLOOKUP(Importaciones_mensuales[[#This Row],[Tipo]],Cod_tipo[],2,0)</f>
        <v>7</v>
      </c>
      <c r="I816" t="str">
        <f>+VLOOKUP(Importaciones_mensuales[[#This Row],[Código Arancelario]],Codigos10[],5,0)</f>
        <v>Granos</v>
      </c>
      <c r="J816">
        <f>+VLOOKUP(Importaciones_mensuales[[#This Row],[Categoría]],Cod_Tipo_cultivo[],2,0)</f>
        <v>8</v>
      </c>
      <c r="K816" t="s">
        <v>20</v>
      </c>
      <c r="L816">
        <f>+VLOOKUP(Importaciones_mensuales[[#This Row],[Contenido]],Contenido_cod[],2,0)</f>
        <v>2</v>
      </c>
      <c r="M816" t="str">
        <f>+VLOOKUP(Importaciones_mensuales[[#This Row],[Código Arancelario]],Codigos10[],7,0)</f>
        <v>Porotos comunes</v>
      </c>
      <c r="N816">
        <v>2016</v>
      </c>
      <c r="O816">
        <v>530608.87</v>
      </c>
      <c r="P816">
        <v>543620.04</v>
      </c>
      <c r="Q816">
        <v>534806.47</v>
      </c>
      <c r="R816">
        <v>406694.52</v>
      </c>
      <c r="S816">
        <v>461908.37</v>
      </c>
      <c r="T816">
        <v>397815.76</v>
      </c>
      <c r="U816">
        <v>854183.19</v>
      </c>
      <c r="V816">
        <v>404593.22000000009</v>
      </c>
      <c r="W816">
        <v>1157134.7000000002</v>
      </c>
      <c r="X816">
        <v>457489.51</v>
      </c>
      <c r="Y816">
        <v>382026.94</v>
      </c>
      <c r="Z816">
        <v>451184.1</v>
      </c>
    </row>
    <row r="817" spans="1:26" x14ac:dyDescent="0.25">
      <c r="A817" t="s">
        <v>114</v>
      </c>
      <c r="B817" t="s">
        <v>15</v>
      </c>
      <c r="C817" t="str">
        <f>+VLOOKUP(Importaciones_mensuales[[#This Row],[Código Arancelario]],Codigos10[],2,0)</f>
        <v>Lenteja</v>
      </c>
      <c r="D817">
        <f>+VLOOKUP(Importaciones_mensuales[[#This Row],[Cultivo]],Cod_categoría[],2,0)</f>
        <v>100110003</v>
      </c>
      <c r="E817" t="str">
        <f>+VLOOKUP(Importaciones_mensuales[[#This Row],[Código Arancelario]],Codigos10[],4,0)</f>
        <v>Deshidratado</v>
      </c>
      <c r="F817">
        <f>+VLOOKUP(Importaciones_mensuales[[#This Row],[Procesamiento]],Cod_procesamiento[],2,0)</f>
        <v>3</v>
      </c>
      <c r="G817" t="str">
        <f>+VLOOKUP(Importaciones_mensuales[[#This Row],[Código Arancelario]],Codigos10[],3,0)</f>
        <v>Sin especificar</v>
      </c>
      <c r="H817">
        <f>+VLOOKUP(Importaciones_mensuales[[#This Row],[Tipo]],Cod_tipo[],2,0)</f>
        <v>5</v>
      </c>
      <c r="I817" t="str">
        <f>+VLOOKUP(Importaciones_mensuales[[#This Row],[Código Arancelario]],Codigos10[],5,0)</f>
        <v>Granos</v>
      </c>
      <c r="J817">
        <f>+VLOOKUP(Importaciones_mensuales[[#This Row],[Categoría]],Cod_Tipo_cultivo[],2,0)</f>
        <v>8</v>
      </c>
      <c r="K817" t="s">
        <v>20</v>
      </c>
      <c r="L817">
        <f>+VLOOKUP(Importaciones_mensuales[[#This Row],[Contenido]],Contenido_cod[],2,0)</f>
        <v>2</v>
      </c>
      <c r="M817" t="str">
        <f>+VLOOKUP(Importaciones_mensuales[[#This Row],[Código Arancelario]],Codigos10[],7,0)</f>
        <v>Sin especificar</v>
      </c>
      <c r="N817">
        <v>2016</v>
      </c>
      <c r="O817">
        <v>750980.03999999992</v>
      </c>
      <c r="P817">
        <v>1546015.06</v>
      </c>
      <c r="Q817">
        <v>2083258.44</v>
      </c>
      <c r="R817">
        <v>2053444.98</v>
      </c>
      <c r="S817">
        <v>2333490.8499999996</v>
      </c>
      <c r="T817">
        <v>1774719.9899999998</v>
      </c>
      <c r="U817">
        <v>633282.2699999999</v>
      </c>
      <c r="V817">
        <v>1099945.1399999999</v>
      </c>
      <c r="W817">
        <v>105500.2</v>
      </c>
      <c r="X817">
        <v>959346.22</v>
      </c>
      <c r="Y817">
        <v>1552091.24</v>
      </c>
      <c r="Z817">
        <v>1081786.0499999998</v>
      </c>
    </row>
    <row r="818" spans="1:26" x14ac:dyDescent="0.25">
      <c r="A818" t="s">
        <v>116</v>
      </c>
      <c r="B818" t="s">
        <v>15</v>
      </c>
      <c r="C818" t="str">
        <f>+VLOOKUP(Importaciones_mensuales[[#This Row],[Código Arancelario]],Codigos10[],2,0)</f>
        <v>Haba</v>
      </c>
      <c r="D818">
        <f>+VLOOKUP(Importaciones_mensuales[[#This Row],[Cultivo]],Cod_categoría[],2,0)</f>
        <v>100112026</v>
      </c>
      <c r="E818" t="str">
        <f>+VLOOKUP(Importaciones_mensuales[[#This Row],[Código Arancelario]],Codigos10[],4,0)</f>
        <v>Deshidratado</v>
      </c>
      <c r="F818">
        <f>+VLOOKUP(Importaciones_mensuales[[#This Row],[Procesamiento]],Cod_procesamiento[],2,0)</f>
        <v>3</v>
      </c>
      <c r="G818" t="str">
        <f>+VLOOKUP(Importaciones_mensuales[[#This Row],[Código Arancelario]],Codigos10[],3,0)</f>
        <v>Siembra</v>
      </c>
      <c r="H818">
        <f>+VLOOKUP(Importaciones_mensuales[[#This Row],[Tipo]],Cod_tipo[],2,0)</f>
        <v>6</v>
      </c>
      <c r="I818" t="str">
        <f>+VLOOKUP(Importaciones_mensuales[[#This Row],[Código Arancelario]],Codigos10[],5,0)</f>
        <v>Granos</v>
      </c>
      <c r="J818">
        <f>+VLOOKUP(Importaciones_mensuales[[#This Row],[Categoría]],Cod_Tipo_cultivo[],2,0)</f>
        <v>8</v>
      </c>
      <c r="K818" t="s">
        <v>20</v>
      </c>
      <c r="L818">
        <f>+VLOOKUP(Importaciones_mensuales[[#This Row],[Contenido]],Contenido_cod[],2,0)</f>
        <v>2</v>
      </c>
      <c r="M818" t="str">
        <f>+VLOOKUP(Importaciones_mensuales[[#This Row],[Código Arancelario]],Codigos10[],7,0)</f>
        <v>Sin especificar</v>
      </c>
      <c r="N818">
        <v>2016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7350</v>
      </c>
      <c r="V818">
        <v>0</v>
      </c>
      <c r="W818">
        <v>0</v>
      </c>
      <c r="X818">
        <v>0</v>
      </c>
      <c r="Y818">
        <v>0</v>
      </c>
      <c r="Z818">
        <v>0</v>
      </c>
    </row>
    <row r="819" spans="1:26" x14ac:dyDescent="0.25">
      <c r="A819" t="s">
        <v>117</v>
      </c>
      <c r="B819" t="s">
        <v>15</v>
      </c>
      <c r="C819" t="str">
        <f>+VLOOKUP(Importaciones_mensuales[[#This Row],[Código Arancelario]],Codigos10[],2,0)</f>
        <v>Haba</v>
      </c>
      <c r="D819">
        <f>+VLOOKUP(Importaciones_mensuales[[#This Row],[Cultivo]],Cod_categoría[],2,0)</f>
        <v>100112026</v>
      </c>
      <c r="E819" t="str">
        <f>+VLOOKUP(Importaciones_mensuales[[#This Row],[Código Arancelario]],Codigos10[],4,0)</f>
        <v>Deshidratado</v>
      </c>
      <c r="F819">
        <f>+VLOOKUP(Importaciones_mensuales[[#This Row],[Procesamiento]],Cod_procesamiento[],2,0)</f>
        <v>3</v>
      </c>
      <c r="G819" t="str">
        <f>+VLOOKUP(Importaciones_mensuales[[#This Row],[Código Arancelario]],Codigos10[],3,0)</f>
        <v>Consumo</v>
      </c>
      <c r="H819">
        <f>+VLOOKUP(Importaciones_mensuales[[#This Row],[Tipo]],Cod_tipo[],2,0)</f>
        <v>7</v>
      </c>
      <c r="I819" t="str">
        <f>+VLOOKUP(Importaciones_mensuales[[#This Row],[Código Arancelario]],Codigos10[],5,0)</f>
        <v>Granos</v>
      </c>
      <c r="J819">
        <f>+VLOOKUP(Importaciones_mensuales[[#This Row],[Categoría]],Cod_Tipo_cultivo[],2,0)</f>
        <v>8</v>
      </c>
      <c r="K819" t="s">
        <v>20</v>
      </c>
      <c r="L819">
        <f>+VLOOKUP(Importaciones_mensuales[[#This Row],[Contenido]],Contenido_cod[],2,0)</f>
        <v>2</v>
      </c>
      <c r="M819" t="str">
        <f>+VLOOKUP(Importaciones_mensuales[[#This Row],[Código Arancelario]],Codigos10[],7,0)</f>
        <v>Sin especificar</v>
      </c>
      <c r="N819">
        <v>2016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28321.99</v>
      </c>
      <c r="W819">
        <v>740.36</v>
      </c>
      <c r="X819">
        <v>0</v>
      </c>
      <c r="Y819">
        <v>0</v>
      </c>
      <c r="Z819">
        <v>331.93</v>
      </c>
    </row>
    <row r="820" spans="1:26" x14ac:dyDescent="0.25">
      <c r="A820" t="s">
        <v>285</v>
      </c>
      <c r="B820" t="s">
        <v>15</v>
      </c>
      <c r="C820" t="str">
        <f>+VLOOKUP(Importaciones_mensuales[[#This Row],[Código Arancelario]],Codigos10[],2,0)</f>
        <v>Arveja</v>
      </c>
      <c r="D820">
        <f>+VLOOKUP(Importaciones_mensuales[[#This Row],[Cultivo]],Cod_categoría[],2,0)</f>
        <v>100112022</v>
      </c>
      <c r="E820" t="str">
        <f>+VLOOKUP(Importaciones_mensuales[[#This Row],[Código Arancelario]],Codigos10[],4,0)</f>
        <v>Deshidratado</v>
      </c>
      <c r="F820">
        <f>+VLOOKUP(Importaciones_mensuales[[#This Row],[Procesamiento]],Cod_procesamiento[],2,0)</f>
        <v>3</v>
      </c>
      <c r="G820" t="str">
        <f>+VLOOKUP(Importaciones_mensuales[[#This Row],[Código Arancelario]],Codigos10[],3,0)</f>
        <v>Consumo</v>
      </c>
      <c r="H820">
        <f>+VLOOKUP(Importaciones_mensuales[[#This Row],[Tipo]],Cod_tipo[],2,0)</f>
        <v>7</v>
      </c>
      <c r="I820" t="str">
        <f>+VLOOKUP(Importaciones_mensuales[[#This Row],[Código Arancelario]],Codigos10[],5,0)</f>
        <v>Granos</v>
      </c>
      <c r="J820">
        <f>+VLOOKUP(Importaciones_mensuales[[#This Row],[Categoría]],Cod_Tipo_cultivo[],2,0)</f>
        <v>8</v>
      </c>
      <c r="K820" t="s">
        <v>20</v>
      </c>
      <c r="L820">
        <f>+VLOOKUP(Importaciones_mensuales[[#This Row],[Contenido]],Contenido_cod[],2,0)</f>
        <v>2</v>
      </c>
      <c r="M820" t="str">
        <f>+VLOOKUP(Importaciones_mensuales[[#This Row],[Código Arancelario]],Codigos10[],7,0)</f>
        <v>Sin especificar</v>
      </c>
      <c r="N820">
        <v>2016</v>
      </c>
      <c r="O820">
        <v>17550</v>
      </c>
      <c r="P820">
        <v>0</v>
      </c>
      <c r="Q820">
        <v>18153.21</v>
      </c>
      <c r="R820">
        <v>60891.54</v>
      </c>
      <c r="S820">
        <v>31855.84</v>
      </c>
      <c r="T820">
        <v>0</v>
      </c>
      <c r="U820">
        <v>31827.73</v>
      </c>
      <c r="V820">
        <v>0</v>
      </c>
      <c r="W820">
        <v>0</v>
      </c>
      <c r="X820">
        <v>0</v>
      </c>
      <c r="Y820">
        <v>0</v>
      </c>
      <c r="Z820">
        <v>0</v>
      </c>
    </row>
    <row r="821" spans="1:26" x14ac:dyDescent="0.25">
      <c r="A821" t="s">
        <v>118</v>
      </c>
      <c r="B821" t="s">
        <v>15</v>
      </c>
      <c r="C821" t="str">
        <f>+VLOOKUP(Importaciones_mensuales[[#This Row],[Código Arancelario]],Codigos10[],2,0)</f>
        <v>Mandioca</v>
      </c>
      <c r="D821">
        <f>+VLOOKUP(Importaciones_mensuales[[#This Row],[Cultivo]],Cod_categoría[],2,0)</f>
        <v>100114040</v>
      </c>
      <c r="E821" t="str">
        <f>+VLOOKUP(Importaciones_mensuales[[#This Row],[Código Arancelario]],Codigos10[],4,0)</f>
        <v>Deshidratado</v>
      </c>
      <c r="F821">
        <f>+VLOOKUP(Importaciones_mensuales[[#This Row],[Procesamiento]],Cod_procesamiento[],2,0)</f>
        <v>3</v>
      </c>
      <c r="G821" t="str">
        <f>+VLOOKUP(Importaciones_mensuales[[#This Row],[Código Arancelario]],Codigos10[],3,0)</f>
        <v>Consumo</v>
      </c>
      <c r="H821">
        <f>+VLOOKUP(Importaciones_mensuales[[#This Row],[Tipo]],Cod_tipo[],2,0)</f>
        <v>7</v>
      </c>
      <c r="I821" t="str">
        <f>+VLOOKUP(Importaciones_mensuales[[#This Row],[Código Arancelario]],Codigos10[],5,0)</f>
        <v>Tubérculos</v>
      </c>
      <c r="J821">
        <f>+VLOOKUP(Importaciones_mensuales[[#This Row],[Categoría]],Cod_Tipo_cultivo[],2,0)</f>
        <v>9</v>
      </c>
      <c r="K821" t="s">
        <v>20</v>
      </c>
      <c r="L821">
        <f>+VLOOKUP(Importaciones_mensuales[[#This Row],[Contenido]],Contenido_cod[],2,0)</f>
        <v>2</v>
      </c>
      <c r="M821" t="str">
        <f>+VLOOKUP(Importaciones_mensuales[[#This Row],[Código Arancelario]],Codigos10[],7,0)</f>
        <v>Sin especificar</v>
      </c>
      <c r="N821">
        <v>2016</v>
      </c>
      <c r="O821">
        <v>23282.47</v>
      </c>
      <c r="P821">
        <v>41521.97</v>
      </c>
      <c r="Q821">
        <v>44383.56</v>
      </c>
      <c r="R821">
        <v>21904.230000000003</v>
      </c>
      <c r="S821">
        <v>62527.55</v>
      </c>
      <c r="T821">
        <v>66550.86</v>
      </c>
      <c r="U821">
        <v>64603.08</v>
      </c>
      <c r="V821">
        <v>57737.4</v>
      </c>
      <c r="W821">
        <v>40806.21</v>
      </c>
      <c r="X821">
        <v>19768.68</v>
      </c>
      <c r="Y821">
        <v>24404.22</v>
      </c>
      <c r="Z821">
        <v>39378.239999999998</v>
      </c>
    </row>
    <row r="822" spans="1:26" x14ac:dyDescent="0.25">
      <c r="A822" t="s">
        <v>120</v>
      </c>
      <c r="B822" t="s">
        <v>15</v>
      </c>
      <c r="C822" t="str">
        <f>+VLOOKUP(Importaciones_mensuales[[#This Row],[Código Arancelario]],Codigos10[],2,0)</f>
        <v>Camote</v>
      </c>
      <c r="D822">
        <f>+VLOOKUP(Importaciones_mensuales[[#This Row],[Cultivo]],Cod_categoría[],2,0)</f>
        <v>100114002</v>
      </c>
      <c r="E822" t="str">
        <f>+VLOOKUP(Importaciones_mensuales[[#This Row],[Código Arancelario]],Codigos10[],4,0)</f>
        <v>Deshidratado</v>
      </c>
      <c r="F822">
        <f>+VLOOKUP(Importaciones_mensuales[[#This Row],[Procesamiento]],Cod_procesamiento[],2,0)</f>
        <v>3</v>
      </c>
      <c r="G822" t="str">
        <f>+VLOOKUP(Importaciones_mensuales[[#This Row],[Código Arancelario]],Codigos10[],3,0)</f>
        <v>Consumo</v>
      </c>
      <c r="H822">
        <f>+VLOOKUP(Importaciones_mensuales[[#This Row],[Tipo]],Cod_tipo[],2,0)</f>
        <v>7</v>
      </c>
      <c r="I822" t="str">
        <f>+VLOOKUP(Importaciones_mensuales[[#This Row],[Código Arancelario]],Codigos10[],5,0)</f>
        <v>Tubérculos</v>
      </c>
      <c r="J822">
        <f>+VLOOKUP(Importaciones_mensuales[[#This Row],[Categoría]],Cod_Tipo_cultivo[],2,0)</f>
        <v>9</v>
      </c>
      <c r="K822" t="s">
        <v>20</v>
      </c>
      <c r="L822">
        <f>+VLOOKUP(Importaciones_mensuales[[#This Row],[Contenido]],Contenido_cod[],2,0)</f>
        <v>2</v>
      </c>
      <c r="M822" t="str">
        <f>+VLOOKUP(Importaciones_mensuales[[#This Row],[Código Arancelario]],Codigos10[],7,0)</f>
        <v>Sin especificar</v>
      </c>
      <c r="N822">
        <v>2016</v>
      </c>
      <c r="O822">
        <v>50347.12</v>
      </c>
      <c r="P822">
        <v>36125.47</v>
      </c>
      <c r="Q822">
        <v>25655.8</v>
      </c>
      <c r="R822">
        <v>19980.02</v>
      </c>
      <c r="S822">
        <v>19698.73</v>
      </c>
      <c r="T822">
        <v>12330.15</v>
      </c>
      <c r="U822">
        <v>38479.229999999996</v>
      </c>
      <c r="V822">
        <v>79910.759999999995</v>
      </c>
      <c r="W822">
        <v>89033.41</v>
      </c>
      <c r="X822">
        <v>72233.680000000008</v>
      </c>
      <c r="Y822">
        <v>72493.72</v>
      </c>
      <c r="Z822">
        <v>88170.76999999999</v>
      </c>
    </row>
    <row r="823" spans="1:26" x14ac:dyDescent="0.25">
      <c r="A823" t="s">
        <v>124</v>
      </c>
      <c r="B823" t="s">
        <v>15</v>
      </c>
      <c r="C823" t="str">
        <f>+VLOOKUP(Importaciones_mensuales[[#This Row],[Código Arancelario]],Codigos10[],2,0)</f>
        <v>Otros tubérculos</v>
      </c>
      <c r="D823">
        <f>+VLOOKUP(Importaciones_mensuales[[#This Row],[Cultivo]],Cod_categoría[],2,0)</f>
        <v>100114034</v>
      </c>
      <c r="E823" t="str">
        <f>+VLOOKUP(Importaciones_mensuales[[#This Row],[Código Arancelario]],Codigos10[],4,0)</f>
        <v>Deshidratado</v>
      </c>
      <c r="F823">
        <f>+VLOOKUP(Importaciones_mensuales[[#This Row],[Procesamiento]],Cod_procesamiento[],2,0)</f>
        <v>3</v>
      </c>
      <c r="G823" t="str">
        <f>+VLOOKUP(Importaciones_mensuales[[#This Row],[Código Arancelario]],Codigos10[],3,0)</f>
        <v>Consumo</v>
      </c>
      <c r="H823">
        <f>+VLOOKUP(Importaciones_mensuales[[#This Row],[Tipo]],Cod_tipo[],2,0)</f>
        <v>7</v>
      </c>
      <c r="I823" t="str">
        <f>+VLOOKUP(Importaciones_mensuales[[#This Row],[Código Arancelario]],Codigos10[],5,0)</f>
        <v>Tubérculos</v>
      </c>
      <c r="J823">
        <f>+VLOOKUP(Importaciones_mensuales[[#This Row],[Categoría]],Cod_Tipo_cultivo[],2,0)</f>
        <v>9</v>
      </c>
      <c r="K823" t="s">
        <v>20</v>
      </c>
      <c r="L823">
        <f>+VLOOKUP(Importaciones_mensuales[[#This Row],[Contenido]],Contenido_cod[],2,0)</f>
        <v>2</v>
      </c>
      <c r="M823" t="str">
        <f>+VLOOKUP(Importaciones_mensuales[[#This Row],[Código Arancelario]],Codigos10[],7,0)</f>
        <v>Sin especificar</v>
      </c>
      <c r="N823">
        <v>2016</v>
      </c>
      <c r="O823">
        <v>4704.41</v>
      </c>
      <c r="P823">
        <v>1201.55</v>
      </c>
      <c r="Q823">
        <v>2284.1</v>
      </c>
      <c r="R823">
        <v>12416.630000000001</v>
      </c>
      <c r="S823">
        <v>15783.26</v>
      </c>
      <c r="T823">
        <v>32461.15</v>
      </c>
      <c r="U823">
        <v>2826.41</v>
      </c>
      <c r="V823">
        <v>5918.97</v>
      </c>
      <c r="W823">
        <v>1102.8399999999999</v>
      </c>
      <c r="X823">
        <v>1393.36</v>
      </c>
      <c r="Y823">
        <v>2881.54</v>
      </c>
      <c r="Z823">
        <v>2809.5299999999997</v>
      </c>
    </row>
    <row r="824" spans="1:26" x14ac:dyDescent="0.25">
      <c r="A824" t="s">
        <v>126</v>
      </c>
      <c r="B824" t="s">
        <v>15</v>
      </c>
      <c r="C824" t="str">
        <f>+VLOOKUP(Importaciones_mensuales[[#This Row],[Código Arancelario]],Codigos10[],2,0)</f>
        <v>Coco</v>
      </c>
      <c r="D824">
        <f>+VLOOKUP(Importaciones_mensuales[[#This Row],[Cultivo]],Cod_categoría[],2,0)</f>
        <v>100108007</v>
      </c>
      <c r="E824" t="str">
        <f>+VLOOKUP(Importaciones_mensuales[[#This Row],[Código Arancelario]],Codigos10[],4,0)</f>
        <v>Deshidratado</v>
      </c>
      <c r="F824">
        <f>+VLOOKUP(Importaciones_mensuales[[#This Row],[Procesamiento]],Cod_procesamiento[],2,0)</f>
        <v>3</v>
      </c>
      <c r="G824" t="str">
        <f>+VLOOKUP(Importaciones_mensuales[[#This Row],[Código Arancelario]],Codigos10[],3,0)</f>
        <v>Sin especificar</v>
      </c>
      <c r="H824">
        <f>+VLOOKUP(Importaciones_mensuales[[#This Row],[Tipo]],Cod_tipo[],2,0)</f>
        <v>5</v>
      </c>
      <c r="I824" t="str">
        <f>+VLOOKUP(Importaciones_mensuales[[#This Row],[Código Arancelario]],Codigos10[],5,0)</f>
        <v>Tropicales y Subtropicales</v>
      </c>
      <c r="J824">
        <f>+VLOOKUP(Importaciones_mensuales[[#This Row],[Categoría]],Cod_Tipo_cultivo[],2,0)</f>
        <v>4</v>
      </c>
      <c r="K824" t="s">
        <v>129</v>
      </c>
      <c r="L824">
        <f>+VLOOKUP(Importaciones_mensuales[[#This Row],[Contenido]],Contenido_cod[],2,0)</f>
        <v>1</v>
      </c>
      <c r="M824" t="str">
        <f>+VLOOKUP(Importaciones_mensuales[[#This Row],[Código Arancelario]],Codigos10[],7,0)</f>
        <v>Sin especificar</v>
      </c>
      <c r="N824">
        <v>2016</v>
      </c>
      <c r="O824">
        <v>184636.28999999998</v>
      </c>
      <c r="P824">
        <v>278979.57999999996</v>
      </c>
      <c r="Q824">
        <v>114960.81</v>
      </c>
      <c r="R824">
        <v>363188.27</v>
      </c>
      <c r="S824">
        <v>413882.92</v>
      </c>
      <c r="T824">
        <v>363263.85</v>
      </c>
      <c r="U824">
        <v>333376.74000000005</v>
      </c>
      <c r="V824">
        <v>349027.46</v>
      </c>
      <c r="W824">
        <v>549722.12999999989</v>
      </c>
      <c r="X824">
        <v>212725.72</v>
      </c>
      <c r="Y824">
        <v>378790.88999999996</v>
      </c>
      <c r="Z824">
        <v>226647.36000000002</v>
      </c>
    </row>
    <row r="825" spans="1:26" x14ac:dyDescent="0.25">
      <c r="A825" t="s">
        <v>286</v>
      </c>
      <c r="B825" t="s">
        <v>15</v>
      </c>
      <c r="C825" t="str">
        <f>+VLOOKUP(Importaciones_mensuales[[#This Row],[Código Arancelario]],Codigos10[],2,0)</f>
        <v>Coco</v>
      </c>
      <c r="D825">
        <f>+VLOOKUP(Importaciones_mensuales[[#This Row],[Cultivo]],Cod_categoría[],2,0)</f>
        <v>100108007</v>
      </c>
      <c r="E825" t="str">
        <f>+VLOOKUP(Importaciones_mensuales[[#This Row],[Código Arancelario]],Codigos10[],4,0)</f>
        <v>Deshidratado</v>
      </c>
      <c r="F825">
        <f>+VLOOKUP(Importaciones_mensuales[[#This Row],[Procesamiento]],Cod_procesamiento[],2,0)</f>
        <v>3</v>
      </c>
      <c r="G825" t="str">
        <f>+VLOOKUP(Importaciones_mensuales[[#This Row],[Código Arancelario]],Codigos10[],3,0)</f>
        <v>Con cáscara</v>
      </c>
      <c r="H825">
        <f>+VLOOKUP(Importaciones_mensuales[[#This Row],[Tipo]],Cod_tipo[],2,0)</f>
        <v>3</v>
      </c>
      <c r="I825" t="str">
        <f>+VLOOKUP(Importaciones_mensuales[[#This Row],[Código Arancelario]],Codigos10[],5,0)</f>
        <v>Tropicales y Subtropicales</v>
      </c>
      <c r="J825">
        <f>+VLOOKUP(Importaciones_mensuales[[#This Row],[Categoría]],Cod_Tipo_cultivo[],2,0)</f>
        <v>4</v>
      </c>
      <c r="K825" t="s">
        <v>129</v>
      </c>
      <c r="L825">
        <f>+VLOOKUP(Importaciones_mensuales[[#This Row],[Contenido]],Contenido_cod[],2,0)</f>
        <v>1</v>
      </c>
      <c r="M825" t="str">
        <f>+VLOOKUP(Importaciones_mensuales[[#This Row],[Código Arancelario]],Codigos10[],7,0)</f>
        <v>Sin especificar</v>
      </c>
      <c r="N825">
        <v>2016</v>
      </c>
      <c r="O825">
        <v>0</v>
      </c>
      <c r="P825">
        <v>0</v>
      </c>
      <c r="Q825">
        <v>0</v>
      </c>
      <c r="R825">
        <v>38150</v>
      </c>
      <c r="S825">
        <v>47200</v>
      </c>
      <c r="T825">
        <v>21700</v>
      </c>
      <c r="U825">
        <v>0</v>
      </c>
      <c r="V825">
        <v>16000</v>
      </c>
      <c r="W825">
        <v>16000</v>
      </c>
      <c r="X825">
        <v>16000</v>
      </c>
      <c r="Y825">
        <v>0</v>
      </c>
      <c r="Z825">
        <v>0</v>
      </c>
    </row>
    <row r="826" spans="1:26" x14ac:dyDescent="0.25">
      <c r="A826" t="s">
        <v>130</v>
      </c>
      <c r="B826" t="s">
        <v>15</v>
      </c>
      <c r="C826" t="str">
        <f>+VLOOKUP(Importaciones_mensuales[[#This Row],[Código Arancelario]],Codigos10[],2,0)</f>
        <v>Coco</v>
      </c>
      <c r="D826">
        <f>+VLOOKUP(Importaciones_mensuales[[#This Row],[Cultivo]],Cod_categoría[],2,0)</f>
        <v>100108007</v>
      </c>
      <c r="E826" t="str">
        <f>+VLOOKUP(Importaciones_mensuales[[#This Row],[Código Arancelario]],Codigos10[],4,0)</f>
        <v>Deshidratado</v>
      </c>
      <c r="F826">
        <f>+VLOOKUP(Importaciones_mensuales[[#This Row],[Procesamiento]],Cod_procesamiento[],2,0)</f>
        <v>3</v>
      </c>
      <c r="G826" t="str">
        <f>+VLOOKUP(Importaciones_mensuales[[#This Row],[Código Arancelario]],Codigos10[],3,0)</f>
        <v>Sin especificar</v>
      </c>
      <c r="H826">
        <f>+VLOOKUP(Importaciones_mensuales[[#This Row],[Tipo]],Cod_tipo[],2,0)</f>
        <v>5</v>
      </c>
      <c r="I826" t="str">
        <f>+VLOOKUP(Importaciones_mensuales[[#This Row],[Código Arancelario]],Codigos10[],5,0)</f>
        <v>Tropicales y Subtropicales</v>
      </c>
      <c r="J826">
        <f>+VLOOKUP(Importaciones_mensuales[[#This Row],[Categoría]],Cod_Tipo_cultivo[],2,0)</f>
        <v>4</v>
      </c>
      <c r="K826" t="s">
        <v>129</v>
      </c>
      <c r="L826">
        <f>+VLOOKUP(Importaciones_mensuales[[#This Row],[Contenido]],Contenido_cod[],2,0)</f>
        <v>1</v>
      </c>
      <c r="M826" t="str">
        <f>+VLOOKUP(Importaciones_mensuales[[#This Row],[Código Arancelario]],Codigos10[],7,0)</f>
        <v>Sin especificar</v>
      </c>
      <c r="N826">
        <v>2016</v>
      </c>
      <c r="O826">
        <v>506.38</v>
      </c>
      <c r="P826">
        <v>0</v>
      </c>
      <c r="Q826">
        <v>9351.4599999999991</v>
      </c>
      <c r="R826">
        <v>35219.15</v>
      </c>
      <c r="S826">
        <v>30009.38</v>
      </c>
      <c r="T826">
        <v>13585.48</v>
      </c>
      <c r="U826">
        <v>36832.82</v>
      </c>
      <c r="V826">
        <v>28706.97</v>
      </c>
      <c r="W826">
        <v>15977.65</v>
      </c>
      <c r="X826">
        <v>263.70999999999998</v>
      </c>
      <c r="Y826">
        <v>22625.53</v>
      </c>
      <c r="Z826">
        <v>55557.39</v>
      </c>
    </row>
    <row r="827" spans="1:26" x14ac:dyDescent="0.25">
      <c r="A827" t="s">
        <v>131</v>
      </c>
      <c r="B827" t="s">
        <v>15</v>
      </c>
      <c r="C827" t="str">
        <f>+VLOOKUP(Importaciones_mensuales[[#This Row],[Código Arancelario]],Codigos10[],2,0)</f>
        <v>Nuez</v>
      </c>
      <c r="D827">
        <f>+VLOOKUP(Importaciones_mensuales[[#This Row],[Cultivo]],Cod_categoría[],2,0)</f>
        <v>100105004</v>
      </c>
      <c r="E827" t="str">
        <f>+VLOOKUP(Importaciones_mensuales[[#This Row],[Código Arancelario]],Codigos10[],4,0)</f>
        <v>Deshidratado</v>
      </c>
      <c r="F827">
        <f>+VLOOKUP(Importaciones_mensuales[[#This Row],[Procesamiento]],Cod_procesamiento[],2,0)</f>
        <v>3</v>
      </c>
      <c r="G827" t="str">
        <f>+VLOOKUP(Importaciones_mensuales[[#This Row],[Código Arancelario]],Codigos10[],3,0)</f>
        <v>Sin cáscara</v>
      </c>
      <c r="H827">
        <f>+VLOOKUP(Importaciones_mensuales[[#This Row],[Tipo]],Cod_tipo[],2,0)</f>
        <v>4</v>
      </c>
      <c r="I827" t="str">
        <f>+VLOOKUP(Importaciones_mensuales[[#This Row],[Código Arancelario]],Codigos10[],5,0)</f>
        <v>Frutos Secos</v>
      </c>
      <c r="J827">
        <f>+VLOOKUP(Importaciones_mensuales[[#This Row],[Categoría]],Cod_Tipo_cultivo[],2,0)</f>
        <v>6</v>
      </c>
      <c r="K827" t="s">
        <v>129</v>
      </c>
      <c r="L827">
        <f>+VLOOKUP(Importaciones_mensuales[[#This Row],[Contenido]],Contenido_cod[],2,0)</f>
        <v>1</v>
      </c>
      <c r="M827" t="str">
        <f>+VLOOKUP(Importaciones_mensuales[[#This Row],[Código Arancelario]],Codigos10[],7,0)</f>
        <v>Nueces de Brasil</v>
      </c>
      <c r="N827">
        <v>2016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4680</v>
      </c>
      <c r="U827">
        <v>0</v>
      </c>
      <c r="V827">
        <v>0</v>
      </c>
      <c r="W827">
        <v>0</v>
      </c>
      <c r="X827">
        <v>0</v>
      </c>
      <c r="Y827">
        <v>3870</v>
      </c>
      <c r="Z827">
        <v>0</v>
      </c>
    </row>
    <row r="828" spans="1:26" x14ac:dyDescent="0.25">
      <c r="A828" t="s">
        <v>136</v>
      </c>
      <c r="B828" t="s">
        <v>15</v>
      </c>
      <c r="C828" t="str">
        <f>+VLOOKUP(Importaciones_mensuales[[#This Row],[Código Arancelario]],Codigos10[],2,0)</f>
        <v>Nuez</v>
      </c>
      <c r="D828">
        <f>+VLOOKUP(Importaciones_mensuales[[#This Row],[Cultivo]],Cod_categoría[],2,0)</f>
        <v>100105004</v>
      </c>
      <c r="E828" t="str">
        <f>+VLOOKUP(Importaciones_mensuales[[#This Row],[Código Arancelario]],Codigos10[],4,0)</f>
        <v>Deshidratado</v>
      </c>
      <c r="F828">
        <f>+VLOOKUP(Importaciones_mensuales[[#This Row],[Procesamiento]],Cod_procesamiento[],2,0)</f>
        <v>3</v>
      </c>
      <c r="G828" t="str">
        <f>+VLOOKUP(Importaciones_mensuales[[#This Row],[Código Arancelario]],Codigos10[],3,0)</f>
        <v>Sin cáscara</v>
      </c>
      <c r="H828">
        <f>+VLOOKUP(Importaciones_mensuales[[#This Row],[Tipo]],Cod_tipo[],2,0)</f>
        <v>4</v>
      </c>
      <c r="I828" t="str">
        <f>+VLOOKUP(Importaciones_mensuales[[#This Row],[Código Arancelario]],Codigos10[],5,0)</f>
        <v>Frutos Secos</v>
      </c>
      <c r="J828">
        <f>+VLOOKUP(Importaciones_mensuales[[#This Row],[Categoría]],Cod_Tipo_cultivo[],2,0)</f>
        <v>6</v>
      </c>
      <c r="K828" t="s">
        <v>129</v>
      </c>
      <c r="L828">
        <f>+VLOOKUP(Importaciones_mensuales[[#This Row],[Contenido]],Contenido_cod[],2,0)</f>
        <v>1</v>
      </c>
      <c r="M828" t="str">
        <f>+VLOOKUP(Importaciones_mensuales[[#This Row],[Código Arancelario]],Codigos10[],7,0)</f>
        <v>Nueces de marañón</v>
      </c>
      <c r="N828">
        <v>2016</v>
      </c>
      <c r="O828">
        <v>8515.44</v>
      </c>
      <c r="P828">
        <v>0</v>
      </c>
      <c r="Q828">
        <v>368790.83</v>
      </c>
      <c r="R828">
        <v>132590.59</v>
      </c>
      <c r="S828">
        <v>206927.93</v>
      </c>
      <c r="T828">
        <v>196591.63</v>
      </c>
      <c r="U828">
        <v>251554.62</v>
      </c>
      <c r="V828">
        <v>0</v>
      </c>
      <c r="W828">
        <v>93936.18</v>
      </c>
      <c r="X828">
        <v>201392.58</v>
      </c>
      <c r="Y828">
        <v>83936.05</v>
      </c>
      <c r="Z828">
        <v>362511.74</v>
      </c>
    </row>
    <row r="829" spans="1:26" x14ac:dyDescent="0.25">
      <c r="A829" t="s">
        <v>141</v>
      </c>
      <c r="B829" t="s">
        <v>15</v>
      </c>
      <c r="C829" t="str">
        <f>+VLOOKUP(Importaciones_mensuales[[#This Row],[Código Arancelario]],Codigos10[],2,0)</f>
        <v>Almendra</v>
      </c>
      <c r="D829">
        <f>+VLOOKUP(Importaciones_mensuales[[#This Row],[Cultivo]],Cod_categoría[],2,0)</f>
        <v>100105001</v>
      </c>
      <c r="E829" t="str">
        <f>+VLOOKUP(Importaciones_mensuales[[#This Row],[Código Arancelario]],Codigos10[],4,0)</f>
        <v>Deshidratado</v>
      </c>
      <c r="F829">
        <f>+VLOOKUP(Importaciones_mensuales[[#This Row],[Procesamiento]],Cod_procesamiento[],2,0)</f>
        <v>3</v>
      </c>
      <c r="G829" t="str">
        <f>+VLOOKUP(Importaciones_mensuales[[#This Row],[Código Arancelario]],Codigos10[],3,0)</f>
        <v>Sin cáscara</v>
      </c>
      <c r="H829">
        <f>+VLOOKUP(Importaciones_mensuales[[#This Row],[Tipo]],Cod_tipo[],2,0)</f>
        <v>4</v>
      </c>
      <c r="I829" t="str">
        <f>+VLOOKUP(Importaciones_mensuales[[#This Row],[Código Arancelario]],Codigos10[],5,0)</f>
        <v>Frutos Secos</v>
      </c>
      <c r="J829">
        <f>+VLOOKUP(Importaciones_mensuales[[#This Row],[Categoría]],Cod_Tipo_cultivo[],2,0)</f>
        <v>6</v>
      </c>
      <c r="K829" t="s">
        <v>129</v>
      </c>
      <c r="L829">
        <f>+VLOOKUP(Importaciones_mensuales[[#This Row],[Contenido]],Contenido_cod[],2,0)</f>
        <v>1</v>
      </c>
      <c r="M829" t="str">
        <f>+VLOOKUP(Importaciones_mensuales[[#This Row],[Código Arancelario]],Codigos10[],7,0)</f>
        <v>Sin especificar</v>
      </c>
      <c r="N829">
        <v>2016</v>
      </c>
      <c r="O829">
        <v>1422868.5</v>
      </c>
      <c r="P829">
        <v>831234.55999999994</v>
      </c>
      <c r="Q829">
        <v>795988.38</v>
      </c>
      <c r="R829">
        <v>1218551.04</v>
      </c>
      <c r="S829">
        <v>1211952.5</v>
      </c>
      <c r="T829">
        <v>583023.65</v>
      </c>
      <c r="U829">
        <v>677327.6</v>
      </c>
      <c r="V829">
        <v>2428444.0100000002</v>
      </c>
      <c r="W829">
        <v>502572.36</v>
      </c>
      <c r="X829">
        <v>1476104.9300000002</v>
      </c>
      <c r="Y829">
        <v>3058020.6199999996</v>
      </c>
      <c r="Z829">
        <v>2194378.52</v>
      </c>
    </row>
    <row r="830" spans="1:26" x14ac:dyDescent="0.25">
      <c r="A830" t="s">
        <v>142</v>
      </c>
      <c r="B830" t="s">
        <v>15</v>
      </c>
      <c r="C830" t="str">
        <f>+VLOOKUP(Importaciones_mensuales[[#This Row],[Código Arancelario]],Codigos10[],2,0)</f>
        <v>Almendra</v>
      </c>
      <c r="D830">
        <f>+VLOOKUP(Importaciones_mensuales[[#This Row],[Cultivo]],Cod_categoría[],2,0)</f>
        <v>100105001</v>
      </c>
      <c r="E830" t="str">
        <f>+VLOOKUP(Importaciones_mensuales[[#This Row],[Código Arancelario]],Codigos10[],4,0)</f>
        <v>Deshidratado</v>
      </c>
      <c r="F830">
        <f>+VLOOKUP(Importaciones_mensuales[[#This Row],[Procesamiento]],Cod_procesamiento[],2,0)</f>
        <v>3</v>
      </c>
      <c r="G830" t="str">
        <f>+VLOOKUP(Importaciones_mensuales[[#This Row],[Código Arancelario]],Codigos10[],3,0)</f>
        <v>Sin cáscara</v>
      </c>
      <c r="H830">
        <f>+VLOOKUP(Importaciones_mensuales[[#This Row],[Tipo]],Cod_tipo[],2,0)</f>
        <v>4</v>
      </c>
      <c r="I830" t="str">
        <f>+VLOOKUP(Importaciones_mensuales[[#This Row],[Código Arancelario]],Codigos10[],5,0)</f>
        <v>Frutos Secos</v>
      </c>
      <c r="J830">
        <f>+VLOOKUP(Importaciones_mensuales[[#This Row],[Categoría]],Cod_Tipo_cultivo[],2,0)</f>
        <v>6</v>
      </c>
      <c r="K830" t="s">
        <v>129</v>
      </c>
      <c r="L830">
        <f>+VLOOKUP(Importaciones_mensuales[[#This Row],[Contenido]],Contenido_cod[],2,0)</f>
        <v>1</v>
      </c>
      <c r="M830" t="str">
        <f>+VLOOKUP(Importaciones_mensuales[[#This Row],[Código Arancelario]],Codigos10[],7,0)</f>
        <v>Sin especificar</v>
      </c>
      <c r="N830">
        <v>2016</v>
      </c>
      <c r="O830">
        <v>61898.96</v>
      </c>
      <c r="P830">
        <v>280655.12</v>
      </c>
      <c r="Q830">
        <v>126896.77</v>
      </c>
      <c r="R830">
        <v>213713.44</v>
      </c>
      <c r="S830">
        <v>126385.81</v>
      </c>
      <c r="T830">
        <v>223134.82</v>
      </c>
      <c r="U830">
        <v>0</v>
      </c>
      <c r="V830">
        <v>0</v>
      </c>
      <c r="W830">
        <v>0</v>
      </c>
      <c r="X830">
        <v>74992.5</v>
      </c>
      <c r="Y830">
        <v>19112.48</v>
      </c>
      <c r="Z830">
        <v>115531.28</v>
      </c>
    </row>
    <row r="831" spans="1:26" x14ac:dyDescent="0.25">
      <c r="A831" t="s">
        <v>145</v>
      </c>
      <c r="B831" t="s">
        <v>15</v>
      </c>
      <c r="C831" t="str">
        <f>+VLOOKUP(Importaciones_mensuales[[#This Row],[Código Arancelario]],Codigos10[],2,0)</f>
        <v>Avellana</v>
      </c>
      <c r="D831">
        <f>+VLOOKUP(Importaciones_mensuales[[#This Row],[Cultivo]],Cod_categoría[],2,0)</f>
        <v>100105002</v>
      </c>
      <c r="E831" t="str">
        <f>+VLOOKUP(Importaciones_mensuales[[#This Row],[Código Arancelario]],Codigos10[],4,0)</f>
        <v>Deshidratado</v>
      </c>
      <c r="F831">
        <f>+VLOOKUP(Importaciones_mensuales[[#This Row],[Procesamiento]],Cod_procesamiento[],2,0)</f>
        <v>3</v>
      </c>
      <c r="G831" t="str">
        <f>+VLOOKUP(Importaciones_mensuales[[#This Row],[Código Arancelario]],Codigos10[],3,0)</f>
        <v>Sin cáscara</v>
      </c>
      <c r="H831">
        <f>+VLOOKUP(Importaciones_mensuales[[#This Row],[Tipo]],Cod_tipo[],2,0)</f>
        <v>4</v>
      </c>
      <c r="I831" t="str">
        <f>+VLOOKUP(Importaciones_mensuales[[#This Row],[Código Arancelario]],Codigos10[],5,0)</f>
        <v>Frutos Secos</v>
      </c>
      <c r="J831">
        <f>+VLOOKUP(Importaciones_mensuales[[#This Row],[Categoría]],Cod_Tipo_cultivo[],2,0)</f>
        <v>6</v>
      </c>
      <c r="K831" t="s">
        <v>129</v>
      </c>
      <c r="L831">
        <f>+VLOOKUP(Importaciones_mensuales[[#This Row],[Contenido]],Contenido_cod[],2,0)</f>
        <v>1</v>
      </c>
      <c r="M831" t="str">
        <f>+VLOOKUP(Importaciones_mensuales[[#This Row],[Código Arancelario]],Codigos10[],7,0)</f>
        <v>Sin especificar</v>
      </c>
      <c r="N831">
        <v>2016</v>
      </c>
      <c r="O831">
        <v>2350.83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220.9</v>
      </c>
      <c r="X831">
        <v>0</v>
      </c>
      <c r="Y831">
        <v>0</v>
      </c>
      <c r="Z831">
        <v>0</v>
      </c>
    </row>
    <row r="832" spans="1:26" x14ac:dyDescent="0.25">
      <c r="A832" t="s">
        <v>146</v>
      </c>
      <c r="B832" t="s">
        <v>15</v>
      </c>
      <c r="C832" t="str">
        <f>+VLOOKUP(Importaciones_mensuales[[#This Row],[Código Arancelario]],Codigos10[],2,0)</f>
        <v>Nuez</v>
      </c>
      <c r="D832">
        <f>+VLOOKUP(Importaciones_mensuales[[#This Row],[Cultivo]],Cod_categoría[],2,0)</f>
        <v>100105004</v>
      </c>
      <c r="E832" t="str">
        <f>+VLOOKUP(Importaciones_mensuales[[#This Row],[Código Arancelario]],Codigos10[],4,0)</f>
        <v>Deshidratado</v>
      </c>
      <c r="F832">
        <f>+VLOOKUP(Importaciones_mensuales[[#This Row],[Procesamiento]],Cod_procesamiento[],2,0)</f>
        <v>3</v>
      </c>
      <c r="G832" t="str">
        <f>+VLOOKUP(Importaciones_mensuales[[#This Row],[Código Arancelario]],Codigos10[],3,0)</f>
        <v>Con cáscara</v>
      </c>
      <c r="H832">
        <f>+VLOOKUP(Importaciones_mensuales[[#This Row],[Tipo]],Cod_tipo[],2,0)</f>
        <v>3</v>
      </c>
      <c r="I832" t="str">
        <f>+VLOOKUP(Importaciones_mensuales[[#This Row],[Código Arancelario]],Codigos10[],5,0)</f>
        <v>Frutos Secos</v>
      </c>
      <c r="J832">
        <f>+VLOOKUP(Importaciones_mensuales[[#This Row],[Categoría]],Cod_Tipo_cultivo[],2,0)</f>
        <v>6</v>
      </c>
      <c r="K832" t="s">
        <v>129</v>
      </c>
      <c r="L832">
        <f>+VLOOKUP(Importaciones_mensuales[[#This Row],[Contenido]],Contenido_cod[],2,0)</f>
        <v>1</v>
      </c>
      <c r="M832" t="str">
        <f>+VLOOKUP(Importaciones_mensuales[[#This Row],[Código Arancelario]],Codigos10[],7,0)</f>
        <v>Nueces de nogal</v>
      </c>
      <c r="N832">
        <v>2016</v>
      </c>
      <c r="O832">
        <v>193287.27000000002</v>
      </c>
      <c r="P832">
        <v>59092.04</v>
      </c>
      <c r="Q832">
        <v>0</v>
      </c>
      <c r="R832">
        <v>72000</v>
      </c>
      <c r="S832">
        <v>0</v>
      </c>
      <c r="T832">
        <v>33309.72</v>
      </c>
      <c r="U832">
        <v>0</v>
      </c>
      <c r="V832">
        <v>0</v>
      </c>
      <c r="W832">
        <v>69215.289999999994</v>
      </c>
      <c r="X832">
        <v>66672.759999999995</v>
      </c>
      <c r="Y832">
        <v>60406.04</v>
      </c>
      <c r="Z832">
        <v>191357.88</v>
      </c>
    </row>
    <row r="833" spans="1:26" x14ac:dyDescent="0.25">
      <c r="A833" t="s">
        <v>148</v>
      </c>
      <c r="B833" t="s">
        <v>15</v>
      </c>
      <c r="C833" t="str">
        <f>+VLOOKUP(Importaciones_mensuales[[#This Row],[Código Arancelario]],Codigos10[],2,0)</f>
        <v>Nuez</v>
      </c>
      <c r="D833">
        <f>+VLOOKUP(Importaciones_mensuales[[#This Row],[Cultivo]],Cod_categoría[],2,0)</f>
        <v>100105004</v>
      </c>
      <c r="E833" t="str">
        <f>+VLOOKUP(Importaciones_mensuales[[#This Row],[Código Arancelario]],Codigos10[],4,0)</f>
        <v>Deshidratado</v>
      </c>
      <c r="F833">
        <f>+VLOOKUP(Importaciones_mensuales[[#This Row],[Procesamiento]],Cod_procesamiento[],2,0)</f>
        <v>3</v>
      </c>
      <c r="G833" t="str">
        <f>+VLOOKUP(Importaciones_mensuales[[#This Row],[Código Arancelario]],Codigos10[],3,0)</f>
        <v>Sin cáscara</v>
      </c>
      <c r="H833">
        <f>+VLOOKUP(Importaciones_mensuales[[#This Row],[Tipo]],Cod_tipo[],2,0)</f>
        <v>4</v>
      </c>
      <c r="I833" t="str">
        <f>+VLOOKUP(Importaciones_mensuales[[#This Row],[Código Arancelario]],Codigos10[],5,0)</f>
        <v>Frutos Secos</v>
      </c>
      <c r="J833">
        <f>+VLOOKUP(Importaciones_mensuales[[#This Row],[Categoría]],Cod_Tipo_cultivo[],2,0)</f>
        <v>6</v>
      </c>
      <c r="K833" t="s">
        <v>129</v>
      </c>
      <c r="L833">
        <f>+VLOOKUP(Importaciones_mensuales[[#This Row],[Contenido]],Contenido_cod[],2,0)</f>
        <v>1</v>
      </c>
      <c r="M833" t="str">
        <f>+VLOOKUP(Importaciones_mensuales[[#This Row],[Código Arancelario]],Codigos10[],7,0)</f>
        <v>Nueces de nogal</v>
      </c>
      <c r="N833">
        <v>2016</v>
      </c>
      <c r="O833">
        <v>248.97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1097.68</v>
      </c>
    </row>
    <row r="834" spans="1:26" x14ac:dyDescent="0.25">
      <c r="A834" t="s">
        <v>149</v>
      </c>
      <c r="B834" t="s">
        <v>15</v>
      </c>
      <c r="C834" t="str">
        <f>+VLOOKUP(Importaciones_mensuales[[#This Row],[Código Arancelario]],Codigos10[],2,0)</f>
        <v>Nuez</v>
      </c>
      <c r="D834">
        <f>+VLOOKUP(Importaciones_mensuales[[#This Row],[Cultivo]],Cod_categoría[],2,0)</f>
        <v>100105004</v>
      </c>
      <c r="E834" t="str">
        <f>+VLOOKUP(Importaciones_mensuales[[#This Row],[Código Arancelario]],Codigos10[],4,0)</f>
        <v>Deshidratado</v>
      </c>
      <c r="F834">
        <f>+VLOOKUP(Importaciones_mensuales[[#This Row],[Procesamiento]],Cod_procesamiento[],2,0)</f>
        <v>3</v>
      </c>
      <c r="G834" t="str">
        <f>+VLOOKUP(Importaciones_mensuales[[#This Row],[Código Arancelario]],Codigos10[],3,0)</f>
        <v>Sin cáscara</v>
      </c>
      <c r="H834">
        <f>+VLOOKUP(Importaciones_mensuales[[#This Row],[Tipo]],Cod_tipo[],2,0)</f>
        <v>4</v>
      </c>
      <c r="I834" t="str">
        <f>+VLOOKUP(Importaciones_mensuales[[#This Row],[Código Arancelario]],Codigos10[],5,0)</f>
        <v>Frutos Secos</v>
      </c>
      <c r="J834">
        <f>+VLOOKUP(Importaciones_mensuales[[#This Row],[Categoría]],Cod_Tipo_cultivo[],2,0)</f>
        <v>6</v>
      </c>
      <c r="K834" t="s">
        <v>129</v>
      </c>
      <c r="L834">
        <f>+VLOOKUP(Importaciones_mensuales[[#This Row],[Contenido]],Contenido_cod[],2,0)</f>
        <v>1</v>
      </c>
      <c r="M834" t="str">
        <f>+VLOOKUP(Importaciones_mensuales[[#This Row],[Código Arancelario]],Codigos10[],7,0)</f>
        <v>Nueces de nogal</v>
      </c>
      <c r="N834">
        <v>2016</v>
      </c>
      <c r="O834">
        <v>0</v>
      </c>
      <c r="P834">
        <v>572.21</v>
      </c>
      <c r="Q834">
        <v>0</v>
      </c>
      <c r="R834">
        <v>0</v>
      </c>
      <c r="S834">
        <v>255882.29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811.12</v>
      </c>
      <c r="Z834">
        <v>0</v>
      </c>
    </row>
    <row r="835" spans="1:26" x14ac:dyDescent="0.25">
      <c r="A835" t="s">
        <v>152</v>
      </c>
      <c r="B835" t="s">
        <v>15</v>
      </c>
      <c r="C835" t="str">
        <f>+VLOOKUP(Importaciones_mensuales[[#This Row],[Código Arancelario]],Codigos10[],2,0)</f>
        <v>Pistacho</v>
      </c>
      <c r="D835">
        <f>+VLOOKUP(Importaciones_mensuales[[#This Row],[Cultivo]],Cod_categoría[],2,0)</f>
        <v>100105005</v>
      </c>
      <c r="E835" t="str">
        <f>+VLOOKUP(Importaciones_mensuales[[#This Row],[Código Arancelario]],Codigos10[],4,0)</f>
        <v>Deshidratado</v>
      </c>
      <c r="F835">
        <f>+VLOOKUP(Importaciones_mensuales[[#This Row],[Procesamiento]],Cod_procesamiento[],2,0)</f>
        <v>3</v>
      </c>
      <c r="G835" t="str">
        <f>+VLOOKUP(Importaciones_mensuales[[#This Row],[Código Arancelario]],Codigos10[],3,0)</f>
        <v>Con cáscara</v>
      </c>
      <c r="H835">
        <f>+VLOOKUP(Importaciones_mensuales[[#This Row],[Tipo]],Cod_tipo[],2,0)</f>
        <v>3</v>
      </c>
      <c r="I835" t="str">
        <f>+VLOOKUP(Importaciones_mensuales[[#This Row],[Código Arancelario]],Codigos10[],5,0)</f>
        <v>Frutos Secos</v>
      </c>
      <c r="J835">
        <f>+VLOOKUP(Importaciones_mensuales[[#This Row],[Categoría]],Cod_Tipo_cultivo[],2,0)</f>
        <v>6</v>
      </c>
      <c r="K835" t="s">
        <v>129</v>
      </c>
      <c r="L835">
        <f>+VLOOKUP(Importaciones_mensuales[[#This Row],[Contenido]],Contenido_cod[],2,0)</f>
        <v>1</v>
      </c>
      <c r="M835" t="str">
        <f>+VLOOKUP(Importaciones_mensuales[[#This Row],[Código Arancelario]],Codigos10[],7,0)</f>
        <v>Sin especificar</v>
      </c>
      <c r="N835">
        <v>2016</v>
      </c>
      <c r="O835">
        <v>26.02</v>
      </c>
      <c r="P835">
        <v>618210.08000000007</v>
      </c>
      <c r="Q835">
        <v>0</v>
      </c>
      <c r="R835">
        <v>87575.98</v>
      </c>
      <c r="S835">
        <v>0</v>
      </c>
      <c r="T835">
        <v>106306.13</v>
      </c>
      <c r="U835">
        <v>135630.45000000001</v>
      </c>
      <c r="V835">
        <v>105783</v>
      </c>
      <c r="W835">
        <v>0</v>
      </c>
      <c r="X835">
        <v>0</v>
      </c>
      <c r="Y835">
        <v>0</v>
      </c>
      <c r="Z835">
        <v>0</v>
      </c>
    </row>
    <row r="836" spans="1:26" x14ac:dyDescent="0.25">
      <c r="A836" t="s">
        <v>154</v>
      </c>
      <c r="B836" t="s">
        <v>15</v>
      </c>
      <c r="C836" t="str">
        <f>+VLOOKUP(Importaciones_mensuales[[#This Row],[Código Arancelario]],Codigos10[],2,0)</f>
        <v>Pistacho</v>
      </c>
      <c r="D836">
        <f>+VLOOKUP(Importaciones_mensuales[[#This Row],[Cultivo]],Cod_categoría[],2,0)</f>
        <v>100105005</v>
      </c>
      <c r="E836" t="str">
        <f>+VLOOKUP(Importaciones_mensuales[[#This Row],[Código Arancelario]],Codigos10[],4,0)</f>
        <v>Deshidratado</v>
      </c>
      <c r="F836">
        <f>+VLOOKUP(Importaciones_mensuales[[#This Row],[Procesamiento]],Cod_procesamiento[],2,0)</f>
        <v>3</v>
      </c>
      <c r="G836" t="str">
        <f>+VLOOKUP(Importaciones_mensuales[[#This Row],[Código Arancelario]],Codigos10[],3,0)</f>
        <v>Sin cáscara</v>
      </c>
      <c r="H836">
        <f>+VLOOKUP(Importaciones_mensuales[[#This Row],[Tipo]],Cod_tipo[],2,0)</f>
        <v>4</v>
      </c>
      <c r="I836" t="str">
        <f>+VLOOKUP(Importaciones_mensuales[[#This Row],[Código Arancelario]],Codigos10[],5,0)</f>
        <v>Frutos Secos</v>
      </c>
      <c r="J836">
        <f>+VLOOKUP(Importaciones_mensuales[[#This Row],[Categoría]],Cod_Tipo_cultivo[],2,0)</f>
        <v>6</v>
      </c>
      <c r="K836" t="s">
        <v>129</v>
      </c>
      <c r="L836">
        <f>+VLOOKUP(Importaciones_mensuales[[#This Row],[Contenido]],Contenido_cod[],2,0)</f>
        <v>1</v>
      </c>
      <c r="M836" t="str">
        <f>+VLOOKUP(Importaciones_mensuales[[#This Row],[Código Arancelario]],Codigos10[],7,0)</f>
        <v>Sin especificar</v>
      </c>
      <c r="N836">
        <v>2016</v>
      </c>
      <c r="O836">
        <v>0</v>
      </c>
      <c r="P836">
        <v>56676.81</v>
      </c>
      <c r="Q836">
        <v>0</v>
      </c>
      <c r="R836">
        <v>0</v>
      </c>
      <c r="S836">
        <v>6531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</row>
    <row r="837" spans="1:26" x14ac:dyDescent="0.25">
      <c r="A837" t="s">
        <v>157</v>
      </c>
      <c r="B837" t="s">
        <v>15</v>
      </c>
      <c r="C837" t="str">
        <f>+VLOOKUP(Importaciones_mensuales[[#This Row],[Código Arancelario]],Codigos10[],2,0)</f>
        <v>Nuez</v>
      </c>
      <c r="D837">
        <f>+VLOOKUP(Importaciones_mensuales[[#This Row],[Cultivo]],Cod_categoría[],2,0)</f>
        <v>100105004</v>
      </c>
      <c r="E837" t="str">
        <f>+VLOOKUP(Importaciones_mensuales[[#This Row],[Código Arancelario]],Codigos10[],4,0)</f>
        <v>Deshidratado</v>
      </c>
      <c r="F837">
        <f>+VLOOKUP(Importaciones_mensuales[[#This Row],[Procesamiento]],Cod_procesamiento[],2,0)</f>
        <v>3</v>
      </c>
      <c r="G837" t="str">
        <f>+VLOOKUP(Importaciones_mensuales[[#This Row],[Código Arancelario]],Codigos10[],3,0)</f>
        <v>Sin especificar</v>
      </c>
      <c r="H837">
        <f>+VLOOKUP(Importaciones_mensuales[[#This Row],[Tipo]],Cod_tipo[],2,0)</f>
        <v>5</v>
      </c>
      <c r="I837" t="str">
        <f>+VLOOKUP(Importaciones_mensuales[[#This Row],[Código Arancelario]],Codigos10[],5,0)</f>
        <v>Frutos Secos</v>
      </c>
      <c r="J837">
        <f>+VLOOKUP(Importaciones_mensuales[[#This Row],[Categoría]],Cod_Tipo_cultivo[],2,0)</f>
        <v>6</v>
      </c>
      <c r="K837" t="s">
        <v>129</v>
      </c>
      <c r="L837">
        <f>+VLOOKUP(Importaciones_mensuales[[#This Row],[Contenido]],Contenido_cod[],2,0)</f>
        <v>1</v>
      </c>
      <c r="M837" t="str">
        <f>+VLOOKUP(Importaciones_mensuales[[#This Row],[Código Arancelario]],Codigos10[],7,0)</f>
        <v>Otras nueces</v>
      </c>
      <c r="N837">
        <v>2016</v>
      </c>
      <c r="O837">
        <v>126.58</v>
      </c>
      <c r="P837">
        <v>0</v>
      </c>
      <c r="Q837">
        <v>0</v>
      </c>
      <c r="R837">
        <v>2045.93</v>
      </c>
      <c r="S837">
        <v>0</v>
      </c>
      <c r="T837">
        <v>0</v>
      </c>
      <c r="U837">
        <v>0</v>
      </c>
      <c r="V837">
        <v>96.03</v>
      </c>
      <c r="W837">
        <v>0</v>
      </c>
      <c r="X837">
        <v>201.65</v>
      </c>
      <c r="Y837">
        <v>0</v>
      </c>
      <c r="Z837">
        <v>0</v>
      </c>
    </row>
    <row r="838" spans="1:26" x14ac:dyDescent="0.25">
      <c r="A838" t="s">
        <v>159</v>
      </c>
      <c r="B838" t="s">
        <v>15</v>
      </c>
      <c r="C838" t="str">
        <f>+VLOOKUP(Importaciones_mensuales[[#This Row],[Código Arancelario]],Codigos10[],2,0)</f>
        <v>Plátano</v>
      </c>
      <c r="D838">
        <f>+VLOOKUP(Importaciones_mensuales[[#This Row],[Cultivo]],Cod_categoría[],2,0)</f>
        <v>100108006</v>
      </c>
      <c r="E838" t="str">
        <f>+VLOOKUP(Importaciones_mensuales[[#This Row],[Código Arancelario]],Codigos10[],4,0)</f>
        <v>Sin especificar</v>
      </c>
      <c r="F838">
        <f>+VLOOKUP(Importaciones_mensuales[[#This Row],[Procesamiento]],Cod_procesamiento[],2,0)</f>
        <v>6</v>
      </c>
      <c r="G838" t="str">
        <f>+VLOOKUP(Importaciones_mensuales[[#This Row],[Código Arancelario]],Codigos10[],3,0)</f>
        <v>Sin especificar</v>
      </c>
      <c r="H838">
        <f>+VLOOKUP(Importaciones_mensuales[[#This Row],[Tipo]],Cod_tipo[],2,0)</f>
        <v>5</v>
      </c>
      <c r="I838" t="str">
        <f>+VLOOKUP(Importaciones_mensuales[[#This Row],[Código Arancelario]],Codigos10[],5,0)</f>
        <v>Tropicales y Subtropicales</v>
      </c>
      <c r="J838">
        <f>+VLOOKUP(Importaciones_mensuales[[#This Row],[Categoría]],Cod_Tipo_cultivo[],2,0)</f>
        <v>4</v>
      </c>
      <c r="K838" t="s">
        <v>129</v>
      </c>
      <c r="L838">
        <f>+VLOOKUP(Importaciones_mensuales[[#This Row],[Contenido]],Contenido_cod[],2,0)</f>
        <v>1</v>
      </c>
      <c r="M838" t="str">
        <f>+VLOOKUP(Importaciones_mensuales[[#This Row],[Código Arancelario]],Codigos10[],7,0)</f>
        <v>Sin especificar</v>
      </c>
      <c r="N838">
        <v>2016</v>
      </c>
      <c r="O838">
        <v>96435.13</v>
      </c>
      <c r="P838">
        <v>137727.38</v>
      </c>
      <c r="Q838">
        <v>118072.93999999999</v>
      </c>
      <c r="R838">
        <v>110497.36</v>
      </c>
      <c r="S838">
        <v>153678.47</v>
      </c>
      <c r="T838">
        <v>100421.66</v>
      </c>
      <c r="U838">
        <v>276569.28000000003</v>
      </c>
      <c r="V838">
        <v>356114.14999999997</v>
      </c>
      <c r="W838">
        <v>258833.01000000004</v>
      </c>
      <c r="X838">
        <v>304756.31</v>
      </c>
      <c r="Y838">
        <v>191809.65</v>
      </c>
      <c r="Z838">
        <v>283419.13</v>
      </c>
    </row>
    <row r="839" spans="1:26" x14ac:dyDescent="0.25">
      <c r="A839" t="s">
        <v>161</v>
      </c>
      <c r="B839" t="s">
        <v>15</v>
      </c>
      <c r="C839" t="str">
        <f>+VLOOKUP(Importaciones_mensuales[[#This Row],[Código Arancelario]],Codigos10[],2,0)</f>
        <v>Plátano</v>
      </c>
      <c r="D839">
        <f>+VLOOKUP(Importaciones_mensuales[[#This Row],[Cultivo]],Cod_categoría[],2,0)</f>
        <v>100108006</v>
      </c>
      <c r="E839" t="str">
        <f>+VLOOKUP(Importaciones_mensuales[[#This Row],[Código Arancelario]],Codigos10[],4,0)</f>
        <v>Sin especificar</v>
      </c>
      <c r="F839">
        <f>+VLOOKUP(Importaciones_mensuales[[#This Row],[Procesamiento]],Cod_procesamiento[],2,0)</f>
        <v>6</v>
      </c>
      <c r="G839" t="str">
        <f>+VLOOKUP(Importaciones_mensuales[[#This Row],[Código Arancelario]],Codigos10[],3,0)</f>
        <v>Sin especificar</v>
      </c>
      <c r="H839">
        <f>+VLOOKUP(Importaciones_mensuales[[#This Row],[Tipo]],Cod_tipo[],2,0)</f>
        <v>5</v>
      </c>
      <c r="I839" t="str">
        <f>+VLOOKUP(Importaciones_mensuales[[#This Row],[Código Arancelario]],Codigos10[],5,0)</f>
        <v>Tropicales y Subtropicales</v>
      </c>
      <c r="J839">
        <f>+VLOOKUP(Importaciones_mensuales[[#This Row],[Categoría]],Cod_Tipo_cultivo[],2,0)</f>
        <v>4</v>
      </c>
      <c r="K839" t="s">
        <v>129</v>
      </c>
      <c r="L839">
        <f>+VLOOKUP(Importaciones_mensuales[[#This Row],[Contenido]],Contenido_cod[],2,0)</f>
        <v>1</v>
      </c>
      <c r="M839" t="str">
        <f>+VLOOKUP(Importaciones_mensuales[[#This Row],[Código Arancelario]],Codigos10[],7,0)</f>
        <v>Sin especificar</v>
      </c>
      <c r="N839">
        <v>2016</v>
      </c>
      <c r="O839">
        <v>3918368.26</v>
      </c>
      <c r="P839">
        <v>4309980.76</v>
      </c>
      <c r="Q839">
        <v>4811707.2700000005</v>
      </c>
      <c r="R839">
        <v>5487264.5</v>
      </c>
      <c r="S839">
        <v>5195805.37</v>
      </c>
      <c r="T839">
        <v>5558159.46</v>
      </c>
      <c r="U839">
        <v>5746447.4499999993</v>
      </c>
      <c r="V839">
        <v>6114085.1100000003</v>
      </c>
      <c r="W839">
        <v>7097224.5300000012</v>
      </c>
      <c r="X839">
        <v>6734556.8799999999</v>
      </c>
      <c r="Y839">
        <v>6960093.71</v>
      </c>
      <c r="Z839">
        <v>6180063.8800000008</v>
      </c>
    </row>
    <row r="840" spans="1:26" x14ac:dyDescent="0.25">
      <c r="A840" t="s">
        <v>162</v>
      </c>
      <c r="B840" t="s">
        <v>15</v>
      </c>
      <c r="C840" t="str">
        <f>+VLOOKUP(Importaciones_mensuales[[#This Row],[Código Arancelario]],Codigos10[],2,0)</f>
        <v>Dátil</v>
      </c>
      <c r="D840">
        <f>+VLOOKUP(Importaciones_mensuales[[#This Row],[Cultivo]],Cod_categoría[],2,0)</f>
        <v>100114023</v>
      </c>
      <c r="E840" t="str">
        <f>+VLOOKUP(Importaciones_mensuales[[#This Row],[Código Arancelario]],Codigos10[],4,0)</f>
        <v>Sin especificar</v>
      </c>
      <c r="F840">
        <f>+VLOOKUP(Importaciones_mensuales[[#This Row],[Procesamiento]],Cod_procesamiento[],2,0)</f>
        <v>6</v>
      </c>
      <c r="G840" t="str">
        <f>+VLOOKUP(Importaciones_mensuales[[#This Row],[Código Arancelario]],Codigos10[],3,0)</f>
        <v>Sin especificar</v>
      </c>
      <c r="H840">
        <f>+VLOOKUP(Importaciones_mensuales[[#This Row],[Tipo]],Cod_tipo[],2,0)</f>
        <v>5</v>
      </c>
      <c r="I840" t="str">
        <f>+VLOOKUP(Importaciones_mensuales[[#This Row],[Código Arancelario]],Codigos10[],5,0)</f>
        <v>Tropicales y Subtropicales</v>
      </c>
      <c r="J840">
        <f>+VLOOKUP(Importaciones_mensuales[[#This Row],[Categoría]],Cod_Tipo_cultivo[],2,0)</f>
        <v>4</v>
      </c>
      <c r="K840" t="s">
        <v>129</v>
      </c>
      <c r="L840">
        <f>+VLOOKUP(Importaciones_mensuales[[#This Row],[Contenido]],Contenido_cod[],2,0)</f>
        <v>1</v>
      </c>
      <c r="M840" t="str">
        <f>+VLOOKUP(Importaciones_mensuales[[#This Row],[Código Arancelario]],Codigos10[],7,0)</f>
        <v>Sin especificar</v>
      </c>
      <c r="N840">
        <v>2016</v>
      </c>
      <c r="O840">
        <v>93</v>
      </c>
      <c r="P840">
        <v>9685</v>
      </c>
      <c r="Q840">
        <v>0</v>
      </c>
      <c r="R840">
        <v>64441.120000000003</v>
      </c>
      <c r="S840">
        <v>0</v>
      </c>
      <c r="T840">
        <v>21886.5</v>
      </c>
      <c r="U840">
        <v>19697.16</v>
      </c>
      <c r="V840">
        <v>0</v>
      </c>
      <c r="W840">
        <v>0</v>
      </c>
      <c r="X840">
        <v>840.51</v>
      </c>
      <c r="Y840">
        <v>67909.3</v>
      </c>
      <c r="Z840">
        <v>0</v>
      </c>
    </row>
    <row r="841" spans="1:26" x14ac:dyDescent="0.25">
      <c r="A841" t="s">
        <v>289</v>
      </c>
      <c r="B841" t="s">
        <v>15</v>
      </c>
      <c r="C841" t="str">
        <f>+VLOOKUP(Importaciones_mensuales[[#This Row],[Código Arancelario]],Codigos10[],2,0)</f>
        <v>Higo</v>
      </c>
      <c r="D841">
        <f>+VLOOKUP(Importaciones_mensuales[[#This Row],[Cultivo]],Cod_categoría[],2,0)</f>
        <v>100101006</v>
      </c>
      <c r="E841" t="str">
        <f>+VLOOKUP(Importaciones_mensuales[[#This Row],[Código Arancelario]],Codigos10[],4,0)</f>
        <v>Sin especificar</v>
      </c>
      <c r="F841">
        <f>+VLOOKUP(Importaciones_mensuales[[#This Row],[Procesamiento]],Cod_procesamiento[],2,0)</f>
        <v>6</v>
      </c>
      <c r="G841" t="str">
        <f>+VLOOKUP(Importaciones_mensuales[[#This Row],[Código Arancelario]],Codigos10[],3,0)</f>
        <v>Sin especificar</v>
      </c>
      <c r="H841">
        <f>+VLOOKUP(Importaciones_mensuales[[#This Row],[Tipo]],Cod_tipo[],2,0)</f>
        <v>5</v>
      </c>
      <c r="I841" t="str">
        <f>+VLOOKUP(Importaciones_mensuales[[#This Row],[Código Arancelario]],Codigos10[],5,0)</f>
        <v>Berries</v>
      </c>
      <c r="J841">
        <f>+VLOOKUP(Importaciones_mensuales[[#This Row],[Categoría]],Cod_Tipo_cultivo[],2,0)</f>
        <v>1</v>
      </c>
      <c r="K841" t="s">
        <v>129</v>
      </c>
      <c r="L841">
        <f>+VLOOKUP(Importaciones_mensuales[[#This Row],[Contenido]],Contenido_cod[],2,0)</f>
        <v>1</v>
      </c>
      <c r="M841" t="str">
        <f>+VLOOKUP(Importaciones_mensuales[[#This Row],[Código Arancelario]],Codigos10[],7,0)</f>
        <v>Sin especificar</v>
      </c>
      <c r="N841">
        <v>2016</v>
      </c>
      <c r="O841">
        <v>0</v>
      </c>
      <c r="P841">
        <v>5116.87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</row>
    <row r="842" spans="1:26" x14ac:dyDescent="0.25">
      <c r="A842" t="s">
        <v>164</v>
      </c>
      <c r="B842" t="s">
        <v>15</v>
      </c>
      <c r="C842" t="str">
        <f>+VLOOKUP(Importaciones_mensuales[[#This Row],[Código Arancelario]],Codigos10[],2,0)</f>
        <v>Piña</v>
      </c>
      <c r="D842">
        <f>+VLOOKUP(Importaciones_mensuales[[#This Row],[Cultivo]],Cod_categoría[],2,0)</f>
        <v>100108005</v>
      </c>
      <c r="E842" t="str">
        <f>+VLOOKUP(Importaciones_mensuales[[#This Row],[Código Arancelario]],Codigos10[],4,0)</f>
        <v>Sin especificar</v>
      </c>
      <c r="F842">
        <f>+VLOOKUP(Importaciones_mensuales[[#This Row],[Procesamiento]],Cod_procesamiento[],2,0)</f>
        <v>6</v>
      </c>
      <c r="G842" t="str">
        <f>+VLOOKUP(Importaciones_mensuales[[#This Row],[Código Arancelario]],Codigos10[],3,0)</f>
        <v>Sin especificar</v>
      </c>
      <c r="H842">
        <f>+VLOOKUP(Importaciones_mensuales[[#This Row],[Tipo]],Cod_tipo[],2,0)</f>
        <v>5</v>
      </c>
      <c r="I842" t="str">
        <f>+VLOOKUP(Importaciones_mensuales[[#This Row],[Código Arancelario]],Codigos10[],5,0)</f>
        <v>Tropicales y Subtropicales</v>
      </c>
      <c r="J842">
        <f>+VLOOKUP(Importaciones_mensuales[[#This Row],[Categoría]],Cod_Tipo_cultivo[],2,0)</f>
        <v>4</v>
      </c>
      <c r="K842" t="s">
        <v>129</v>
      </c>
      <c r="L842">
        <f>+VLOOKUP(Importaciones_mensuales[[#This Row],[Contenido]],Contenido_cod[],2,0)</f>
        <v>1</v>
      </c>
      <c r="M842" t="str">
        <f>+VLOOKUP(Importaciones_mensuales[[#This Row],[Código Arancelario]],Codigos10[],7,0)</f>
        <v>Sin especificar</v>
      </c>
      <c r="N842">
        <v>2016</v>
      </c>
      <c r="O842">
        <v>1380838.1800000002</v>
      </c>
      <c r="P842">
        <v>1005258.3900000001</v>
      </c>
      <c r="Q842">
        <v>1260159.8999999999</v>
      </c>
      <c r="R842">
        <v>1202798.8599999999</v>
      </c>
      <c r="S842">
        <v>1126252.43</v>
      </c>
      <c r="T842">
        <v>1002015.92</v>
      </c>
      <c r="U842">
        <v>1147899.69</v>
      </c>
      <c r="V842">
        <v>1337642.1499999999</v>
      </c>
      <c r="W842">
        <v>1378235.5299999998</v>
      </c>
      <c r="X842">
        <v>1379819.3900000004</v>
      </c>
      <c r="Y842">
        <v>1928182.34</v>
      </c>
      <c r="Z842">
        <v>1637047.96</v>
      </c>
    </row>
    <row r="843" spans="1:26" x14ac:dyDescent="0.25">
      <c r="A843" t="s">
        <v>213</v>
      </c>
      <c r="B843" t="s">
        <v>362</v>
      </c>
      <c r="C843" t="str">
        <f>+VLOOKUP(Importaciones_mensuales[[#This Row],[Código Arancelario]],Codigos10[],2,0)</f>
        <v>Manzana</v>
      </c>
      <c r="D843">
        <f>+VLOOKUP(Importaciones_mensuales[[#This Row],[Cultivo]],Cod_categoría[],2,0)</f>
        <v>100104002</v>
      </c>
      <c r="E843" t="str">
        <f>+VLOOKUP(Importaciones_mensuales[[#This Row],[Código Arancelario]],Codigos10[],4,0)</f>
        <v>Fresco</v>
      </c>
      <c r="F843">
        <f>+VLOOKUP(Importaciones_mensuales[[#This Row],[Procesamiento]],Cod_procesamiento[],2,0)</f>
        <v>4</v>
      </c>
      <c r="G843" t="str">
        <f>+VLOOKUP(Importaciones_mensuales[[#This Row],[Código Arancelario]],Codigos10[],3,0)</f>
        <v>No orgánico</v>
      </c>
      <c r="H843">
        <f>+VLOOKUP(Importaciones_mensuales[[#This Row],[Tipo]],Cod_tipo[],2,0)</f>
        <v>2</v>
      </c>
      <c r="I843" t="str">
        <f>+VLOOKUP(Importaciones_mensuales[[#This Row],[Código Arancelario]],Codigos10[],5,0)</f>
        <v>Frutos de pepita</v>
      </c>
      <c r="J843">
        <f>+VLOOKUP(Importaciones_mensuales[[#This Row],[Categoría]],Cod_Tipo_cultivo[],2,0)</f>
        <v>3</v>
      </c>
      <c r="K843" t="s">
        <v>129</v>
      </c>
      <c r="L843">
        <f>+VLOOKUP(Importaciones_mensuales[[#This Row],[Contenido]],Contenido_cod[],2,0)</f>
        <v>1</v>
      </c>
      <c r="M843" t="str">
        <f>+VLOOKUP(Importaciones_mensuales[[#This Row],[Código Arancelario]],Codigos10[],7,0)</f>
        <v>Granny smith</v>
      </c>
      <c r="N843">
        <v>2019</v>
      </c>
      <c r="O843">
        <v>233745.7</v>
      </c>
      <c r="P843">
        <v>216095.8432</v>
      </c>
      <c r="Q843">
        <v>39738.839999999997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173553</v>
      </c>
      <c r="Z843">
        <v>323449.90000000002</v>
      </c>
    </row>
    <row r="844" spans="1:26" x14ac:dyDescent="0.25">
      <c r="A844" t="s">
        <v>103</v>
      </c>
      <c r="B844" t="s">
        <v>15</v>
      </c>
      <c r="C844" t="str">
        <f>+VLOOKUP(Importaciones_mensuales[[#This Row],[Código Arancelario]],Codigos10[],2,0)</f>
        <v>Otras hortalizas</v>
      </c>
      <c r="D844">
        <f>+VLOOKUP(Importaciones_mensuales[[#This Row],[Cultivo]],Cod_categoría[],2,0)</f>
        <v>100112054</v>
      </c>
      <c r="E844" t="str">
        <f>+VLOOKUP(Importaciones_mensuales[[#This Row],[Código Arancelario]],Codigos10[],4,0)</f>
        <v>Deshidratado</v>
      </c>
      <c r="F844">
        <f>+VLOOKUP(Importaciones_mensuales[[#This Row],[Procesamiento]],Cod_procesamiento[],2,0)</f>
        <v>3</v>
      </c>
      <c r="G844" t="str">
        <f>+VLOOKUP(Importaciones_mensuales[[#This Row],[Código Arancelario]],Codigos10[],3,0)</f>
        <v>No orgánico</v>
      </c>
      <c r="H844">
        <f>+VLOOKUP(Importaciones_mensuales[[#This Row],[Tipo]],Cod_tipo[],2,0)</f>
        <v>2</v>
      </c>
      <c r="I844" t="str">
        <f>+VLOOKUP(Importaciones_mensuales[[#This Row],[Código Arancelario]],Codigos10[],5,0)</f>
        <v>Hortalizas</v>
      </c>
      <c r="J844">
        <f>+VLOOKUP(Importaciones_mensuales[[#This Row],[Categoría]],Cod_Tipo_cultivo[],2,0)</f>
        <v>7</v>
      </c>
      <c r="K844" t="s">
        <v>20</v>
      </c>
      <c r="L844">
        <f>+VLOOKUP(Importaciones_mensuales[[#This Row],[Contenido]],Contenido_cod[],2,0)</f>
        <v>2</v>
      </c>
      <c r="M844" t="str">
        <f>+VLOOKUP(Importaciones_mensuales[[#This Row],[Código Arancelario]],Codigos10[],7,0)</f>
        <v>Sin especificar</v>
      </c>
      <c r="N844">
        <v>2015</v>
      </c>
      <c r="O844">
        <v>233639.47</v>
      </c>
      <c r="P844">
        <v>687060.95</v>
      </c>
      <c r="Q844">
        <v>537698.77</v>
      </c>
      <c r="R844">
        <v>279263.51999999996</v>
      </c>
      <c r="S844">
        <v>1382548.1400000001</v>
      </c>
      <c r="T844">
        <v>317832.36</v>
      </c>
      <c r="U844">
        <v>1121917.3299999998</v>
      </c>
      <c r="V844">
        <v>385242.77</v>
      </c>
      <c r="W844">
        <v>735406.32000000007</v>
      </c>
      <c r="X844">
        <v>732612.0199999999</v>
      </c>
      <c r="Y844">
        <v>806754.13</v>
      </c>
      <c r="Z844">
        <v>295211.71999999997</v>
      </c>
    </row>
    <row r="845" spans="1:26" x14ac:dyDescent="0.25">
      <c r="A845" t="s">
        <v>171</v>
      </c>
      <c r="B845" t="s">
        <v>15</v>
      </c>
      <c r="C845" t="str">
        <f>+VLOOKUP(Importaciones_mensuales[[#This Row],[Código Arancelario]],Codigos10[],2,0)</f>
        <v>Palta</v>
      </c>
      <c r="D845">
        <f>+VLOOKUP(Importaciones_mensuales[[#This Row],[Cultivo]],Cod_categoría[],2,0)</f>
        <v>100106002</v>
      </c>
      <c r="E845" t="str">
        <f>+VLOOKUP(Importaciones_mensuales[[#This Row],[Código Arancelario]],Codigos10[],4,0)</f>
        <v>Sin especificar</v>
      </c>
      <c r="F845">
        <f>+VLOOKUP(Importaciones_mensuales[[#This Row],[Procesamiento]],Cod_procesamiento[],2,0)</f>
        <v>6</v>
      </c>
      <c r="G845" t="str">
        <f>+VLOOKUP(Importaciones_mensuales[[#This Row],[Código Arancelario]],Codigos10[],3,0)</f>
        <v>Sin especificar</v>
      </c>
      <c r="H845">
        <f>+VLOOKUP(Importaciones_mensuales[[#This Row],[Tipo]],Cod_tipo[],2,0)</f>
        <v>5</v>
      </c>
      <c r="I845" t="str">
        <f>+VLOOKUP(Importaciones_mensuales[[#This Row],[Código Arancelario]],Codigos10[],5,0)</f>
        <v>Frutos Oleaginosos</v>
      </c>
      <c r="J845">
        <f>+VLOOKUP(Importaciones_mensuales[[#This Row],[Categoría]],Cod_Tipo_cultivo[],2,0)</f>
        <v>12</v>
      </c>
      <c r="K845" t="s">
        <v>129</v>
      </c>
      <c r="L845">
        <f>+VLOOKUP(Importaciones_mensuales[[#This Row],[Contenido]],Contenido_cod[],2,0)</f>
        <v>1</v>
      </c>
      <c r="M845" t="str">
        <f>+VLOOKUP(Importaciones_mensuales[[#This Row],[Código Arancelario]],Codigos10[],7,0)</f>
        <v>Fuerte</v>
      </c>
      <c r="N845">
        <v>2016</v>
      </c>
      <c r="O845">
        <v>0</v>
      </c>
      <c r="P845">
        <v>0</v>
      </c>
      <c r="Q845">
        <v>7758.2</v>
      </c>
      <c r="R845">
        <v>0</v>
      </c>
      <c r="S845">
        <v>25740.959999999999</v>
      </c>
      <c r="T845">
        <v>9190.2800000000007</v>
      </c>
      <c r="U845">
        <v>18380.560000000001</v>
      </c>
      <c r="V845">
        <v>0</v>
      </c>
      <c r="W845">
        <v>0</v>
      </c>
      <c r="X845">
        <v>0</v>
      </c>
      <c r="Y845">
        <v>0</v>
      </c>
      <c r="Z845">
        <v>0</v>
      </c>
    </row>
    <row r="846" spans="1:26" x14ac:dyDescent="0.25">
      <c r="A846" t="s">
        <v>103</v>
      </c>
      <c r="B846" t="s">
        <v>362</v>
      </c>
      <c r="C846" t="str">
        <f>+VLOOKUP(Importaciones_mensuales[[#This Row],[Código Arancelario]],Codigos10[],2,0)</f>
        <v>Otras hortalizas</v>
      </c>
      <c r="D846">
        <f>+VLOOKUP(Importaciones_mensuales[[#This Row],[Cultivo]],Cod_categoría[],2,0)</f>
        <v>100112054</v>
      </c>
      <c r="E846" t="str">
        <f>+VLOOKUP(Importaciones_mensuales[[#This Row],[Código Arancelario]],Codigos10[],4,0)</f>
        <v>Deshidratado</v>
      </c>
      <c r="F846">
        <f>+VLOOKUP(Importaciones_mensuales[[#This Row],[Procesamiento]],Cod_procesamiento[],2,0)</f>
        <v>3</v>
      </c>
      <c r="G846" t="str">
        <f>+VLOOKUP(Importaciones_mensuales[[#This Row],[Código Arancelario]],Codigos10[],3,0)</f>
        <v>No orgánico</v>
      </c>
      <c r="H846">
        <f>+VLOOKUP(Importaciones_mensuales[[#This Row],[Tipo]],Cod_tipo[],2,0)</f>
        <v>2</v>
      </c>
      <c r="I846" t="str">
        <f>+VLOOKUP(Importaciones_mensuales[[#This Row],[Código Arancelario]],Codigos10[],5,0)</f>
        <v>Hortalizas</v>
      </c>
      <c r="J846">
        <f>+VLOOKUP(Importaciones_mensuales[[#This Row],[Categoría]],Cod_Tipo_cultivo[],2,0)</f>
        <v>7</v>
      </c>
      <c r="K846" t="s">
        <v>20</v>
      </c>
      <c r="L846">
        <f>+VLOOKUP(Importaciones_mensuales[[#This Row],[Contenido]],Contenido_cod[],2,0)</f>
        <v>2</v>
      </c>
      <c r="M846" t="str">
        <f>+VLOOKUP(Importaciones_mensuales[[#This Row],[Código Arancelario]],Codigos10[],7,0)</f>
        <v>Sin especificar</v>
      </c>
      <c r="N846">
        <v>2017</v>
      </c>
      <c r="O846">
        <v>231474.8</v>
      </c>
      <c r="P846">
        <v>395928.95490000001</v>
      </c>
      <c r="Q846">
        <v>435134.84819999995</v>
      </c>
      <c r="R846">
        <v>545812.88</v>
      </c>
      <c r="S846">
        <v>371972.95159999997</v>
      </c>
      <c r="T846">
        <v>336418.78379999998</v>
      </c>
      <c r="U846">
        <v>249088.35</v>
      </c>
      <c r="V846">
        <v>421412.96529999998</v>
      </c>
      <c r="W846">
        <v>139027.17989999996</v>
      </c>
      <c r="X846">
        <v>69569.87</v>
      </c>
      <c r="Y846">
        <v>699365.97820000001</v>
      </c>
      <c r="Z846">
        <v>21583</v>
      </c>
    </row>
    <row r="847" spans="1:26" x14ac:dyDescent="0.25">
      <c r="A847" t="s">
        <v>174</v>
      </c>
      <c r="B847" t="s">
        <v>15</v>
      </c>
      <c r="C847" t="str">
        <f>+VLOOKUP(Importaciones_mensuales[[#This Row],[Código Arancelario]],Codigos10[],2,0)</f>
        <v>Mango</v>
      </c>
      <c r="D847">
        <f>+VLOOKUP(Importaciones_mensuales[[#This Row],[Cultivo]],Cod_categoría[],2,0)</f>
        <v>100108002</v>
      </c>
      <c r="E847" t="str">
        <f>+VLOOKUP(Importaciones_mensuales[[#This Row],[Código Arancelario]],Codigos10[],4,0)</f>
        <v>Sin especificar</v>
      </c>
      <c r="F847">
        <f>+VLOOKUP(Importaciones_mensuales[[#This Row],[Procesamiento]],Cod_procesamiento[],2,0)</f>
        <v>6</v>
      </c>
      <c r="G847" t="str">
        <f>+VLOOKUP(Importaciones_mensuales[[#This Row],[Código Arancelario]],Codigos10[],3,0)</f>
        <v>Sin especificar</v>
      </c>
      <c r="H847">
        <f>+VLOOKUP(Importaciones_mensuales[[#This Row],[Tipo]],Cod_tipo[],2,0)</f>
        <v>5</v>
      </c>
      <c r="I847" t="str">
        <f>+VLOOKUP(Importaciones_mensuales[[#This Row],[Código Arancelario]],Codigos10[],5,0)</f>
        <v>Tropicales y Subtropicales</v>
      </c>
      <c r="J847">
        <f>+VLOOKUP(Importaciones_mensuales[[#This Row],[Categoría]],Cod_Tipo_cultivo[],2,0)</f>
        <v>4</v>
      </c>
      <c r="K847" t="s">
        <v>129</v>
      </c>
      <c r="L847">
        <f>+VLOOKUP(Importaciones_mensuales[[#This Row],[Contenido]],Contenido_cod[],2,0)</f>
        <v>1</v>
      </c>
      <c r="M847" t="str">
        <f>+VLOOKUP(Importaciones_mensuales[[#This Row],[Código Arancelario]],Codigos10[],7,0)</f>
        <v>Guayabas, mangos y mangostanes</v>
      </c>
      <c r="N847">
        <v>2016</v>
      </c>
      <c r="O847">
        <v>1072948.1300000001</v>
      </c>
      <c r="P847">
        <v>850371.33</v>
      </c>
      <c r="Q847">
        <v>642210.02</v>
      </c>
      <c r="R847">
        <v>349651.92000000004</v>
      </c>
      <c r="S847">
        <v>134143.15</v>
      </c>
      <c r="T847">
        <v>89322.26</v>
      </c>
      <c r="U847">
        <v>407016.81999999995</v>
      </c>
      <c r="V847">
        <v>294560.86</v>
      </c>
      <c r="W847">
        <v>334961.5</v>
      </c>
      <c r="X847">
        <v>1579072.27</v>
      </c>
      <c r="Y847">
        <v>1048646.8799999999</v>
      </c>
      <c r="Z847">
        <v>937192.73</v>
      </c>
    </row>
    <row r="848" spans="1:26" x14ac:dyDescent="0.25">
      <c r="A848" t="s">
        <v>181</v>
      </c>
      <c r="B848" t="s">
        <v>15</v>
      </c>
      <c r="C848" t="str">
        <f>+VLOOKUP(Importaciones_mensuales[[#This Row],[Código Arancelario]],Codigos10[],2,0)</f>
        <v>Pomelo</v>
      </c>
      <c r="D848">
        <f>+VLOOKUP(Importaciones_mensuales[[#This Row],[Cultivo]],Cod_categoría[],2,0)</f>
        <v>100102006</v>
      </c>
      <c r="E848" t="str">
        <f>+VLOOKUP(Importaciones_mensuales[[#This Row],[Código Arancelario]],Codigos10[],4,0)</f>
        <v>Sin especificar</v>
      </c>
      <c r="F848">
        <f>+VLOOKUP(Importaciones_mensuales[[#This Row],[Procesamiento]],Cod_procesamiento[],2,0)</f>
        <v>6</v>
      </c>
      <c r="G848" t="str">
        <f>+VLOOKUP(Importaciones_mensuales[[#This Row],[Código Arancelario]],Codigos10[],3,0)</f>
        <v>Sin especificar</v>
      </c>
      <c r="H848">
        <f>+VLOOKUP(Importaciones_mensuales[[#This Row],[Tipo]],Cod_tipo[],2,0)</f>
        <v>5</v>
      </c>
      <c r="I848" t="str">
        <f>+VLOOKUP(Importaciones_mensuales[[#This Row],[Código Arancelario]],Codigos10[],5,0)</f>
        <v>Cítricos</v>
      </c>
      <c r="J848">
        <f>+VLOOKUP(Importaciones_mensuales[[#This Row],[Categoría]],Cod_Tipo_cultivo[],2,0)</f>
        <v>2</v>
      </c>
      <c r="K848" t="s">
        <v>129</v>
      </c>
      <c r="L848">
        <f>+VLOOKUP(Importaciones_mensuales[[#This Row],[Contenido]],Contenido_cod[],2,0)</f>
        <v>1</v>
      </c>
      <c r="M848" t="str">
        <f>+VLOOKUP(Importaciones_mensuales[[#This Row],[Código Arancelario]],Codigos10[],7,0)</f>
        <v>Sin especificar</v>
      </c>
      <c r="N848">
        <v>2016</v>
      </c>
      <c r="O848">
        <v>5744.45</v>
      </c>
      <c r="P848">
        <v>0</v>
      </c>
      <c r="Q848">
        <v>2354.7800000000002</v>
      </c>
      <c r="R848">
        <v>52471</v>
      </c>
      <c r="S848">
        <v>70317</v>
      </c>
      <c r="T848">
        <v>0</v>
      </c>
      <c r="U848">
        <v>5180.5200000000004</v>
      </c>
      <c r="V848">
        <v>0</v>
      </c>
      <c r="W848">
        <v>0</v>
      </c>
      <c r="X848">
        <v>0</v>
      </c>
      <c r="Y848">
        <v>0</v>
      </c>
      <c r="Z848">
        <v>0</v>
      </c>
    </row>
    <row r="849" spans="1:26" x14ac:dyDescent="0.25">
      <c r="A849" t="s">
        <v>183</v>
      </c>
      <c r="B849" t="s">
        <v>15</v>
      </c>
      <c r="C849" t="str">
        <f>+VLOOKUP(Importaciones_mensuales[[#This Row],[Código Arancelario]],Codigos10[],2,0)</f>
        <v>Limón</v>
      </c>
      <c r="D849">
        <f>+VLOOKUP(Importaciones_mensuales[[#This Row],[Cultivo]],Cod_categoría[],2,0)</f>
        <v>100102003</v>
      </c>
      <c r="E849" t="str">
        <f>+VLOOKUP(Importaciones_mensuales[[#This Row],[Código Arancelario]],Codigos10[],4,0)</f>
        <v>Sin especificar</v>
      </c>
      <c r="F849">
        <f>+VLOOKUP(Importaciones_mensuales[[#This Row],[Procesamiento]],Cod_procesamiento[],2,0)</f>
        <v>6</v>
      </c>
      <c r="G849" t="str">
        <f>+VLOOKUP(Importaciones_mensuales[[#This Row],[Código Arancelario]],Codigos10[],3,0)</f>
        <v>Sin especificar</v>
      </c>
      <c r="H849">
        <f>+VLOOKUP(Importaciones_mensuales[[#This Row],[Tipo]],Cod_tipo[],2,0)</f>
        <v>5</v>
      </c>
      <c r="I849" t="str">
        <f>+VLOOKUP(Importaciones_mensuales[[#This Row],[Código Arancelario]],Codigos10[],5,0)</f>
        <v>Cítricos</v>
      </c>
      <c r="J849">
        <f>+VLOOKUP(Importaciones_mensuales[[#This Row],[Categoría]],Cod_Tipo_cultivo[],2,0)</f>
        <v>2</v>
      </c>
      <c r="K849" t="s">
        <v>129</v>
      </c>
      <c r="L849">
        <f>+VLOOKUP(Importaciones_mensuales[[#This Row],[Contenido]],Contenido_cod[],2,0)</f>
        <v>1</v>
      </c>
      <c r="M849" t="str">
        <f>+VLOOKUP(Importaciones_mensuales[[#This Row],[Código Arancelario]],Codigos10[],7,0)</f>
        <v>Sin especificar</v>
      </c>
      <c r="N849">
        <v>2016</v>
      </c>
      <c r="O849">
        <v>0</v>
      </c>
      <c r="P849">
        <v>687414.95000000007</v>
      </c>
      <c r="Q849">
        <v>1091304.6099999999</v>
      </c>
      <c r="R849">
        <v>216308.67</v>
      </c>
      <c r="S849">
        <v>37710.800000000003</v>
      </c>
      <c r="T849">
        <v>0</v>
      </c>
      <c r="U849">
        <v>0</v>
      </c>
      <c r="V849">
        <v>0</v>
      </c>
      <c r="W849">
        <v>51812.4</v>
      </c>
      <c r="X849">
        <v>0</v>
      </c>
      <c r="Y849">
        <v>23607.25</v>
      </c>
      <c r="Z849">
        <v>638936.6</v>
      </c>
    </row>
    <row r="850" spans="1:26" x14ac:dyDescent="0.25">
      <c r="A850" t="s">
        <v>185</v>
      </c>
      <c r="B850" t="s">
        <v>15</v>
      </c>
      <c r="C850" t="str">
        <f>+VLOOKUP(Importaciones_mensuales[[#This Row],[Código Arancelario]],Codigos10[],2,0)</f>
        <v>Lima agria</v>
      </c>
      <c r="D850">
        <f>+VLOOKUP(Importaciones_mensuales[[#This Row],[Cultivo]],Cod_categoría[],2,0)</f>
        <v>100114027</v>
      </c>
      <c r="E850" t="str">
        <f>+VLOOKUP(Importaciones_mensuales[[#This Row],[Código Arancelario]],Codigos10[],4,0)</f>
        <v>Sin especificar</v>
      </c>
      <c r="F850">
        <f>+VLOOKUP(Importaciones_mensuales[[#This Row],[Procesamiento]],Cod_procesamiento[],2,0)</f>
        <v>6</v>
      </c>
      <c r="G850" t="str">
        <f>+VLOOKUP(Importaciones_mensuales[[#This Row],[Código Arancelario]],Codigos10[],3,0)</f>
        <v>Sin especificar</v>
      </c>
      <c r="H850">
        <f>+VLOOKUP(Importaciones_mensuales[[#This Row],[Tipo]],Cod_tipo[],2,0)</f>
        <v>5</v>
      </c>
      <c r="I850" t="str">
        <f>+VLOOKUP(Importaciones_mensuales[[#This Row],[Código Arancelario]],Codigos10[],5,0)</f>
        <v>Cítricos</v>
      </c>
      <c r="J850">
        <f>+VLOOKUP(Importaciones_mensuales[[#This Row],[Categoría]],Cod_Tipo_cultivo[],2,0)</f>
        <v>2</v>
      </c>
      <c r="K850" t="s">
        <v>129</v>
      </c>
      <c r="L850">
        <f>+VLOOKUP(Importaciones_mensuales[[#This Row],[Contenido]],Contenido_cod[],2,0)</f>
        <v>1</v>
      </c>
      <c r="M850" t="str">
        <f>+VLOOKUP(Importaciones_mensuales[[#This Row],[Código Arancelario]],Codigos10[],7,0)</f>
        <v>Sin especificar</v>
      </c>
      <c r="N850">
        <v>2016</v>
      </c>
      <c r="O850">
        <v>171042.16</v>
      </c>
      <c r="P850">
        <v>171136.49</v>
      </c>
      <c r="Q850">
        <v>241798.08</v>
      </c>
      <c r="R850">
        <v>142543.54</v>
      </c>
      <c r="S850">
        <v>171336.47999999998</v>
      </c>
      <c r="T850">
        <v>139551.62</v>
      </c>
      <c r="U850">
        <v>222051.54</v>
      </c>
      <c r="V850">
        <v>187439.16999999998</v>
      </c>
      <c r="W850">
        <v>396702.97000000003</v>
      </c>
      <c r="X850">
        <v>252905.23</v>
      </c>
      <c r="Y850">
        <v>178427.22</v>
      </c>
      <c r="Z850">
        <v>273667.45</v>
      </c>
    </row>
    <row r="851" spans="1:26" x14ac:dyDescent="0.25">
      <c r="A851" t="s">
        <v>187</v>
      </c>
      <c r="B851" t="s">
        <v>15</v>
      </c>
      <c r="C851" t="str">
        <f>+VLOOKUP(Importaciones_mensuales[[#This Row],[Código Arancelario]],Codigos10[],2,0)</f>
        <v>Limón</v>
      </c>
      <c r="D851">
        <f>+VLOOKUP(Importaciones_mensuales[[#This Row],[Cultivo]],Cod_categoría[],2,0)</f>
        <v>100102003</v>
      </c>
      <c r="E851" t="str">
        <f>+VLOOKUP(Importaciones_mensuales[[#This Row],[Código Arancelario]],Codigos10[],4,0)</f>
        <v>Sin especificar</v>
      </c>
      <c r="F851">
        <f>+VLOOKUP(Importaciones_mensuales[[#This Row],[Procesamiento]],Cod_procesamiento[],2,0)</f>
        <v>6</v>
      </c>
      <c r="G851" t="str">
        <f>+VLOOKUP(Importaciones_mensuales[[#This Row],[Código Arancelario]],Codigos10[],3,0)</f>
        <v>Sin especificar</v>
      </c>
      <c r="H851">
        <f>+VLOOKUP(Importaciones_mensuales[[#This Row],[Tipo]],Cod_tipo[],2,0)</f>
        <v>5</v>
      </c>
      <c r="I851" t="str">
        <f>+VLOOKUP(Importaciones_mensuales[[#This Row],[Código Arancelario]],Codigos10[],5,0)</f>
        <v>Cítricos</v>
      </c>
      <c r="J851">
        <f>+VLOOKUP(Importaciones_mensuales[[#This Row],[Categoría]],Cod_Tipo_cultivo[],2,0)</f>
        <v>2</v>
      </c>
      <c r="K851" t="s">
        <v>129</v>
      </c>
      <c r="L851">
        <f>+VLOOKUP(Importaciones_mensuales[[#This Row],[Contenido]],Contenido_cod[],2,0)</f>
        <v>1</v>
      </c>
      <c r="M851" t="str">
        <f>+VLOOKUP(Importaciones_mensuales[[#This Row],[Código Arancelario]],Codigos10[],7,0)</f>
        <v>Sin especificar</v>
      </c>
      <c r="N851">
        <v>2016</v>
      </c>
      <c r="O851">
        <v>72587.66</v>
      </c>
      <c r="P851">
        <v>89255.71</v>
      </c>
      <c r="Q851">
        <v>109949.28</v>
      </c>
      <c r="R851">
        <v>68034.33</v>
      </c>
      <c r="S851">
        <v>34377.370000000003</v>
      </c>
      <c r="T851">
        <v>106406.58</v>
      </c>
      <c r="U851">
        <v>144797.60999999999</v>
      </c>
      <c r="V851">
        <v>102002.84</v>
      </c>
      <c r="W851">
        <v>61535.99</v>
      </c>
      <c r="X851">
        <v>165869.87</v>
      </c>
      <c r="Y851">
        <v>182021.2</v>
      </c>
      <c r="Z851">
        <v>185148.43</v>
      </c>
    </row>
    <row r="852" spans="1:26" x14ac:dyDescent="0.25">
      <c r="A852" t="s">
        <v>188</v>
      </c>
      <c r="B852" t="s">
        <v>15</v>
      </c>
      <c r="C852" t="str">
        <f>+VLOOKUP(Importaciones_mensuales[[#This Row],[Código Arancelario]],Codigos10[],2,0)</f>
        <v>Otros cítricos</v>
      </c>
      <c r="D852">
        <f>+VLOOKUP(Importaciones_mensuales[[#This Row],[Cultivo]],Cod_categoría[],2,0)</f>
        <v>100102008</v>
      </c>
      <c r="E852" t="str">
        <f>+VLOOKUP(Importaciones_mensuales[[#This Row],[Código Arancelario]],Codigos10[],4,0)</f>
        <v>Sin especificar</v>
      </c>
      <c r="F852">
        <f>+VLOOKUP(Importaciones_mensuales[[#This Row],[Procesamiento]],Cod_procesamiento[],2,0)</f>
        <v>6</v>
      </c>
      <c r="G852" t="str">
        <f>+VLOOKUP(Importaciones_mensuales[[#This Row],[Código Arancelario]],Codigos10[],3,0)</f>
        <v>Sin especificar</v>
      </c>
      <c r="H852">
        <f>+VLOOKUP(Importaciones_mensuales[[#This Row],[Tipo]],Cod_tipo[],2,0)</f>
        <v>5</v>
      </c>
      <c r="I852" t="str">
        <f>+VLOOKUP(Importaciones_mensuales[[#This Row],[Código Arancelario]],Codigos10[],5,0)</f>
        <v>Cítricos</v>
      </c>
      <c r="J852">
        <f>+VLOOKUP(Importaciones_mensuales[[#This Row],[Categoría]],Cod_Tipo_cultivo[],2,0)</f>
        <v>2</v>
      </c>
      <c r="K852" t="s">
        <v>129</v>
      </c>
      <c r="L852">
        <f>+VLOOKUP(Importaciones_mensuales[[#This Row],[Contenido]],Contenido_cod[],2,0)</f>
        <v>1</v>
      </c>
      <c r="M852" t="str">
        <f>+VLOOKUP(Importaciones_mensuales[[#This Row],[Código Arancelario]],Codigos10[],7,0)</f>
        <v>Sin especificar</v>
      </c>
      <c r="N852">
        <v>2016</v>
      </c>
      <c r="O852">
        <v>0</v>
      </c>
      <c r="P852">
        <v>7672.36</v>
      </c>
      <c r="Q852">
        <v>0</v>
      </c>
      <c r="R852">
        <v>0</v>
      </c>
      <c r="S852">
        <v>14732.27</v>
      </c>
      <c r="T852">
        <v>0</v>
      </c>
      <c r="U852">
        <v>0</v>
      </c>
      <c r="V852">
        <v>0</v>
      </c>
      <c r="W852">
        <v>0</v>
      </c>
      <c r="X852">
        <v>18513.03</v>
      </c>
      <c r="Y852">
        <v>0</v>
      </c>
      <c r="Z852">
        <v>6352.96</v>
      </c>
    </row>
    <row r="853" spans="1:26" x14ac:dyDescent="0.25">
      <c r="A853" t="s">
        <v>213</v>
      </c>
      <c r="B853" t="s">
        <v>362</v>
      </c>
      <c r="C853" t="str">
        <f>+VLOOKUP(Importaciones_mensuales[[#This Row],[Código Arancelario]],Codigos10[],2,0)</f>
        <v>Manzana</v>
      </c>
      <c r="D853">
        <f>+VLOOKUP(Importaciones_mensuales[[#This Row],[Cultivo]],Cod_categoría[],2,0)</f>
        <v>100104002</v>
      </c>
      <c r="E853" t="str">
        <f>+VLOOKUP(Importaciones_mensuales[[#This Row],[Código Arancelario]],Codigos10[],4,0)</f>
        <v>Fresco</v>
      </c>
      <c r="F853">
        <f>+VLOOKUP(Importaciones_mensuales[[#This Row],[Procesamiento]],Cod_procesamiento[],2,0)</f>
        <v>4</v>
      </c>
      <c r="G853" t="str">
        <f>+VLOOKUP(Importaciones_mensuales[[#This Row],[Código Arancelario]],Codigos10[],3,0)</f>
        <v>No orgánico</v>
      </c>
      <c r="H853">
        <f>+VLOOKUP(Importaciones_mensuales[[#This Row],[Tipo]],Cod_tipo[],2,0)</f>
        <v>2</v>
      </c>
      <c r="I853" t="str">
        <f>+VLOOKUP(Importaciones_mensuales[[#This Row],[Código Arancelario]],Codigos10[],5,0)</f>
        <v>Frutos de pepita</v>
      </c>
      <c r="J853">
        <f>+VLOOKUP(Importaciones_mensuales[[#This Row],[Categoría]],Cod_Tipo_cultivo[],2,0)</f>
        <v>3</v>
      </c>
      <c r="K853" t="s">
        <v>129</v>
      </c>
      <c r="L853">
        <f>+VLOOKUP(Importaciones_mensuales[[#This Row],[Contenido]],Contenido_cod[],2,0)</f>
        <v>1</v>
      </c>
      <c r="M853" t="str">
        <f>+VLOOKUP(Importaciones_mensuales[[#This Row],[Código Arancelario]],Codigos10[],7,0)</f>
        <v>Granny smith</v>
      </c>
      <c r="N853">
        <v>2021</v>
      </c>
      <c r="O853">
        <v>227556</v>
      </c>
      <c r="P853">
        <v>210946.26</v>
      </c>
      <c r="Q853">
        <v>92610</v>
      </c>
      <c r="R853">
        <v>18670.18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</row>
    <row r="854" spans="1:26" x14ac:dyDescent="0.25">
      <c r="A854" t="s">
        <v>215</v>
      </c>
      <c r="B854" t="s">
        <v>15</v>
      </c>
      <c r="C854" t="str">
        <f>+VLOOKUP(Importaciones_mensuales[[#This Row],[Código Arancelario]],Codigos10[],2,0)</f>
        <v>Manzana</v>
      </c>
      <c r="D854">
        <f>+VLOOKUP(Importaciones_mensuales[[#This Row],[Cultivo]],Cod_categoría[],2,0)</f>
        <v>100104002</v>
      </c>
      <c r="E854" t="str">
        <f>+VLOOKUP(Importaciones_mensuales[[#This Row],[Código Arancelario]],Codigos10[],4,0)</f>
        <v>Fresco</v>
      </c>
      <c r="F854">
        <f>+VLOOKUP(Importaciones_mensuales[[#This Row],[Procesamiento]],Cod_procesamiento[],2,0)</f>
        <v>4</v>
      </c>
      <c r="G854" t="str">
        <f>+VLOOKUP(Importaciones_mensuales[[#This Row],[Código Arancelario]],Codigos10[],3,0)</f>
        <v>No orgánico</v>
      </c>
      <c r="H854">
        <f>+VLOOKUP(Importaciones_mensuales[[#This Row],[Tipo]],Cod_tipo[],2,0)</f>
        <v>2</v>
      </c>
      <c r="I854" t="str">
        <f>+VLOOKUP(Importaciones_mensuales[[#This Row],[Código Arancelario]],Codigos10[],5,0)</f>
        <v>Frutos de pepita</v>
      </c>
      <c r="J854">
        <f>+VLOOKUP(Importaciones_mensuales[[#This Row],[Categoría]],Cod_Tipo_cultivo[],2,0)</f>
        <v>3</v>
      </c>
      <c r="K854" t="s">
        <v>129</v>
      </c>
      <c r="L854">
        <f>+VLOOKUP(Importaciones_mensuales[[#This Row],[Contenido]],Contenido_cod[],2,0)</f>
        <v>1</v>
      </c>
      <c r="M854" t="str">
        <f>+VLOOKUP(Importaciones_mensuales[[#This Row],[Código Arancelario]],Codigos10[],7,0)</f>
        <v>Sin especificar</v>
      </c>
      <c r="N854">
        <v>2019</v>
      </c>
      <c r="O854">
        <v>224468.28</v>
      </c>
      <c r="P854">
        <v>260357.59</v>
      </c>
      <c r="Q854">
        <v>47090.89</v>
      </c>
      <c r="R854">
        <v>0</v>
      </c>
      <c r="S854">
        <v>0</v>
      </c>
      <c r="T854">
        <v>4266.8999999999996</v>
      </c>
      <c r="U854">
        <v>0</v>
      </c>
      <c r="V854">
        <v>0</v>
      </c>
      <c r="W854">
        <v>0</v>
      </c>
      <c r="X854">
        <v>179579.08000000002</v>
      </c>
      <c r="Y854">
        <v>230941.62</v>
      </c>
      <c r="Z854">
        <v>275771.67</v>
      </c>
    </row>
    <row r="855" spans="1:26" x14ac:dyDescent="0.25">
      <c r="A855" t="s">
        <v>247</v>
      </c>
      <c r="B855" t="s">
        <v>362</v>
      </c>
      <c r="C855" t="str">
        <f>+VLOOKUP(Importaciones_mensuales[[#This Row],[Código Arancelario]],Codigos10[],2,0)</f>
        <v>Frutilla</v>
      </c>
      <c r="D855">
        <f>+VLOOKUP(Importaciones_mensuales[[#This Row],[Cultivo]],Cod_categoría[],2,0)</f>
        <v>100112025</v>
      </c>
      <c r="E855" t="str">
        <f>+VLOOKUP(Importaciones_mensuales[[#This Row],[Código Arancelario]],Codigos10[],4,0)</f>
        <v>Congelado</v>
      </c>
      <c r="F855">
        <f>+VLOOKUP(Importaciones_mensuales[[#This Row],[Procesamiento]],Cod_procesamiento[],2,0)</f>
        <v>1</v>
      </c>
      <c r="G855" t="str">
        <f>+VLOOKUP(Importaciones_mensuales[[#This Row],[Código Arancelario]],Codigos10[],3,0)</f>
        <v>No orgánico</v>
      </c>
      <c r="H855">
        <f>+VLOOKUP(Importaciones_mensuales[[#This Row],[Tipo]],Cod_tipo[],2,0)</f>
        <v>2</v>
      </c>
      <c r="I855" t="str">
        <f>+VLOOKUP(Importaciones_mensuales[[#This Row],[Código Arancelario]],Codigos10[],5,0)</f>
        <v>Berries</v>
      </c>
      <c r="J855">
        <f>+VLOOKUP(Importaciones_mensuales[[#This Row],[Categoría]],Cod_Tipo_cultivo[],2,0)</f>
        <v>1</v>
      </c>
      <c r="K855" t="s">
        <v>129</v>
      </c>
      <c r="L855">
        <f>+VLOOKUP(Importaciones_mensuales[[#This Row],[Contenido]],Contenido_cod[],2,0)</f>
        <v>1</v>
      </c>
      <c r="M855" t="str">
        <f>+VLOOKUP(Importaciones_mensuales[[#This Row],[Código Arancelario]],Codigos10[],7,0)</f>
        <v>Sin especificar</v>
      </c>
      <c r="N855">
        <v>2016</v>
      </c>
      <c r="O855">
        <v>218000</v>
      </c>
      <c r="P855">
        <v>25080</v>
      </c>
      <c r="Q855">
        <v>188365.97</v>
      </c>
      <c r="R855">
        <v>74000</v>
      </c>
      <c r="S855">
        <v>74000</v>
      </c>
      <c r="T855">
        <v>25000</v>
      </c>
      <c r="U855">
        <v>193760</v>
      </c>
      <c r="V855">
        <v>116083.1</v>
      </c>
      <c r="W855">
        <v>72056</v>
      </c>
      <c r="X855">
        <v>24023.4</v>
      </c>
      <c r="Y855">
        <v>24000</v>
      </c>
      <c r="Z855">
        <v>0</v>
      </c>
    </row>
    <row r="856" spans="1:26" x14ac:dyDescent="0.25">
      <c r="A856" t="s">
        <v>267</v>
      </c>
      <c r="B856" t="s">
        <v>15</v>
      </c>
      <c r="C856" t="str">
        <f>+VLOOKUP(Importaciones_mensuales[[#This Row],[Código Arancelario]],Codigos10[],2,0)</f>
        <v>Ciruela</v>
      </c>
      <c r="D856">
        <f>+VLOOKUP(Importaciones_mensuales[[#This Row],[Cultivo]],Cod_categoría[],2,0)</f>
        <v>100103002</v>
      </c>
      <c r="E856" t="str">
        <f>+VLOOKUP(Importaciones_mensuales[[#This Row],[Código Arancelario]],Codigos10[],4,0)</f>
        <v>Deshidratado</v>
      </c>
      <c r="F856">
        <f>+VLOOKUP(Importaciones_mensuales[[#This Row],[Procesamiento]],Cod_procesamiento[],2,0)</f>
        <v>3</v>
      </c>
      <c r="G856" t="str">
        <f>+VLOOKUP(Importaciones_mensuales[[#This Row],[Código Arancelario]],Codigos10[],3,0)</f>
        <v>No orgánico</v>
      </c>
      <c r="H856">
        <f>+VLOOKUP(Importaciones_mensuales[[#This Row],[Tipo]],Cod_tipo[],2,0)</f>
        <v>2</v>
      </c>
      <c r="I856" t="str">
        <f>+VLOOKUP(Importaciones_mensuales[[#This Row],[Código Arancelario]],Codigos10[],5,0)</f>
        <v>Frutos de carozo</v>
      </c>
      <c r="J856">
        <f>+VLOOKUP(Importaciones_mensuales[[#This Row],[Categoría]],Cod_Tipo_cultivo[],2,0)</f>
        <v>5</v>
      </c>
      <c r="K856" t="s">
        <v>129</v>
      </c>
      <c r="L856">
        <f>+VLOOKUP(Importaciones_mensuales[[#This Row],[Contenido]],Contenido_cod[],2,0)</f>
        <v>1</v>
      </c>
      <c r="M856" t="str">
        <f>+VLOOKUP(Importaciones_mensuales[[#This Row],[Código Arancelario]],Codigos10[],7,0)</f>
        <v>Sin especificar</v>
      </c>
      <c r="N856">
        <v>2015</v>
      </c>
      <c r="O856">
        <v>214690.92</v>
      </c>
      <c r="P856">
        <v>148412.20000000001</v>
      </c>
      <c r="Q856">
        <v>535311.81999999995</v>
      </c>
      <c r="R856">
        <v>951714.71</v>
      </c>
      <c r="S856">
        <v>662894.24</v>
      </c>
      <c r="T856">
        <v>352684.53</v>
      </c>
      <c r="U856">
        <v>119319.12</v>
      </c>
      <c r="V856">
        <v>132002.23999999999</v>
      </c>
      <c r="W856">
        <v>459445.36</v>
      </c>
      <c r="X856">
        <v>84974.31</v>
      </c>
      <c r="Y856">
        <v>265792.5</v>
      </c>
      <c r="Z856">
        <v>60423.89</v>
      </c>
    </row>
    <row r="857" spans="1:26" x14ac:dyDescent="0.25">
      <c r="A857" t="s">
        <v>196</v>
      </c>
      <c r="B857" t="s">
        <v>15</v>
      </c>
      <c r="C857" t="str">
        <f>+VLOOKUP(Importaciones_mensuales[[#This Row],[Código Arancelario]],Codigos10[],2,0)</f>
        <v>Uva</v>
      </c>
      <c r="D857">
        <f>+VLOOKUP(Importaciones_mensuales[[#This Row],[Cultivo]],Cod_categoría[],2,0)</f>
        <v>100109001</v>
      </c>
      <c r="E857" t="str">
        <f>+VLOOKUP(Importaciones_mensuales[[#This Row],[Código Arancelario]],Codigos10[],4,0)</f>
        <v>Deshidratado</v>
      </c>
      <c r="F857">
        <f>+VLOOKUP(Importaciones_mensuales[[#This Row],[Procesamiento]],Cod_procesamiento[],2,0)</f>
        <v>3</v>
      </c>
      <c r="G857" t="str">
        <f>+VLOOKUP(Importaciones_mensuales[[#This Row],[Código Arancelario]],Codigos10[],3,0)</f>
        <v>Sin especificar</v>
      </c>
      <c r="H857">
        <f>+VLOOKUP(Importaciones_mensuales[[#This Row],[Tipo]],Cod_tipo[],2,0)</f>
        <v>5</v>
      </c>
      <c r="I857" t="str">
        <f>+VLOOKUP(Importaciones_mensuales[[#This Row],[Código Arancelario]],Codigos10[],5,0)</f>
        <v>Uva</v>
      </c>
      <c r="J857">
        <f>+VLOOKUP(Importaciones_mensuales[[#This Row],[Categoría]],Cod_Tipo_cultivo[],2,0)</f>
        <v>11</v>
      </c>
      <c r="K857" t="s">
        <v>129</v>
      </c>
      <c r="L857">
        <f>+VLOOKUP(Importaciones_mensuales[[#This Row],[Contenido]],Contenido_cod[],2,0)</f>
        <v>1</v>
      </c>
      <c r="M857" t="str">
        <f>+VLOOKUP(Importaciones_mensuales[[#This Row],[Código Arancelario]],Codigos10[],7,0)</f>
        <v>Sin especificar</v>
      </c>
      <c r="N857">
        <v>2016</v>
      </c>
      <c r="O857">
        <v>21900</v>
      </c>
      <c r="P857">
        <v>43800</v>
      </c>
      <c r="Q857">
        <v>47064</v>
      </c>
      <c r="R857">
        <v>55125.2</v>
      </c>
      <c r="S857">
        <v>211177.92</v>
      </c>
      <c r="T857">
        <v>106631</v>
      </c>
      <c r="U857">
        <v>176283.99</v>
      </c>
      <c r="V857">
        <v>203837.58</v>
      </c>
      <c r="W857">
        <v>72960</v>
      </c>
      <c r="X857">
        <v>35914.199999999997</v>
      </c>
      <c r="Y857">
        <v>0</v>
      </c>
      <c r="Z857">
        <v>0</v>
      </c>
    </row>
    <row r="858" spans="1:26" x14ac:dyDescent="0.25">
      <c r="A858" t="s">
        <v>197</v>
      </c>
      <c r="B858" t="s">
        <v>15</v>
      </c>
      <c r="C858" t="str">
        <f>+VLOOKUP(Importaciones_mensuales[[#This Row],[Código Arancelario]],Codigos10[],2,0)</f>
        <v>Uva</v>
      </c>
      <c r="D858">
        <f>+VLOOKUP(Importaciones_mensuales[[#This Row],[Cultivo]],Cod_categoría[],2,0)</f>
        <v>100109001</v>
      </c>
      <c r="E858" t="str">
        <f>+VLOOKUP(Importaciones_mensuales[[#This Row],[Código Arancelario]],Codigos10[],4,0)</f>
        <v>Deshidratado</v>
      </c>
      <c r="F858">
        <f>+VLOOKUP(Importaciones_mensuales[[#This Row],[Procesamiento]],Cod_procesamiento[],2,0)</f>
        <v>3</v>
      </c>
      <c r="G858" t="str">
        <f>+VLOOKUP(Importaciones_mensuales[[#This Row],[Código Arancelario]],Codigos10[],3,0)</f>
        <v>Sin especificar</v>
      </c>
      <c r="H858">
        <f>+VLOOKUP(Importaciones_mensuales[[#This Row],[Tipo]],Cod_tipo[],2,0)</f>
        <v>5</v>
      </c>
      <c r="I858" t="str">
        <f>+VLOOKUP(Importaciones_mensuales[[#This Row],[Código Arancelario]],Codigos10[],5,0)</f>
        <v>Uva</v>
      </c>
      <c r="J858">
        <f>+VLOOKUP(Importaciones_mensuales[[#This Row],[Categoría]],Cod_Tipo_cultivo[],2,0)</f>
        <v>11</v>
      </c>
      <c r="K858" t="s">
        <v>129</v>
      </c>
      <c r="L858">
        <f>+VLOOKUP(Importaciones_mensuales[[#This Row],[Contenido]],Contenido_cod[],2,0)</f>
        <v>1</v>
      </c>
      <c r="M858" t="str">
        <f>+VLOOKUP(Importaciones_mensuales[[#This Row],[Código Arancelario]],Codigos10[],7,0)</f>
        <v>Sin especificar</v>
      </c>
      <c r="N858">
        <v>2016</v>
      </c>
      <c r="O858">
        <v>56000</v>
      </c>
      <c r="P858">
        <v>31533.38</v>
      </c>
      <c r="Q858">
        <v>216419.86</v>
      </c>
      <c r="R858">
        <v>86932.5</v>
      </c>
      <c r="S858">
        <v>156629.32</v>
      </c>
      <c r="T858">
        <v>235596.76</v>
      </c>
      <c r="U858">
        <v>139355</v>
      </c>
      <c r="V858">
        <v>274503.91000000003</v>
      </c>
      <c r="W858">
        <v>246253.59</v>
      </c>
      <c r="X858">
        <v>295999.25</v>
      </c>
      <c r="Y858">
        <v>375888.1</v>
      </c>
      <c r="Z858">
        <v>62600.5</v>
      </c>
    </row>
    <row r="859" spans="1:26" x14ac:dyDescent="0.25">
      <c r="A859" t="s">
        <v>198</v>
      </c>
      <c r="B859" t="s">
        <v>15</v>
      </c>
      <c r="C859" t="str">
        <f>+VLOOKUP(Importaciones_mensuales[[#This Row],[Código Arancelario]],Codigos10[],2,0)</f>
        <v>Sandía</v>
      </c>
      <c r="D859">
        <f>+VLOOKUP(Importaciones_mensuales[[#This Row],[Cultivo]],Cod_categoría[],2,0)</f>
        <v>100112028</v>
      </c>
      <c r="E859" t="str">
        <f>+VLOOKUP(Importaciones_mensuales[[#This Row],[Código Arancelario]],Codigos10[],4,0)</f>
        <v>Fresco</v>
      </c>
      <c r="F859">
        <f>+VLOOKUP(Importaciones_mensuales[[#This Row],[Procesamiento]],Cod_procesamiento[],2,0)</f>
        <v>4</v>
      </c>
      <c r="G859" t="str">
        <f>+VLOOKUP(Importaciones_mensuales[[#This Row],[Código Arancelario]],Codigos10[],3,0)</f>
        <v>Sin especificar</v>
      </c>
      <c r="H859">
        <f>+VLOOKUP(Importaciones_mensuales[[#This Row],[Tipo]],Cod_tipo[],2,0)</f>
        <v>5</v>
      </c>
      <c r="I859" t="str">
        <f>+VLOOKUP(Importaciones_mensuales[[#This Row],[Código Arancelario]],Codigos10[],5,0)</f>
        <v>Frutas anuales</v>
      </c>
      <c r="J859">
        <f>+VLOOKUP(Importaciones_mensuales[[#This Row],[Categoría]],Cod_Tipo_cultivo[],2,0)</f>
        <v>10</v>
      </c>
      <c r="K859" t="s">
        <v>129</v>
      </c>
      <c r="L859">
        <f>+VLOOKUP(Importaciones_mensuales[[#This Row],[Contenido]],Contenido_cod[],2,0)</f>
        <v>1</v>
      </c>
      <c r="M859" t="str">
        <f>+VLOOKUP(Importaciones_mensuales[[#This Row],[Código Arancelario]],Codigos10[],7,0)</f>
        <v>Sin especificar</v>
      </c>
      <c r="N859">
        <v>2016</v>
      </c>
      <c r="O859">
        <v>56246.42</v>
      </c>
      <c r="P859">
        <v>9101.6</v>
      </c>
      <c r="Q859">
        <v>8926.6</v>
      </c>
      <c r="R859">
        <v>5746.81</v>
      </c>
      <c r="S859">
        <v>2104.2199999999998</v>
      </c>
      <c r="T859">
        <v>4586.8999999999996</v>
      </c>
      <c r="U859">
        <v>7680.97</v>
      </c>
      <c r="V859">
        <v>0</v>
      </c>
      <c r="W859">
        <v>145112.21</v>
      </c>
      <c r="X859">
        <v>270821.61</v>
      </c>
      <c r="Y859">
        <v>428960.86</v>
      </c>
      <c r="Z859">
        <v>236150.72</v>
      </c>
    </row>
    <row r="860" spans="1:26" x14ac:dyDescent="0.25">
      <c r="A860" t="s">
        <v>201</v>
      </c>
      <c r="B860" t="s">
        <v>15</v>
      </c>
      <c r="C860" t="str">
        <f>+VLOOKUP(Importaciones_mensuales[[#This Row],[Código Arancelario]],Codigos10[],2,0)</f>
        <v>Melón</v>
      </c>
      <c r="D860">
        <f>+VLOOKUP(Importaciones_mensuales[[#This Row],[Cultivo]],Cod_categoría[],2,0)</f>
        <v>100112027</v>
      </c>
      <c r="E860" t="str">
        <f>+VLOOKUP(Importaciones_mensuales[[#This Row],[Código Arancelario]],Codigos10[],4,0)</f>
        <v>Fresco</v>
      </c>
      <c r="F860">
        <f>+VLOOKUP(Importaciones_mensuales[[#This Row],[Procesamiento]],Cod_procesamiento[],2,0)</f>
        <v>4</v>
      </c>
      <c r="G860" t="str">
        <f>+VLOOKUP(Importaciones_mensuales[[#This Row],[Código Arancelario]],Codigos10[],3,0)</f>
        <v>Sin especificar</v>
      </c>
      <c r="H860">
        <f>+VLOOKUP(Importaciones_mensuales[[#This Row],[Tipo]],Cod_tipo[],2,0)</f>
        <v>5</v>
      </c>
      <c r="I860" t="str">
        <f>+VLOOKUP(Importaciones_mensuales[[#This Row],[Código Arancelario]],Codigos10[],5,0)</f>
        <v>Frutas anuales</v>
      </c>
      <c r="J860">
        <f>+VLOOKUP(Importaciones_mensuales[[#This Row],[Categoría]],Cod_Tipo_cultivo[],2,0)</f>
        <v>10</v>
      </c>
      <c r="K860" t="s">
        <v>129</v>
      </c>
      <c r="L860">
        <f>+VLOOKUP(Importaciones_mensuales[[#This Row],[Contenido]],Contenido_cod[],2,0)</f>
        <v>1</v>
      </c>
      <c r="M860" t="str">
        <f>+VLOOKUP(Importaciones_mensuales[[#This Row],[Código Arancelario]],Codigos10[],7,0)</f>
        <v>Sin especificar</v>
      </c>
      <c r="N860">
        <v>2016</v>
      </c>
      <c r="O860">
        <v>903.15</v>
      </c>
      <c r="P860">
        <v>0</v>
      </c>
      <c r="Q860">
        <v>0</v>
      </c>
      <c r="R860">
        <v>0</v>
      </c>
      <c r="S860">
        <v>0</v>
      </c>
      <c r="T860">
        <v>25999.59</v>
      </c>
      <c r="U860">
        <v>52158.1</v>
      </c>
      <c r="V860">
        <v>68555.69</v>
      </c>
      <c r="W860">
        <v>28793.94</v>
      </c>
      <c r="X860">
        <v>58010.25</v>
      </c>
      <c r="Y860">
        <v>71020.7</v>
      </c>
      <c r="Z860">
        <v>0</v>
      </c>
    </row>
    <row r="861" spans="1:26" x14ac:dyDescent="0.25">
      <c r="A861" t="s">
        <v>205</v>
      </c>
      <c r="B861" t="s">
        <v>15</v>
      </c>
      <c r="C861" t="str">
        <f>+VLOOKUP(Importaciones_mensuales[[#This Row],[Código Arancelario]],Codigos10[],2,0)</f>
        <v>Manzana</v>
      </c>
      <c r="D861">
        <f>+VLOOKUP(Importaciones_mensuales[[#This Row],[Cultivo]],Cod_categoría[],2,0)</f>
        <v>100104002</v>
      </c>
      <c r="E861" t="str">
        <f>+VLOOKUP(Importaciones_mensuales[[#This Row],[Código Arancelario]],Codigos10[],4,0)</f>
        <v>Fresco</v>
      </c>
      <c r="F861">
        <f>+VLOOKUP(Importaciones_mensuales[[#This Row],[Procesamiento]],Cod_procesamiento[],2,0)</f>
        <v>4</v>
      </c>
      <c r="G861" t="str">
        <f>+VLOOKUP(Importaciones_mensuales[[#This Row],[Código Arancelario]],Codigos10[],3,0)</f>
        <v>Sin especificar</v>
      </c>
      <c r="H861">
        <f>+VLOOKUP(Importaciones_mensuales[[#This Row],[Tipo]],Cod_tipo[],2,0)</f>
        <v>5</v>
      </c>
      <c r="I861" t="str">
        <f>+VLOOKUP(Importaciones_mensuales[[#This Row],[Código Arancelario]],Codigos10[],5,0)</f>
        <v>Frutos de pepita</v>
      </c>
      <c r="J861">
        <f>+VLOOKUP(Importaciones_mensuales[[#This Row],[Categoría]],Cod_Tipo_cultivo[],2,0)</f>
        <v>3</v>
      </c>
      <c r="K861" t="s">
        <v>129</v>
      </c>
      <c r="L861">
        <f>+VLOOKUP(Importaciones_mensuales[[#This Row],[Contenido]],Contenido_cod[],2,0)</f>
        <v>1</v>
      </c>
      <c r="M861" t="str">
        <f>+VLOOKUP(Importaciones_mensuales[[#This Row],[Código Arancelario]],Codigos10[],7,0)</f>
        <v>Richared delicious</v>
      </c>
      <c r="N861">
        <v>2016</v>
      </c>
      <c r="O861">
        <v>62151.54</v>
      </c>
      <c r="P861">
        <v>116194.61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10368.61</v>
      </c>
      <c r="Y861">
        <v>0</v>
      </c>
      <c r="Z861">
        <v>38984.86</v>
      </c>
    </row>
    <row r="862" spans="1:26" x14ac:dyDescent="0.25">
      <c r="A862" t="s">
        <v>211</v>
      </c>
      <c r="B862" t="s">
        <v>362</v>
      </c>
      <c r="C862" t="str">
        <f>+VLOOKUP(Importaciones_mensuales[[#This Row],[Código Arancelario]],Codigos10[],2,0)</f>
        <v>Manzana</v>
      </c>
      <c r="D862">
        <f>+VLOOKUP(Importaciones_mensuales[[#This Row],[Cultivo]],Cod_categoría[],2,0)</f>
        <v>100104002</v>
      </c>
      <c r="E862" t="str">
        <f>+VLOOKUP(Importaciones_mensuales[[#This Row],[Código Arancelario]],Codigos10[],4,0)</f>
        <v>Fresco</v>
      </c>
      <c r="F862">
        <f>+VLOOKUP(Importaciones_mensuales[[#This Row],[Procesamiento]],Cod_procesamiento[],2,0)</f>
        <v>4</v>
      </c>
      <c r="G862" t="str">
        <f>+VLOOKUP(Importaciones_mensuales[[#This Row],[Código Arancelario]],Codigos10[],3,0)</f>
        <v>No orgánico</v>
      </c>
      <c r="H862">
        <f>+VLOOKUP(Importaciones_mensuales[[#This Row],[Tipo]],Cod_tipo[],2,0)</f>
        <v>2</v>
      </c>
      <c r="I862" t="str">
        <f>+VLOOKUP(Importaciones_mensuales[[#This Row],[Código Arancelario]],Codigos10[],5,0)</f>
        <v>Frutos de pepita</v>
      </c>
      <c r="J862">
        <f>+VLOOKUP(Importaciones_mensuales[[#This Row],[Categoría]],Cod_Tipo_cultivo[],2,0)</f>
        <v>3</v>
      </c>
      <c r="K862" t="s">
        <v>129</v>
      </c>
      <c r="L862">
        <f>+VLOOKUP(Importaciones_mensuales[[#This Row],[Contenido]],Contenido_cod[],2,0)</f>
        <v>1</v>
      </c>
      <c r="M862" t="str">
        <f>+VLOOKUP(Importaciones_mensuales[[#This Row],[Código Arancelario]],Codigos10[],7,0)</f>
        <v>Fuji</v>
      </c>
      <c r="N862">
        <v>2020</v>
      </c>
      <c r="O862">
        <v>211964.04209999999</v>
      </c>
      <c r="P862">
        <v>160615</v>
      </c>
      <c r="Q862">
        <v>116116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91980</v>
      </c>
      <c r="Y862">
        <v>107058</v>
      </c>
      <c r="Z862">
        <v>336387.65</v>
      </c>
    </row>
    <row r="863" spans="1:26" x14ac:dyDescent="0.25">
      <c r="A863" t="s">
        <v>242</v>
      </c>
      <c r="B863" t="s">
        <v>15</v>
      </c>
      <c r="C863" t="str">
        <f>+VLOOKUP(Importaciones_mensuales[[#This Row],[Código Arancelario]],Codigos10[],2,0)</f>
        <v>Kiwi</v>
      </c>
      <c r="D863">
        <f>+VLOOKUP(Importaciones_mensuales[[#This Row],[Cultivo]],Cod_categoría[],2,0)</f>
        <v>100101007</v>
      </c>
      <c r="E863" t="str">
        <f>+VLOOKUP(Importaciones_mensuales[[#This Row],[Código Arancelario]],Codigos10[],4,0)</f>
        <v>Fresco</v>
      </c>
      <c r="F863">
        <f>+VLOOKUP(Importaciones_mensuales[[#This Row],[Procesamiento]],Cod_procesamiento[],2,0)</f>
        <v>4</v>
      </c>
      <c r="G863" t="str">
        <f>+VLOOKUP(Importaciones_mensuales[[#This Row],[Código Arancelario]],Codigos10[],3,0)</f>
        <v>No orgánico</v>
      </c>
      <c r="H863">
        <f>+VLOOKUP(Importaciones_mensuales[[#This Row],[Tipo]],Cod_tipo[],2,0)</f>
        <v>2</v>
      </c>
      <c r="I863" t="str">
        <f>+VLOOKUP(Importaciones_mensuales[[#This Row],[Código Arancelario]],Codigos10[],5,0)</f>
        <v>Berries</v>
      </c>
      <c r="J863">
        <f>+VLOOKUP(Importaciones_mensuales[[#This Row],[Categoría]],Cod_Tipo_cultivo[],2,0)</f>
        <v>1</v>
      </c>
      <c r="K863" t="s">
        <v>129</v>
      </c>
      <c r="L863">
        <f>+VLOOKUP(Importaciones_mensuales[[#This Row],[Contenido]],Contenido_cod[],2,0)</f>
        <v>1</v>
      </c>
      <c r="M863" t="str">
        <f>+VLOOKUP(Importaciones_mensuales[[#This Row],[Código Arancelario]],Codigos10[],7,0)</f>
        <v>Sin especificar</v>
      </c>
      <c r="N863">
        <v>2020</v>
      </c>
      <c r="O863">
        <v>199143.46</v>
      </c>
      <c r="P863">
        <v>198400.82</v>
      </c>
      <c r="Q863">
        <v>34089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267408.56</v>
      </c>
      <c r="Z863">
        <v>191256.38</v>
      </c>
    </row>
    <row r="864" spans="1:26" x14ac:dyDescent="0.25">
      <c r="A864" t="s">
        <v>295</v>
      </c>
      <c r="B864" t="s">
        <v>15</v>
      </c>
      <c r="C864" t="str">
        <f>+VLOOKUP(Importaciones_mensuales[[#This Row],[Código Arancelario]],Codigos10[],2,0)</f>
        <v>Manzana</v>
      </c>
      <c r="D864">
        <f>+VLOOKUP(Importaciones_mensuales[[#This Row],[Cultivo]],Cod_categoría[],2,0)</f>
        <v>100104002</v>
      </c>
      <c r="E864" t="str">
        <f>+VLOOKUP(Importaciones_mensuales[[#This Row],[Código Arancelario]],Codigos10[],4,0)</f>
        <v>Fresco</v>
      </c>
      <c r="F864">
        <f>+VLOOKUP(Importaciones_mensuales[[#This Row],[Procesamiento]],Cod_procesamiento[],2,0)</f>
        <v>4</v>
      </c>
      <c r="G864" t="str">
        <f>+VLOOKUP(Importaciones_mensuales[[#This Row],[Código Arancelario]],Codigos10[],3,0)</f>
        <v>Sin especificar</v>
      </c>
      <c r="H864">
        <f>+VLOOKUP(Importaciones_mensuales[[#This Row],[Tipo]],Cod_tipo[],2,0)</f>
        <v>5</v>
      </c>
      <c r="I864" t="str">
        <f>+VLOOKUP(Importaciones_mensuales[[#This Row],[Código Arancelario]],Codigos10[],5,0)</f>
        <v>Frutos de pepita</v>
      </c>
      <c r="J864">
        <f>+VLOOKUP(Importaciones_mensuales[[#This Row],[Categoría]],Cod_Tipo_cultivo[],2,0)</f>
        <v>3</v>
      </c>
      <c r="K864" t="s">
        <v>129</v>
      </c>
      <c r="L864">
        <f>+VLOOKUP(Importaciones_mensuales[[#This Row],[Contenido]],Contenido_cod[],2,0)</f>
        <v>1</v>
      </c>
      <c r="M864" t="str">
        <f>+VLOOKUP(Importaciones_mensuales[[#This Row],[Código Arancelario]],Codigos10[],7,0)</f>
        <v>Red starking</v>
      </c>
      <c r="N864">
        <v>2016</v>
      </c>
      <c r="O864">
        <v>0</v>
      </c>
      <c r="P864">
        <v>35654.33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12882.11</v>
      </c>
      <c r="Z864">
        <v>0</v>
      </c>
    </row>
    <row r="865" spans="1:26" x14ac:dyDescent="0.25">
      <c r="A865" t="s">
        <v>215</v>
      </c>
      <c r="B865" t="s">
        <v>362</v>
      </c>
      <c r="C865" t="str">
        <f>+VLOOKUP(Importaciones_mensuales[[#This Row],[Código Arancelario]],Codigos10[],2,0)</f>
        <v>Manzana</v>
      </c>
      <c r="D865">
        <f>+VLOOKUP(Importaciones_mensuales[[#This Row],[Cultivo]],Cod_categoría[],2,0)</f>
        <v>100104002</v>
      </c>
      <c r="E865" t="str">
        <f>+VLOOKUP(Importaciones_mensuales[[#This Row],[Código Arancelario]],Codigos10[],4,0)</f>
        <v>Fresco</v>
      </c>
      <c r="F865">
        <f>+VLOOKUP(Importaciones_mensuales[[#This Row],[Procesamiento]],Cod_procesamiento[],2,0)</f>
        <v>4</v>
      </c>
      <c r="G865" t="str">
        <f>+VLOOKUP(Importaciones_mensuales[[#This Row],[Código Arancelario]],Codigos10[],3,0)</f>
        <v>No orgánico</v>
      </c>
      <c r="H865">
        <f>+VLOOKUP(Importaciones_mensuales[[#This Row],[Tipo]],Cod_tipo[],2,0)</f>
        <v>2</v>
      </c>
      <c r="I865" t="str">
        <f>+VLOOKUP(Importaciones_mensuales[[#This Row],[Código Arancelario]],Codigos10[],5,0)</f>
        <v>Frutos de pepita</v>
      </c>
      <c r="J865">
        <f>+VLOOKUP(Importaciones_mensuales[[#This Row],[Categoría]],Cod_Tipo_cultivo[],2,0)</f>
        <v>3</v>
      </c>
      <c r="K865" t="s">
        <v>129</v>
      </c>
      <c r="L865">
        <f>+VLOOKUP(Importaciones_mensuales[[#This Row],[Contenido]],Contenido_cod[],2,0)</f>
        <v>1</v>
      </c>
      <c r="M865" t="str">
        <f>+VLOOKUP(Importaciones_mensuales[[#This Row],[Código Arancelario]],Codigos10[],7,0)</f>
        <v>Sin especificar</v>
      </c>
      <c r="N865">
        <v>2015</v>
      </c>
      <c r="O865">
        <v>198777.8253</v>
      </c>
      <c r="P865">
        <v>29312</v>
      </c>
      <c r="Q865">
        <v>37928</v>
      </c>
      <c r="R865">
        <v>0</v>
      </c>
      <c r="S865">
        <v>0</v>
      </c>
      <c r="T865">
        <v>0</v>
      </c>
      <c r="U865">
        <v>0</v>
      </c>
      <c r="V865">
        <v>14300</v>
      </c>
      <c r="W865">
        <v>0</v>
      </c>
      <c r="X865">
        <v>16620.8</v>
      </c>
      <c r="Y865">
        <v>212228.4</v>
      </c>
      <c r="Z865">
        <v>125356.6</v>
      </c>
    </row>
    <row r="866" spans="1:26" x14ac:dyDescent="0.25">
      <c r="A866" t="s">
        <v>34</v>
      </c>
      <c r="B866" t="s">
        <v>362</v>
      </c>
      <c r="C866" t="str">
        <f>+VLOOKUP(Importaciones_mensuales[[#This Row],[Código Arancelario]],Codigos10[],2,0)</f>
        <v>Ajo</v>
      </c>
      <c r="D866">
        <f>+VLOOKUP(Importaciones_mensuales[[#This Row],[Cultivo]],Cod_categoría[],2,0)</f>
        <v>100112003</v>
      </c>
      <c r="E866" t="str">
        <f>+VLOOKUP(Importaciones_mensuales[[#This Row],[Código Arancelario]],Codigos10[],4,0)</f>
        <v>Fresco</v>
      </c>
      <c r="F866">
        <f>+VLOOKUP(Importaciones_mensuales[[#This Row],[Procesamiento]],Cod_procesamiento[],2,0)</f>
        <v>4</v>
      </c>
      <c r="G866" t="str">
        <f>+VLOOKUP(Importaciones_mensuales[[#This Row],[Código Arancelario]],Codigos10[],3,0)</f>
        <v>No orgánico</v>
      </c>
      <c r="H866">
        <f>+VLOOKUP(Importaciones_mensuales[[#This Row],[Tipo]],Cod_tipo[],2,0)</f>
        <v>2</v>
      </c>
      <c r="I866" t="str">
        <f>+VLOOKUP(Importaciones_mensuales[[#This Row],[Código Arancelario]],Codigos10[],5,0)</f>
        <v>Hortalizas</v>
      </c>
      <c r="J866">
        <f>+VLOOKUP(Importaciones_mensuales[[#This Row],[Categoría]],Cod_Tipo_cultivo[],2,0)</f>
        <v>7</v>
      </c>
      <c r="K866" t="s">
        <v>20</v>
      </c>
      <c r="L866">
        <f>+VLOOKUP(Importaciones_mensuales[[#This Row],[Contenido]],Contenido_cod[],2,0)</f>
        <v>2</v>
      </c>
      <c r="M866" t="str">
        <f>+VLOOKUP(Importaciones_mensuales[[#This Row],[Código Arancelario]],Codigos10[],7,0)</f>
        <v>Sin especificar</v>
      </c>
      <c r="N866">
        <v>2021</v>
      </c>
      <c r="O866">
        <v>196800</v>
      </c>
      <c r="P866">
        <v>595600</v>
      </c>
      <c r="Q866">
        <v>933421</v>
      </c>
      <c r="R866">
        <v>964290</v>
      </c>
      <c r="S866">
        <v>567600</v>
      </c>
      <c r="T866">
        <v>858575.20770000003</v>
      </c>
      <c r="U866">
        <v>730300</v>
      </c>
      <c r="V866">
        <v>1379594.12</v>
      </c>
      <c r="W866">
        <v>1195150</v>
      </c>
      <c r="X866">
        <v>0</v>
      </c>
      <c r="Y866">
        <v>0</v>
      </c>
      <c r="Z866">
        <v>0</v>
      </c>
    </row>
    <row r="867" spans="1:26" x14ac:dyDescent="0.25">
      <c r="A867" t="s">
        <v>103</v>
      </c>
      <c r="B867" t="s">
        <v>362</v>
      </c>
      <c r="C867" t="str">
        <f>+VLOOKUP(Importaciones_mensuales[[#This Row],[Código Arancelario]],Codigos10[],2,0)</f>
        <v>Otras hortalizas</v>
      </c>
      <c r="D867">
        <f>+VLOOKUP(Importaciones_mensuales[[#This Row],[Cultivo]],Cod_categoría[],2,0)</f>
        <v>100112054</v>
      </c>
      <c r="E867" t="str">
        <f>+VLOOKUP(Importaciones_mensuales[[#This Row],[Código Arancelario]],Codigos10[],4,0)</f>
        <v>Deshidratado</v>
      </c>
      <c r="F867">
        <f>+VLOOKUP(Importaciones_mensuales[[#This Row],[Procesamiento]],Cod_procesamiento[],2,0)</f>
        <v>3</v>
      </c>
      <c r="G867" t="str">
        <f>+VLOOKUP(Importaciones_mensuales[[#This Row],[Código Arancelario]],Codigos10[],3,0)</f>
        <v>No orgánico</v>
      </c>
      <c r="H867">
        <f>+VLOOKUP(Importaciones_mensuales[[#This Row],[Tipo]],Cod_tipo[],2,0)</f>
        <v>2</v>
      </c>
      <c r="I867" t="str">
        <f>+VLOOKUP(Importaciones_mensuales[[#This Row],[Código Arancelario]],Codigos10[],5,0)</f>
        <v>Hortalizas</v>
      </c>
      <c r="J867">
        <f>+VLOOKUP(Importaciones_mensuales[[#This Row],[Categoría]],Cod_Tipo_cultivo[],2,0)</f>
        <v>7</v>
      </c>
      <c r="K867" t="s">
        <v>20</v>
      </c>
      <c r="L867">
        <f>+VLOOKUP(Importaciones_mensuales[[#This Row],[Contenido]],Contenido_cod[],2,0)</f>
        <v>2</v>
      </c>
      <c r="M867" t="str">
        <f>+VLOOKUP(Importaciones_mensuales[[#This Row],[Código Arancelario]],Codigos10[],7,0)</f>
        <v>Sin especificar</v>
      </c>
      <c r="N867">
        <v>2021</v>
      </c>
      <c r="O867">
        <v>195233</v>
      </c>
      <c r="P867">
        <v>82799.277699999991</v>
      </c>
      <c r="Q867">
        <v>223625.84</v>
      </c>
      <c r="R867">
        <v>176192.47999999998</v>
      </c>
      <c r="S867">
        <v>74444.787199999992</v>
      </c>
      <c r="T867">
        <v>300049.30000000005</v>
      </c>
      <c r="U867">
        <v>458505.7242</v>
      </c>
      <c r="V867">
        <v>268615.59999999998</v>
      </c>
      <c r="W867">
        <v>230068.60900000003</v>
      </c>
      <c r="X867">
        <v>0</v>
      </c>
      <c r="Y867">
        <v>0</v>
      </c>
      <c r="Z867">
        <v>0</v>
      </c>
    </row>
    <row r="868" spans="1:26" x14ac:dyDescent="0.25">
      <c r="A868" t="s">
        <v>242</v>
      </c>
      <c r="B868" t="s">
        <v>15</v>
      </c>
      <c r="C868" t="str">
        <f>+VLOOKUP(Importaciones_mensuales[[#This Row],[Código Arancelario]],Codigos10[],2,0)</f>
        <v>Kiwi</v>
      </c>
      <c r="D868">
        <f>+VLOOKUP(Importaciones_mensuales[[#This Row],[Cultivo]],Cod_categoría[],2,0)</f>
        <v>100101007</v>
      </c>
      <c r="E868" t="str">
        <f>+VLOOKUP(Importaciones_mensuales[[#This Row],[Código Arancelario]],Codigos10[],4,0)</f>
        <v>Fresco</v>
      </c>
      <c r="F868">
        <f>+VLOOKUP(Importaciones_mensuales[[#This Row],[Procesamiento]],Cod_procesamiento[],2,0)</f>
        <v>4</v>
      </c>
      <c r="G868" t="str">
        <f>+VLOOKUP(Importaciones_mensuales[[#This Row],[Código Arancelario]],Codigos10[],3,0)</f>
        <v>No orgánico</v>
      </c>
      <c r="H868">
        <f>+VLOOKUP(Importaciones_mensuales[[#This Row],[Tipo]],Cod_tipo[],2,0)</f>
        <v>2</v>
      </c>
      <c r="I868" t="str">
        <f>+VLOOKUP(Importaciones_mensuales[[#This Row],[Código Arancelario]],Codigos10[],5,0)</f>
        <v>Berries</v>
      </c>
      <c r="J868">
        <f>+VLOOKUP(Importaciones_mensuales[[#This Row],[Categoría]],Cod_Tipo_cultivo[],2,0)</f>
        <v>1</v>
      </c>
      <c r="K868" t="s">
        <v>129</v>
      </c>
      <c r="L868">
        <f>+VLOOKUP(Importaciones_mensuales[[#This Row],[Contenido]],Contenido_cod[],2,0)</f>
        <v>1</v>
      </c>
      <c r="M868" t="str">
        <f>+VLOOKUP(Importaciones_mensuales[[#This Row],[Código Arancelario]],Codigos10[],7,0)</f>
        <v>Sin especificar</v>
      </c>
      <c r="N868">
        <v>2018</v>
      </c>
      <c r="O868">
        <v>194425.94999999998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192300</v>
      </c>
      <c r="Z868">
        <v>117384.06999999999</v>
      </c>
    </row>
    <row r="869" spans="1:26" x14ac:dyDescent="0.25">
      <c r="A869" t="s">
        <v>312</v>
      </c>
      <c r="B869" t="s">
        <v>15</v>
      </c>
      <c r="C869" t="str">
        <f>+VLOOKUP(Importaciones_mensuales[[#This Row],[Código Arancelario]],Codigos10[],2,0)</f>
        <v>Manzana</v>
      </c>
      <c r="D869">
        <f>+VLOOKUP(Importaciones_mensuales[[#This Row],[Cultivo]],Cod_categoría[],2,0)</f>
        <v>100104002</v>
      </c>
      <c r="E869" t="str">
        <f>+VLOOKUP(Importaciones_mensuales[[#This Row],[Código Arancelario]],Codigos10[],4,0)</f>
        <v>Fresco</v>
      </c>
      <c r="F869">
        <f>+VLOOKUP(Importaciones_mensuales[[#This Row],[Procesamiento]],Cod_procesamiento[],2,0)</f>
        <v>4</v>
      </c>
      <c r="G869" t="str">
        <f>+VLOOKUP(Importaciones_mensuales[[#This Row],[Código Arancelario]],Codigos10[],3,0)</f>
        <v>Sin especificar</v>
      </c>
      <c r="H869">
        <f>+VLOOKUP(Importaciones_mensuales[[#This Row],[Tipo]],Cod_tipo[],2,0)</f>
        <v>5</v>
      </c>
      <c r="I869" t="str">
        <f>+VLOOKUP(Importaciones_mensuales[[#This Row],[Código Arancelario]],Codigos10[],5,0)</f>
        <v>Frutos de pepita</v>
      </c>
      <c r="J869">
        <f>+VLOOKUP(Importaciones_mensuales[[#This Row],[Categoría]],Cod_Tipo_cultivo[],2,0)</f>
        <v>3</v>
      </c>
      <c r="K869" t="s">
        <v>129</v>
      </c>
      <c r="L869">
        <f>+VLOOKUP(Importaciones_mensuales[[#This Row],[Contenido]],Contenido_cod[],2,0)</f>
        <v>1</v>
      </c>
      <c r="M869" t="str">
        <f>+VLOOKUP(Importaciones_mensuales[[#This Row],[Código Arancelario]],Codigos10[],7,0)</f>
        <v>Red chief</v>
      </c>
      <c r="N869">
        <v>2016</v>
      </c>
      <c r="O869">
        <v>19878.849999999999</v>
      </c>
      <c r="P869">
        <v>7745.86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</row>
    <row r="870" spans="1:26" x14ac:dyDescent="0.25">
      <c r="A870" t="s">
        <v>211</v>
      </c>
      <c r="B870" t="s">
        <v>362</v>
      </c>
      <c r="C870" t="str">
        <f>+VLOOKUP(Importaciones_mensuales[[#This Row],[Código Arancelario]],Codigos10[],2,0)</f>
        <v>Manzana</v>
      </c>
      <c r="D870">
        <f>+VLOOKUP(Importaciones_mensuales[[#This Row],[Cultivo]],Cod_categoría[],2,0)</f>
        <v>100104002</v>
      </c>
      <c r="E870" t="str">
        <f>+VLOOKUP(Importaciones_mensuales[[#This Row],[Código Arancelario]],Codigos10[],4,0)</f>
        <v>Fresco</v>
      </c>
      <c r="F870">
        <f>+VLOOKUP(Importaciones_mensuales[[#This Row],[Procesamiento]],Cod_procesamiento[],2,0)</f>
        <v>4</v>
      </c>
      <c r="G870" t="str">
        <f>+VLOOKUP(Importaciones_mensuales[[#This Row],[Código Arancelario]],Codigos10[],3,0)</f>
        <v>No orgánico</v>
      </c>
      <c r="H870">
        <f>+VLOOKUP(Importaciones_mensuales[[#This Row],[Tipo]],Cod_tipo[],2,0)</f>
        <v>2</v>
      </c>
      <c r="I870" t="str">
        <f>+VLOOKUP(Importaciones_mensuales[[#This Row],[Código Arancelario]],Codigos10[],5,0)</f>
        <v>Frutos de pepita</v>
      </c>
      <c r="J870">
        <f>+VLOOKUP(Importaciones_mensuales[[#This Row],[Categoría]],Cod_Tipo_cultivo[],2,0)</f>
        <v>3</v>
      </c>
      <c r="K870" t="s">
        <v>129</v>
      </c>
      <c r="L870">
        <f>+VLOOKUP(Importaciones_mensuales[[#This Row],[Contenido]],Contenido_cod[],2,0)</f>
        <v>1</v>
      </c>
      <c r="M870" t="str">
        <f>+VLOOKUP(Importaciones_mensuales[[#This Row],[Código Arancelario]],Codigos10[],7,0)</f>
        <v>Fuji</v>
      </c>
      <c r="N870">
        <v>2019</v>
      </c>
      <c r="O870">
        <v>184659</v>
      </c>
      <c r="P870">
        <v>155099</v>
      </c>
      <c r="Q870">
        <v>167510</v>
      </c>
      <c r="R870">
        <v>36792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177123.23850000001</v>
      </c>
      <c r="Z870">
        <v>254294.1807</v>
      </c>
    </row>
    <row r="871" spans="1:26" x14ac:dyDescent="0.25">
      <c r="A871" t="s">
        <v>34</v>
      </c>
      <c r="B871" t="s">
        <v>15</v>
      </c>
      <c r="C871" t="str">
        <f>+VLOOKUP(Importaciones_mensuales[[#This Row],[Código Arancelario]],Codigos10[],2,0)</f>
        <v>Ajo</v>
      </c>
      <c r="D871">
        <f>+VLOOKUP(Importaciones_mensuales[[#This Row],[Cultivo]],Cod_categoría[],2,0)</f>
        <v>100112003</v>
      </c>
      <c r="E871" t="str">
        <f>+VLOOKUP(Importaciones_mensuales[[#This Row],[Código Arancelario]],Codigos10[],4,0)</f>
        <v>Fresco</v>
      </c>
      <c r="F871">
        <f>+VLOOKUP(Importaciones_mensuales[[#This Row],[Procesamiento]],Cod_procesamiento[],2,0)</f>
        <v>4</v>
      </c>
      <c r="G871" t="str">
        <f>+VLOOKUP(Importaciones_mensuales[[#This Row],[Código Arancelario]],Codigos10[],3,0)</f>
        <v>No orgánico</v>
      </c>
      <c r="H871">
        <f>+VLOOKUP(Importaciones_mensuales[[#This Row],[Tipo]],Cod_tipo[],2,0)</f>
        <v>2</v>
      </c>
      <c r="I871" t="str">
        <f>+VLOOKUP(Importaciones_mensuales[[#This Row],[Código Arancelario]],Codigos10[],5,0)</f>
        <v>Hortalizas</v>
      </c>
      <c r="J871">
        <f>+VLOOKUP(Importaciones_mensuales[[#This Row],[Categoría]],Cod_Tipo_cultivo[],2,0)</f>
        <v>7</v>
      </c>
      <c r="K871" t="s">
        <v>20</v>
      </c>
      <c r="L871">
        <f>+VLOOKUP(Importaciones_mensuales[[#This Row],[Contenido]],Contenido_cod[],2,0)</f>
        <v>2</v>
      </c>
      <c r="M871" t="str">
        <f>+VLOOKUP(Importaciones_mensuales[[#This Row],[Código Arancelario]],Codigos10[],7,0)</f>
        <v>Sin especificar</v>
      </c>
      <c r="N871">
        <v>2016</v>
      </c>
      <c r="O871">
        <v>178116.87</v>
      </c>
      <c r="P871">
        <v>323681.26</v>
      </c>
      <c r="Q871">
        <v>747381.48</v>
      </c>
      <c r="R871">
        <v>412205.3</v>
      </c>
      <c r="S871">
        <v>288885.88</v>
      </c>
      <c r="T871">
        <v>174145.82</v>
      </c>
      <c r="U871">
        <v>620918.09</v>
      </c>
      <c r="V871">
        <v>612412.83000000007</v>
      </c>
      <c r="W871">
        <v>513755.8</v>
      </c>
      <c r="X871">
        <v>267212.82</v>
      </c>
      <c r="Y871">
        <v>248837.03999999998</v>
      </c>
      <c r="Z871">
        <v>192899.5</v>
      </c>
    </row>
    <row r="872" spans="1:26" x14ac:dyDescent="0.25">
      <c r="A872" t="s">
        <v>216</v>
      </c>
      <c r="B872" t="s">
        <v>15</v>
      </c>
      <c r="C872" t="str">
        <f>+VLOOKUP(Importaciones_mensuales[[#This Row],[Código Arancelario]],Codigos10[],2,0)</f>
        <v>Pera</v>
      </c>
      <c r="D872">
        <f>+VLOOKUP(Importaciones_mensuales[[#This Row],[Cultivo]],Cod_categoría[],2,0)</f>
        <v>100104005</v>
      </c>
      <c r="E872" t="str">
        <f>+VLOOKUP(Importaciones_mensuales[[#This Row],[Código Arancelario]],Codigos10[],4,0)</f>
        <v>Fresco</v>
      </c>
      <c r="F872">
        <f>+VLOOKUP(Importaciones_mensuales[[#This Row],[Procesamiento]],Cod_procesamiento[],2,0)</f>
        <v>4</v>
      </c>
      <c r="G872" t="str">
        <f>+VLOOKUP(Importaciones_mensuales[[#This Row],[Código Arancelario]],Codigos10[],3,0)</f>
        <v>Sin especificar</v>
      </c>
      <c r="H872">
        <f>+VLOOKUP(Importaciones_mensuales[[#This Row],[Tipo]],Cod_tipo[],2,0)</f>
        <v>5</v>
      </c>
      <c r="I872" t="str">
        <f>+VLOOKUP(Importaciones_mensuales[[#This Row],[Código Arancelario]],Codigos10[],5,0)</f>
        <v>Frutos de pepita</v>
      </c>
      <c r="J872">
        <f>+VLOOKUP(Importaciones_mensuales[[#This Row],[Categoría]],Cod_Tipo_cultivo[],2,0)</f>
        <v>3</v>
      </c>
      <c r="K872" t="s">
        <v>129</v>
      </c>
      <c r="L872">
        <f>+VLOOKUP(Importaciones_mensuales[[#This Row],[Contenido]],Contenido_cod[],2,0)</f>
        <v>1</v>
      </c>
      <c r="M872" t="str">
        <f>+VLOOKUP(Importaciones_mensuales[[#This Row],[Código Arancelario]],Codigos10[],7,0)</f>
        <v>Packham's triumph</v>
      </c>
      <c r="N872">
        <v>2016</v>
      </c>
      <c r="O872">
        <v>85572.12</v>
      </c>
      <c r="P872">
        <v>14367.64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18581.560000000001</v>
      </c>
      <c r="Y872">
        <v>114429.2</v>
      </c>
      <c r="Z872">
        <v>224927.02</v>
      </c>
    </row>
    <row r="873" spans="1:26" x14ac:dyDescent="0.25">
      <c r="A873" t="s">
        <v>329</v>
      </c>
      <c r="B873" t="s">
        <v>15</v>
      </c>
      <c r="C873" t="str">
        <f>+VLOOKUP(Importaciones_mensuales[[#This Row],[Código Arancelario]],Codigos10[],2,0)</f>
        <v>Pera</v>
      </c>
      <c r="D873">
        <f>+VLOOKUP(Importaciones_mensuales[[#This Row],[Cultivo]],Cod_categoría[],2,0)</f>
        <v>100104005</v>
      </c>
      <c r="E873" t="str">
        <f>+VLOOKUP(Importaciones_mensuales[[#This Row],[Código Arancelario]],Codigos10[],4,0)</f>
        <v>Fresco</v>
      </c>
      <c r="F873">
        <f>+VLOOKUP(Importaciones_mensuales[[#This Row],[Procesamiento]],Cod_procesamiento[],2,0)</f>
        <v>4</v>
      </c>
      <c r="G873" t="str">
        <f>+VLOOKUP(Importaciones_mensuales[[#This Row],[Código Arancelario]],Codigos10[],3,0)</f>
        <v>Sin especificar</v>
      </c>
      <c r="H873">
        <f>+VLOOKUP(Importaciones_mensuales[[#This Row],[Tipo]],Cod_tipo[],2,0)</f>
        <v>5</v>
      </c>
      <c r="I873" t="str">
        <f>+VLOOKUP(Importaciones_mensuales[[#This Row],[Código Arancelario]],Codigos10[],5,0)</f>
        <v>Frutos de pepita</v>
      </c>
      <c r="J873">
        <f>+VLOOKUP(Importaciones_mensuales[[#This Row],[Categoría]],Cod_Tipo_cultivo[],2,0)</f>
        <v>3</v>
      </c>
      <c r="K873" t="s">
        <v>129</v>
      </c>
      <c r="L873">
        <f>+VLOOKUP(Importaciones_mensuales[[#This Row],[Contenido]],Contenido_cod[],2,0)</f>
        <v>1</v>
      </c>
      <c r="M873" t="str">
        <f>+VLOOKUP(Importaciones_mensuales[[#This Row],[Código Arancelario]],Codigos10[],7,0)</f>
        <v>Beurre bosc</v>
      </c>
      <c r="N873">
        <v>2016</v>
      </c>
      <c r="O873">
        <v>41198.94</v>
      </c>
      <c r="P873">
        <v>39138.99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</row>
    <row r="874" spans="1:26" x14ac:dyDescent="0.25">
      <c r="A874" t="s">
        <v>219</v>
      </c>
      <c r="B874" t="s">
        <v>15</v>
      </c>
      <c r="C874" t="str">
        <f>+VLOOKUP(Importaciones_mensuales[[#This Row],[Código Arancelario]],Codigos10[],2,0)</f>
        <v>Pera</v>
      </c>
      <c r="D874">
        <f>+VLOOKUP(Importaciones_mensuales[[#This Row],[Cultivo]],Cod_categoría[],2,0)</f>
        <v>100104005</v>
      </c>
      <c r="E874" t="str">
        <f>+VLOOKUP(Importaciones_mensuales[[#This Row],[Código Arancelario]],Codigos10[],4,0)</f>
        <v>Fresco</v>
      </c>
      <c r="F874">
        <f>+VLOOKUP(Importaciones_mensuales[[#This Row],[Procesamiento]],Cod_procesamiento[],2,0)</f>
        <v>4</v>
      </c>
      <c r="G874" t="str">
        <f>+VLOOKUP(Importaciones_mensuales[[#This Row],[Código Arancelario]],Codigos10[],3,0)</f>
        <v>Sin especificar</v>
      </c>
      <c r="H874">
        <f>+VLOOKUP(Importaciones_mensuales[[#This Row],[Tipo]],Cod_tipo[],2,0)</f>
        <v>5</v>
      </c>
      <c r="I874" t="str">
        <f>+VLOOKUP(Importaciones_mensuales[[#This Row],[Código Arancelario]],Codigos10[],5,0)</f>
        <v>Frutos de pepita</v>
      </c>
      <c r="J874">
        <f>+VLOOKUP(Importaciones_mensuales[[#This Row],[Categoría]],Cod_Tipo_cultivo[],2,0)</f>
        <v>3</v>
      </c>
      <c r="K874" t="s">
        <v>129</v>
      </c>
      <c r="L874">
        <f>+VLOOKUP(Importaciones_mensuales[[#This Row],[Contenido]],Contenido_cod[],2,0)</f>
        <v>1</v>
      </c>
      <c r="M874" t="str">
        <f>+VLOOKUP(Importaciones_mensuales[[#This Row],[Código Arancelario]],Codigos10[],7,0)</f>
        <v>D'Anjou</v>
      </c>
      <c r="N874">
        <v>2016</v>
      </c>
      <c r="O874">
        <v>79770.570000000007</v>
      </c>
      <c r="P874">
        <v>14059.33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5885.56</v>
      </c>
      <c r="Y874">
        <v>17656.68</v>
      </c>
      <c r="Z874">
        <v>39181.040000000001</v>
      </c>
    </row>
    <row r="875" spans="1:26" x14ac:dyDescent="0.25">
      <c r="A875" t="s">
        <v>221</v>
      </c>
      <c r="B875" t="s">
        <v>15</v>
      </c>
      <c r="C875" t="str">
        <f>+VLOOKUP(Importaciones_mensuales[[#This Row],[Código Arancelario]],Codigos10[],2,0)</f>
        <v>Pera</v>
      </c>
      <c r="D875">
        <f>+VLOOKUP(Importaciones_mensuales[[#This Row],[Cultivo]],Cod_categoría[],2,0)</f>
        <v>100104005</v>
      </c>
      <c r="E875" t="str">
        <f>+VLOOKUP(Importaciones_mensuales[[#This Row],[Código Arancelario]],Codigos10[],4,0)</f>
        <v>Fresco</v>
      </c>
      <c r="F875">
        <f>+VLOOKUP(Importaciones_mensuales[[#This Row],[Procesamiento]],Cod_procesamiento[],2,0)</f>
        <v>4</v>
      </c>
      <c r="G875" t="str">
        <f>+VLOOKUP(Importaciones_mensuales[[#This Row],[Código Arancelario]],Codigos10[],3,0)</f>
        <v>Sin especificar</v>
      </c>
      <c r="H875">
        <f>+VLOOKUP(Importaciones_mensuales[[#This Row],[Tipo]],Cod_tipo[],2,0)</f>
        <v>5</v>
      </c>
      <c r="I875" t="str">
        <f>+VLOOKUP(Importaciones_mensuales[[#This Row],[Código Arancelario]],Codigos10[],5,0)</f>
        <v>Frutos de pepita</v>
      </c>
      <c r="J875">
        <f>+VLOOKUP(Importaciones_mensuales[[#This Row],[Categoría]],Cod_Tipo_cultivo[],2,0)</f>
        <v>3</v>
      </c>
      <c r="K875" t="s">
        <v>129</v>
      </c>
      <c r="L875">
        <f>+VLOOKUP(Importaciones_mensuales[[#This Row],[Contenido]],Contenido_cod[],2,0)</f>
        <v>1</v>
      </c>
      <c r="M875" t="str">
        <f>+VLOOKUP(Importaciones_mensuales[[#This Row],[Código Arancelario]],Codigos10[],7,0)</f>
        <v>Sin especificar</v>
      </c>
      <c r="N875">
        <v>2016</v>
      </c>
      <c r="O875">
        <v>15045.75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</row>
    <row r="876" spans="1:26" x14ac:dyDescent="0.25">
      <c r="A876" t="s">
        <v>222</v>
      </c>
      <c r="B876" t="s">
        <v>15</v>
      </c>
      <c r="C876" t="str">
        <f>+VLOOKUP(Importaciones_mensuales[[#This Row],[Código Arancelario]],Codigos10[],2,0)</f>
        <v>Damasco</v>
      </c>
      <c r="D876">
        <f>+VLOOKUP(Importaciones_mensuales[[#This Row],[Cultivo]],Cod_categoría[],2,0)</f>
        <v>100103003</v>
      </c>
      <c r="E876" t="str">
        <f>+VLOOKUP(Importaciones_mensuales[[#This Row],[Código Arancelario]],Codigos10[],4,0)</f>
        <v>Fresco</v>
      </c>
      <c r="F876">
        <f>+VLOOKUP(Importaciones_mensuales[[#This Row],[Procesamiento]],Cod_procesamiento[],2,0)</f>
        <v>4</v>
      </c>
      <c r="G876" t="str">
        <f>+VLOOKUP(Importaciones_mensuales[[#This Row],[Código Arancelario]],Codigos10[],3,0)</f>
        <v>Sin especificar</v>
      </c>
      <c r="H876">
        <f>+VLOOKUP(Importaciones_mensuales[[#This Row],[Tipo]],Cod_tipo[],2,0)</f>
        <v>5</v>
      </c>
      <c r="I876" t="str">
        <f>+VLOOKUP(Importaciones_mensuales[[#This Row],[Código Arancelario]],Codigos10[],5,0)</f>
        <v>Frutos de carozo</v>
      </c>
      <c r="J876">
        <f>+VLOOKUP(Importaciones_mensuales[[#This Row],[Categoría]],Cod_Tipo_cultivo[],2,0)</f>
        <v>5</v>
      </c>
      <c r="K876" t="s">
        <v>129</v>
      </c>
      <c r="L876">
        <f>+VLOOKUP(Importaciones_mensuales[[#This Row],[Contenido]],Contenido_cod[],2,0)</f>
        <v>1</v>
      </c>
      <c r="M876" t="str">
        <f>+VLOOKUP(Importaciones_mensuales[[#This Row],[Código Arancelario]],Codigos10[],7,0)</f>
        <v>Sin especificar</v>
      </c>
      <c r="N876">
        <v>2016</v>
      </c>
      <c r="O876">
        <v>0</v>
      </c>
      <c r="P876">
        <v>4011.62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</row>
    <row r="877" spans="1:26" x14ac:dyDescent="0.25">
      <c r="A877" t="s">
        <v>54</v>
      </c>
      <c r="B877" t="s">
        <v>15</v>
      </c>
      <c r="C877" t="str">
        <f>+VLOOKUP(Importaciones_mensuales[[#This Row],[Código Arancelario]],Codigos10[],2,0)</f>
        <v>Espárrago</v>
      </c>
      <c r="D877">
        <f>+VLOOKUP(Importaciones_mensuales[[#This Row],[Cultivo]],Cod_categoría[],2,0)</f>
        <v>100112018</v>
      </c>
      <c r="E877" t="str">
        <f>+VLOOKUP(Importaciones_mensuales[[#This Row],[Código Arancelario]],Codigos10[],4,0)</f>
        <v>Fresco</v>
      </c>
      <c r="F877">
        <f>+VLOOKUP(Importaciones_mensuales[[#This Row],[Procesamiento]],Cod_procesamiento[],2,0)</f>
        <v>4</v>
      </c>
      <c r="G877" t="str">
        <f>+VLOOKUP(Importaciones_mensuales[[#This Row],[Código Arancelario]],Codigos10[],3,0)</f>
        <v>No orgánico</v>
      </c>
      <c r="H877">
        <f>+VLOOKUP(Importaciones_mensuales[[#This Row],[Tipo]],Cod_tipo[],2,0)</f>
        <v>2</v>
      </c>
      <c r="I877" t="str">
        <f>+VLOOKUP(Importaciones_mensuales[[#This Row],[Código Arancelario]],Codigos10[],5,0)</f>
        <v>Hortalizas</v>
      </c>
      <c r="J877">
        <f>+VLOOKUP(Importaciones_mensuales[[#This Row],[Categoría]],Cod_Tipo_cultivo[],2,0)</f>
        <v>7</v>
      </c>
      <c r="K877" t="s">
        <v>20</v>
      </c>
      <c r="L877">
        <f>+VLOOKUP(Importaciones_mensuales[[#This Row],[Contenido]],Contenido_cod[],2,0)</f>
        <v>2</v>
      </c>
      <c r="M877" t="str">
        <f>+VLOOKUP(Importaciones_mensuales[[#This Row],[Código Arancelario]],Codigos10[],7,0)</f>
        <v>Sin especificar</v>
      </c>
      <c r="N877">
        <v>2016</v>
      </c>
      <c r="O877">
        <v>178085.36000000002</v>
      </c>
      <c r="P877">
        <v>66927.11</v>
      </c>
      <c r="Q877">
        <v>73089.310000000012</v>
      </c>
      <c r="R877">
        <v>98682.62</v>
      </c>
      <c r="S877">
        <v>85109.91</v>
      </c>
      <c r="T877">
        <v>113612.09000000001</v>
      </c>
      <c r="U877">
        <v>90463.679999999993</v>
      </c>
      <c r="V877">
        <v>117372.62</v>
      </c>
      <c r="W877">
        <v>99870.3</v>
      </c>
      <c r="X877">
        <v>31001.82</v>
      </c>
      <c r="Y877">
        <v>0</v>
      </c>
      <c r="Z877">
        <v>38827.33</v>
      </c>
    </row>
    <row r="878" spans="1:26" x14ac:dyDescent="0.25">
      <c r="A878" t="s">
        <v>316</v>
      </c>
      <c r="B878" t="s">
        <v>15</v>
      </c>
      <c r="C878" t="str">
        <f>+VLOOKUP(Importaciones_mensuales[[#This Row],[Código Arancelario]],Codigos10[],2,0)</f>
        <v>Cereza</v>
      </c>
      <c r="D878">
        <f>+VLOOKUP(Importaciones_mensuales[[#This Row],[Cultivo]],Cod_categoría[],2,0)</f>
        <v>100103001</v>
      </c>
      <c r="E878" t="str">
        <f>+VLOOKUP(Importaciones_mensuales[[#This Row],[Código Arancelario]],Codigos10[],4,0)</f>
        <v>Fresco</v>
      </c>
      <c r="F878">
        <f>+VLOOKUP(Importaciones_mensuales[[#This Row],[Procesamiento]],Cod_procesamiento[],2,0)</f>
        <v>4</v>
      </c>
      <c r="G878" t="str">
        <f>+VLOOKUP(Importaciones_mensuales[[#This Row],[Código Arancelario]],Codigos10[],3,0)</f>
        <v>Sin especificar</v>
      </c>
      <c r="H878">
        <f>+VLOOKUP(Importaciones_mensuales[[#This Row],[Tipo]],Cod_tipo[],2,0)</f>
        <v>5</v>
      </c>
      <c r="I878" t="str">
        <f>+VLOOKUP(Importaciones_mensuales[[#This Row],[Código Arancelario]],Codigos10[],5,0)</f>
        <v>Frutos de carozo</v>
      </c>
      <c r="J878">
        <f>+VLOOKUP(Importaciones_mensuales[[#This Row],[Categoría]],Cod_Tipo_cultivo[],2,0)</f>
        <v>5</v>
      </c>
      <c r="K878" t="s">
        <v>129</v>
      </c>
      <c r="L878">
        <f>+VLOOKUP(Importaciones_mensuales[[#This Row],[Contenido]],Contenido_cod[],2,0)</f>
        <v>1</v>
      </c>
      <c r="M878" t="str">
        <f>+VLOOKUP(Importaciones_mensuales[[#This Row],[Código Arancelario]],Codigos10[],7,0)</f>
        <v>Sin especificar</v>
      </c>
      <c r="N878">
        <v>2016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14794.58</v>
      </c>
      <c r="Z878">
        <v>0</v>
      </c>
    </row>
    <row r="879" spans="1:26" x14ac:dyDescent="0.25">
      <c r="A879" t="s">
        <v>225</v>
      </c>
      <c r="B879" t="s">
        <v>15</v>
      </c>
      <c r="C879" t="str">
        <f>+VLOOKUP(Importaciones_mensuales[[#This Row],[Código Arancelario]],Codigos10[],2,0)</f>
        <v>Nectarín</v>
      </c>
      <c r="D879">
        <f>+VLOOKUP(Importaciones_mensuales[[#This Row],[Cultivo]],Cod_categoría[],2,0)</f>
        <v>100103006</v>
      </c>
      <c r="E879" t="str">
        <f>+VLOOKUP(Importaciones_mensuales[[#This Row],[Código Arancelario]],Codigos10[],4,0)</f>
        <v>Fresco</v>
      </c>
      <c r="F879">
        <f>+VLOOKUP(Importaciones_mensuales[[#This Row],[Procesamiento]],Cod_procesamiento[],2,0)</f>
        <v>4</v>
      </c>
      <c r="G879" t="str">
        <f>+VLOOKUP(Importaciones_mensuales[[#This Row],[Código Arancelario]],Codigos10[],3,0)</f>
        <v>Sin especificar</v>
      </c>
      <c r="H879">
        <f>+VLOOKUP(Importaciones_mensuales[[#This Row],[Tipo]],Cod_tipo[],2,0)</f>
        <v>5</v>
      </c>
      <c r="I879" t="str">
        <f>+VLOOKUP(Importaciones_mensuales[[#This Row],[Código Arancelario]],Codigos10[],5,0)</f>
        <v>Frutos de carozo</v>
      </c>
      <c r="J879">
        <f>+VLOOKUP(Importaciones_mensuales[[#This Row],[Categoría]],Cod_Tipo_cultivo[],2,0)</f>
        <v>5</v>
      </c>
      <c r="K879" t="s">
        <v>129</v>
      </c>
      <c r="L879">
        <f>+VLOOKUP(Importaciones_mensuales[[#This Row],[Contenido]],Contenido_cod[],2,0)</f>
        <v>1</v>
      </c>
      <c r="M879" t="str">
        <f>+VLOOKUP(Importaciones_mensuales[[#This Row],[Código Arancelario]],Codigos10[],7,0)</f>
        <v>Sin especificar</v>
      </c>
      <c r="N879">
        <v>2016</v>
      </c>
      <c r="O879">
        <v>0</v>
      </c>
      <c r="P879">
        <v>0</v>
      </c>
      <c r="Q879">
        <v>0</v>
      </c>
      <c r="R879">
        <v>0</v>
      </c>
      <c r="S879">
        <v>14584.03</v>
      </c>
      <c r="T879">
        <v>109916.7</v>
      </c>
      <c r="U879">
        <v>121000.14</v>
      </c>
      <c r="V879">
        <v>294755.68</v>
      </c>
      <c r="W879">
        <v>65673.05</v>
      </c>
      <c r="X879">
        <v>0</v>
      </c>
      <c r="Y879">
        <v>0</v>
      </c>
      <c r="Z879">
        <v>0</v>
      </c>
    </row>
    <row r="880" spans="1:26" x14ac:dyDescent="0.25">
      <c r="A880" t="s">
        <v>227</v>
      </c>
      <c r="B880" t="s">
        <v>15</v>
      </c>
      <c r="C880" t="str">
        <f>+VLOOKUP(Importaciones_mensuales[[#This Row],[Código Arancelario]],Codigos10[],2,0)</f>
        <v>Durazno</v>
      </c>
      <c r="D880">
        <f>+VLOOKUP(Importaciones_mensuales[[#This Row],[Cultivo]],Cod_categoría[],2,0)</f>
        <v>100103004</v>
      </c>
      <c r="E880" t="str">
        <f>+VLOOKUP(Importaciones_mensuales[[#This Row],[Código Arancelario]],Codigos10[],4,0)</f>
        <v>Fresco</v>
      </c>
      <c r="F880">
        <f>+VLOOKUP(Importaciones_mensuales[[#This Row],[Procesamiento]],Cod_procesamiento[],2,0)</f>
        <v>4</v>
      </c>
      <c r="G880" t="str">
        <f>+VLOOKUP(Importaciones_mensuales[[#This Row],[Código Arancelario]],Codigos10[],3,0)</f>
        <v>Sin especificar</v>
      </c>
      <c r="H880">
        <f>+VLOOKUP(Importaciones_mensuales[[#This Row],[Tipo]],Cod_tipo[],2,0)</f>
        <v>5</v>
      </c>
      <c r="I880" t="str">
        <f>+VLOOKUP(Importaciones_mensuales[[#This Row],[Código Arancelario]],Codigos10[],5,0)</f>
        <v>Frutos de carozo</v>
      </c>
      <c r="J880">
        <f>+VLOOKUP(Importaciones_mensuales[[#This Row],[Categoría]],Cod_Tipo_cultivo[],2,0)</f>
        <v>5</v>
      </c>
      <c r="K880" t="s">
        <v>129</v>
      </c>
      <c r="L880">
        <f>+VLOOKUP(Importaciones_mensuales[[#This Row],[Contenido]],Contenido_cod[],2,0)</f>
        <v>1</v>
      </c>
      <c r="M880" t="str">
        <f>+VLOOKUP(Importaciones_mensuales[[#This Row],[Código Arancelario]],Codigos10[],7,0)</f>
        <v>Sin especificar</v>
      </c>
      <c r="N880">
        <v>2016</v>
      </c>
      <c r="O880">
        <v>0</v>
      </c>
      <c r="P880">
        <v>0</v>
      </c>
      <c r="Q880">
        <v>0</v>
      </c>
      <c r="R880">
        <v>0</v>
      </c>
      <c r="S880">
        <v>4323.84</v>
      </c>
      <c r="T880">
        <v>21102.93</v>
      </c>
      <c r="U880">
        <v>28855.81</v>
      </c>
      <c r="V880">
        <v>39972.33</v>
      </c>
      <c r="W880">
        <v>31958.86</v>
      </c>
      <c r="X880">
        <v>8277.98</v>
      </c>
      <c r="Y880">
        <v>0</v>
      </c>
      <c r="Z880">
        <v>0</v>
      </c>
    </row>
    <row r="881" spans="1:26" x14ac:dyDescent="0.25">
      <c r="A881" t="s">
        <v>54</v>
      </c>
      <c r="B881" t="s">
        <v>15</v>
      </c>
      <c r="C881" t="str">
        <f>+VLOOKUP(Importaciones_mensuales[[#This Row],[Código Arancelario]],Codigos10[],2,0)</f>
        <v>Espárrago</v>
      </c>
      <c r="D881">
        <f>+VLOOKUP(Importaciones_mensuales[[#This Row],[Cultivo]],Cod_categoría[],2,0)</f>
        <v>100112018</v>
      </c>
      <c r="E881" t="str">
        <f>+VLOOKUP(Importaciones_mensuales[[#This Row],[Código Arancelario]],Codigos10[],4,0)</f>
        <v>Fresco</v>
      </c>
      <c r="F881">
        <f>+VLOOKUP(Importaciones_mensuales[[#This Row],[Procesamiento]],Cod_procesamiento[],2,0)</f>
        <v>4</v>
      </c>
      <c r="G881" t="str">
        <f>+VLOOKUP(Importaciones_mensuales[[#This Row],[Código Arancelario]],Codigos10[],3,0)</f>
        <v>No orgánico</v>
      </c>
      <c r="H881">
        <f>+VLOOKUP(Importaciones_mensuales[[#This Row],[Tipo]],Cod_tipo[],2,0)</f>
        <v>2</v>
      </c>
      <c r="I881" t="str">
        <f>+VLOOKUP(Importaciones_mensuales[[#This Row],[Código Arancelario]],Codigos10[],5,0)</f>
        <v>Hortalizas</v>
      </c>
      <c r="J881">
        <f>+VLOOKUP(Importaciones_mensuales[[#This Row],[Categoría]],Cod_Tipo_cultivo[],2,0)</f>
        <v>7</v>
      </c>
      <c r="K881" t="s">
        <v>20</v>
      </c>
      <c r="L881">
        <f>+VLOOKUP(Importaciones_mensuales[[#This Row],[Contenido]],Contenido_cod[],2,0)</f>
        <v>2</v>
      </c>
      <c r="M881" t="str">
        <f>+VLOOKUP(Importaciones_mensuales[[#This Row],[Código Arancelario]],Codigos10[],7,0)</f>
        <v>Sin especificar</v>
      </c>
      <c r="N881">
        <v>2019</v>
      </c>
      <c r="O881">
        <v>175011.13</v>
      </c>
      <c r="P881">
        <v>170616.61</v>
      </c>
      <c r="Q881">
        <v>65715.7</v>
      </c>
      <c r="R881">
        <v>104012.95000000001</v>
      </c>
      <c r="S881">
        <v>214136.76</v>
      </c>
      <c r="T881">
        <v>156868.53</v>
      </c>
      <c r="U881">
        <v>257579.54</v>
      </c>
      <c r="V881">
        <v>203185.62</v>
      </c>
      <c r="W881">
        <v>96903.56</v>
      </c>
      <c r="X881">
        <v>69129.59</v>
      </c>
      <c r="Y881">
        <v>70230.59</v>
      </c>
      <c r="Z881">
        <v>187330.43999999997</v>
      </c>
    </row>
    <row r="882" spans="1:26" x14ac:dyDescent="0.25">
      <c r="A882" t="s">
        <v>54</v>
      </c>
      <c r="B882" t="s">
        <v>15</v>
      </c>
      <c r="C882" t="str">
        <f>+VLOOKUP(Importaciones_mensuales[[#This Row],[Código Arancelario]],Codigos10[],2,0)</f>
        <v>Espárrago</v>
      </c>
      <c r="D882">
        <f>+VLOOKUP(Importaciones_mensuales[[#This Row],[Cultivo]],Cod_categoría[],2,0)</f>
        <v>100112018</v>
      </c>
      <c r="E882" t="str">
        <f>+VLOOKUP(Importaciones_mensuales[[#This Row],[Código Arancelario]],Codigos10[],4,0)</f>
        <v>Fresco</v>
      </c>
      <c r="F882">
        <f>+VLOOKUP(Importaciones_mensuales[[#This Row],[Procesamiento]],Cod_procesamiento[],2,0)</f>
        <v>4</v>
      </c>
      <c r="G882" t="str">
        <f>+VLOOKUP(Importaciones_mensuales[[#This Row],[Código Arancelario]],Codigos10[],3,0)</f>
        <v>No orgánico</v>
      </c>
      <c r="H882">
        <f>+VLOOKUP(Importaciones_mensuales[[#This Row],[Tipo]],Cod_tipo[],2,0)</f>
        <v>2</v>
      </c>
      <c r="I882" t="str">
        <f>+VLOOKUP(Importaciones_mensuales[[#This Row],[Código Arancelario]],Codigos10[],5,0)</f>
        <v>Hortalizas</v>
      </c>
      <c r="J882">
        <f>+VLOOKUP(Importaciones_mensuales[[#This Row],[Categoría]],Cod_Tipo_cultivo[],2,0)</f>
        <v>7</v>
      </c>
      <c r="K882" t="s">
        <v>20</v>
      </c>
      <c r="L882">
        <f>+VLOOKUP(Importaciones_mensuales[[#This Row],[Contenido]],Contenido_cod[],2,0)</f>
        <v>2</v>
      </c>
      <c r="M882" t="str">
        <f>+VLOOKUP(Importaciones_mensuales[[#This Row],[Código Arancelario]],Codigos10[],7,0)</f>
        <v>Sin especificar</v>
      </c>
      <c r="N882">
        <v>2018</v>
      </c>
      <c r="O882">
        <v>171901.31</v>
      </c>
      <c r="P882">
        <v>144557.22</v>
      </c>
      <c r="Q882">
        <v>144058.97999999998</v>
      </c>
      <c r="R882">
        <v>176808.59999999998</v>
      </c>
      <c r="S882">
        <v>233929.41999999998</v>
      </c>
      <c r="T882">
        <v>263263.09999999998</v>
      </c>
      <c r="U882">
        <v>171674.05</v>
      </c>
      <c r="V882">
        <v>191460.47</v>
      </c>
      <c r="W882">
        <v>146122.34</v>
      </c>
      <c r="X882">
        <v>140850.72</v>
      </c>
      <c r="Y882">
        <v>117613.22</v>
      </c>
      <c r="Z882">
        <v>123782.78</v>
      </c>
    </row>
    <row r="883" spans="1:26" x14ac:dyDescent="0.25">
      <c r="A883" t="s">
        <v>231</v>
      </c>
      <c r="B883" t="s">
        <v>15</v>
      </c>
      <c r="C883" t="str">
        <f>+VLOOKUP(Importaciones_mensuales[[#This Row],[Código Arancelario]],Codigos10[],2,0)</f>
        <v>Frutilla</v>
      </c>
      <c r="D883">
        <f>+VLOOKUP(Importaciones_mensuales[[#This Row],[Cultivo]],Cod_categoría[],2,0)</f>
        <v>100112025</v>
      </c>
      <c r="E883" t="str">
        <f>+VLOOKUP(Importaciones_mensuales[[#This Row],[Código Arancelario]],Codigos10[],4,0)</f>
        <v>Fresco</v>
      </c>
      <c r="F883">
        <f>+VLOOKUP(Importaciones_mensuales[[#This Row],[Procesamiento]],Cod_procesamiento[],2,0)</f>
        <v>4</v>
      </c>
      <c r="G883" t="str">
        <f>+VLOOKUP(Importaciones_mensuales[[#This Row],[Código Arancelario]],Codigos10[],3,0)</f>
        <v>Sin especificar</v>
      </c>
      <c r="H883">
        <f>+VLOOKUP(Importaciones_mensuales[[#This Row],[Tipo]],Cod_tipo[],2,0)</f>
        <v>5</v>
      </c>
      <c r="I883" t="str">
        <f>+VLOOKUP(Importaciones_mensuales[[#This Row],[Código Arancelario]],Codigos10[],5,0)</f>
        <v>Berries</v>
      </c>
      <c r="J883">
        <f>+VLOOKUP(Importaciones_mensuales[[#This Row],[Categoría]],Cod_Tipo_cultivo[],2,0)</f>
        <v>1</v>
      </c>
      <c r="K883" t="s">
        <v>129</v>
      </c>
      <c r="L883">
        <f>+VLOOKUP(Importaciones_mensuales[[#This Row],[Contenido]],Contenido_cod[],2,0)</f>
        <v>1</v>
      </c>
      <c r="M883" t="str">
        <f>+VLOOKUP(Importaciones_mensuales[[#This Row],[Código Arancelario]],Codigos10[],7,0)</f>
        <v>Sin especificar</v>
      </c>
      <c r="N883">
        <v>2016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6379.62</v>
      </c>
      <c r="Y883">
        <v>16781.740000000002</v>
      </c>
      <c r="Z883">
        <v>0</v>
      </c>
    </row>
    <row r="884" spans="1:26" x14ac:dyDescent="0.25">
      <c r="A884" t="s">
        <v>215</v>
      </c>
      <c r="B884" t="s">
        <v>362</v>
      </c>
      <c r="C884" t="str">
        <f>+VLOOKUP(Importaciones_mensuales[[#This Row],[Código Arancelario]],Codigos10[],2,0)</f>
        <v>Manzana</v>
      </c>
      <c r="D884">
        <f>+VLOOKUP(Importaciones_mensuales[[#This Row],[Cultivo]],Cod_categoría[],2,0)</f>
        <v>100104002</v>
      </c>
      <c r="E884" t="str">
        <f>+VLOOKUP(Importaciones_mensuales[[#This Row],[Código Arancelario]],Codigos10[],4,0)</f>
        <v>Fresco</v>
      </c>
      <c r="F884">
        <f>+VLOOKUP(Importaciones_mensuales[[#This Row],[Procesamiento]],Cod_procesamiento[],2,0)</f>
        <v>4</v>
      </c>
      <c r="G884" t="str">
        <f>+VLOOKUP(Importaciones_mensuales[[#This Row],[Código Arancelario]],Codigos10[],3,0)</f>
        <v>No orgánico</v>
      </c>
      <c r="H884">
        <f>+VLOOKUP(Importaciones_mensuales[[#This Row],[Tipo]],Cod_tipo[],2,0)</f>
        <v>2</v>
      </c>
      <c r="I884" t="str">
        <f>+VLOOKUP(Importaciones_mensuales[[#This Row],[Código Arancelario]],Codigos10[],5,0)</f>
        <v>Frutos de pepita</v>
      </c>
      <c r="J884">
        <f>+VLOOKUP(Importaciones_mensuales[[#This Row],[Categoría]],Cod_Tipo_cultivo[],2,0)</f>
        <v>3</v>
      </c>
      <c r="K884" t="s">
        <v>129</v>
      </c>
      <c r="L884">
        <f>+VLOOKUP(Importaciones_mensuales[[#This Row],[Contenido]],Contenido_cod[],2,0)</f>
        <v>1</v>
      </c>
      <c r="M884" t="str">
        <f>+VLOOKUP(Importaciones_mensuales[[#This Row],[Código Arancelario]],Codigos10[],7,0)</f>
        <v>Sin especificar</v>
      </c>
      <c r="N884">
        <v>2020</v>
      </c>
      <c r="O884">
        <v>171840</v>
      </c>
      <c r="P884">
        <v>97818</v>
      </c>
      <c r="Q884">
        <v>45036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146216</v>
      </c>
      <c r="Z884">
        <v>230365.62</v>
      </c>
    </row>
    <row r="885" spans="1:26" x14ac:dyDescent="0.25">
      <c r="A885" t="s">
        <v>319</v>
      </c>
      <c r="B885" t="s">
        <v>15</v>
      </c>
      <c r="C885" t="str">
        <f>+VLOOKUP(Importaciones_mensuales[[#This Row],[Código Arancelario]],Codigos10[],2,0)</f>
        <v>Zarzamora</v>
      </c>
      <c r="D885">
        <f>+VLOOKUP(Importaciones_mensuales[[#This Row],[Cultivo]],Cod_categoría[],2,0)</f>
        <v>100114038</v>
      </c>
      <c r="E885" t="str">
        <f>+VLOOKUP(Importaciones_mensuales[[#This Row],[Código Arancelario]],Codigos10[],4,0)</f>
        <v>Fresco</v>
      </c>
      <c r="F885">
        <f>+VLOOKUP(Importaciones_mensuales[[#This Row],[Procesamiento]],Cod_procesamiento[],2,0)</f>
        <v>4</v>
      </c>
      <c r="G885" t="str">
        <f>+VLOOKUP(Importaciones_mensuales[[#This Row],[Código Arancelario]],Codigos10[],3,0)</f>
        <v>Sin especificar</v>
      </c>
      <c r="H885">
        <f>+VLOOKUP(Importaciones_mensuales[[#This Row],[Tipo]],Cod_tipo[],2,0)</f>
        <v>5</v>
      </c>
      <c r="I885" t="str">
        <f>+VLOOKUP(Importaciones_mensuales[[#This Row],[Código Arancelario]],Codigos10[],5,0)</f>
        <v>Berries</v>
      </c>
      <c r="J885">
        <f>+VLOOKUP(Importaciones_mensuales[[#This Row],[Categoría]],Cod_Tipo_cultivo[],2,0)</f>
        <v>1</v>
      </c>
      <c r="K885" t="s">
        <v>129</v>
      </c>
      <c r="L885">
        <f>+VLOOKUP(Importaciones_mensuales[[#This Row],[Contenido]],Contenido_cod[],2,0)</f>
        <v>1</v>
      </c>
      <c r="M885" t="str">
        <f>+VLOOKUP(Importaciones_mensuales[[#This Row],[Código Arancelario]],Codigos10[],7,0)</f>
        <v>Sin especificar</v>
      </c>
      <c r="N885">
        <v>2016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3165.54</v>
      </c>
      <c r="Y885">
        <v>0</v>
      </c>
      <c r="Z885">
        <v>0</v>
      </c>
    </row>
    <row r="886" spans="1:26" x14ac:dyDescent="0.25">
      <c r="A886" t="s">
        <v>54</v>
      </c>
      <c r="B886" t="s">
        <v>15</v>
      </c>
      <c r="C886" t="str">
        <f>+VLOOKUP(Importaciones_mensuales[[#This Row],[Código Arancelario]],Codigos10[],2,0)</f>
        <v>Espárrago</v>
      </c>
      <c r="D886">
        <f>+VLOOKUP(Importaciones_mensuales[[#This Row],[Cultivo]],Cod_categoría[],2,0)</f>
        <v>100112018</v>
      </c>
      <c r="E886" t="str">
        <f>+VLOOKUP(Importaciones_mensuales[[#This Row],[Código Arancelario]],Codigos10[],4,0)</f>
        <v>Fresco</v>
      </c>
      <c r="F886">
        <f>+VLOOKUP(Importaciones_mensuales[[#This Row],[Procesamiento]],Cod_procesamiento[],2,0)</f>
        <v>4</v>
      </c>
      <c r="G886" t="str">
        <f>+VLOOKUP(Importaciones_mensuales[[#This Row],[Código Arancelario]],Codigos10[],3,0)</f>
        <v>No orgánico</v>
      </c>
      <c r="H886">
        <f>+VLOOKUP(Importaciones_mensuales[[#This Row],[Tipo]],Cod_tipo[],2,0)</f>
        <v>2</v>
      </c>
      <c r="I886" t="str">
        <f>+VLOOKUP(Importaciones_mensuales[[#This Row],[Código Arancelario]],Codigos10[],5,0)</f>
        <v>Hortalizas</v>
      </c>
      <c r="J886">
        <f>+VLOOKUP(Importaciones_mensuales[[#This Row],[Categoría]],Cod_Tipo_cultivo[],2,0)</f>
        <v>7</v>
      </c>
      <c r="K886" t="s">
        <v>20</v>
      </c>
      <c r="L886">
        <f>+VLOOKUP(Importaciones_mensuales[[#This Row],[Contenido]],Contenido_cod[],2,0)</f>
        <v>2</v>
      </c>
      <c r="M886" t="str">
        <f>+VLOOKUP(Importaciones_mensuales[[#This Row],[Código Arancelario]],Codigos10[],7,0)</f>
        <v>Sin especificar</v>
      </c>
      <c r="N886">
        <v>2021</v>
      </c>
      <c r="O886">
        <v>170258.82</v>
      </c>
      <c r="P886">
        <v>207867.36000000002</v>
      </c>
      <c r="Q886">
        <v>86728.93</v>
      </c>
      <c r="R886">
        <v>205195.77000000002</v>
      </c>
      <c r="S886">
        <v>289486.52</v>
      </c>
      <c r="T886">
        <v>236105.74</v>
      </c>
      <c r="U886">
        <v>315680.83999999997</v>
      </c>
      <c r="V886">
        <v>222857.08000000002</v>
      </c>
      <c r="W886">
        <v>234226.40999999997</v>
      </c>
    </row>
    <row r="887" spans="1:26" x14ac:dyDescent="0.25">
      <c r="A887" t="s">
        <v>34</v>
      </c>
      <c r="B887" t="s">
        <v>15</v>
      </c>
      <c r="C887" t="str">
        <f>+VLOOKUP(Importaciones_mensuales[[#This Row],[Código Arancelario]],Codigos10[],2,0)</f>
        <v>Ajo</v>
      </c>
      <c r="D887">
        <f>+VLOOKUP(Importaciones_mensuales[[#This Row],[Cultivo]],Cod_categoría[],2,0)</f>
        <v>100112003</v>
      </c>
      <c r="E887" t="str">
        <f>+VLOOKUP(Importaciones_mensuales[[#This Row],[Código Arancelario]],Codigos10[],4,0)</f>
        <v>Fresco</v>
      </c>
      <c r="F887">
        <f>+VLOOKUP(Importaciones_mensuales[[#This Row],[Procesamiento]],Cod_procesamiento[],2,0)</f>
        <v>4</v>
      </c>
      <c r="G887" t="str">
        <f>+VLOOKUP(Importaciones_mensuales[[#This Row],[Código Arancelario]],Codigos10[],3,0)</f>
        <v>No orgánico</v>
      </c>
      <c r="H887">
        <f>+VLOOKUP(Importaciones_mensuales[[#This Row],[Tipo]],Cod_tipo[],2,0)</f>
        <v>2</v>
      </c>
      <c r="I887" t="str">
        <f>+VLOOKUP(Importaciones_mensuales[[#This Row],[Código Arancelario]],Codigos10[],5,0)</f>
        <v>Hortalizas</v>
      </c>
      <c r="J887">
        <f>+VLOOKUP(Importaciones_mensuales[[#This Row],[Categoría]],Cod_Tipo_cultivo[],2,0)</f>
        <v>7</v>
      </c>
      <c r="K887" t="s">
        <v>20</v>
      </c>
      <c r="L887">
        <f>+VLOOKUP(Importaciones_mensuales[[#This Row],[Contenido]],Contenido_cod[],2,0)</f>
        <v>2</v>
      </c>
      <c r="M887" t="str">
        <f>+VLOOKUP(Importaciones_mensuales[[#This Row],[Código Arancelario]],Codigos10[],7,0)</f>
        <v>Sin especificar</v>
      </c>
      <c r="N887">
        <v>2021</v>
      </c>
      <c r="O887">
        <v>167948.33000000002</v>
      </c>
      <c r="P887">
        <v>438387.8</v>
      </c>
      <c r="Q887">
        <v>963573.36</v>
      </c>
      <c r="R887">
        <v>677025.98</v>
      </c>
      <c r="S887">
        <v>349168.65</v>
      </c>
      <c r="T887">
        <v>529027.74</v>
      </c>
      <c r="U887">
        <v>648801.64</v>
      </c>
      <c r="V887">
        <v>1153726.48</v>
      </c>
      <c r="W887">
        <v>1170388.49</v>
      </c>
    </row>
    <row r="888" spans="1:26" x14ac:dyDescent="0.25">
      <c r="A888" t="s">
        <v>242</v>
      </c>
      <c r="B888" t="s">
        <v>15</v>
      </c>
      <c r="C888" t="str">
        <f>+VLOOKUP(Importaciones_mensuales[[#This Row],[Código Arancelario]],Codigos10[],2,0)</f>
        <v>Kiwi</v>
      </c>
      <c r="D888">
        <f>+VLOOKUP(Importaciones_mensuales[[#This Row],[Cultivo]],Cod_categoría[],2,0)</f>
        <v>100101007</v>
      </c>
      <c r="E888" t="str">
        <f>+VLOOKUP(Importaciones_mensuales[[#This Row],[Código Arancelario]],Codigos10[],4,0)</f>
        <v>Fresco</v>
      </c>
      <c r="F888">
        <f>+VLOOKUP(Importaciones_mensuales[[#This Row],[Procesamiento]],Cod_procesamiento[],2,0)</f>
        <v>4</v>
      </c>
      <c r="G888" t="str">
        <f>+VLOOKUP(Importaciones_mensuales[[#This Row],[Código Arancelario]],Codigos10[],3,0)</f>
        <v>No orgánico</v>
      </c>
      <c r="H888">
        <f>+VLOOKUP(Importaciones_mensuales[[#This Row],[Tipo]],Cod_tipo[],2,0)</f>
        <v>2</v>
      </c>
      <c r="I888" t="str">
        <f>+VLOOKUP(Importaciones_mensuales[[#This Row],[Código Arancelario]],Codigos10[],5,0)</f>
        <v>Berries</v>
      </c>
      <c r="J888">
        <f>+VLOOKUP(Importaciones_mensuales[[#This Row],[Categoría]],Cod_Tipo_cultivo[],2,0)</f>
        <v>1</v>
      </c>
      <c r="K888" t="s">
        <v>129</v>
      </c>
      <c r="L888">
        <f>+VLOOKUP(Importaciones_mensuales[[#This Row],[Contenido]],Contenido_cod[],2,0)</f>
        <v>1</v>
      </c>
      <c r="M888" t="str">
        <f>+VLOOKUP(Importaciones_mensuales[[#This Row],[Código Arancelario]],Codigos10[],7,0)</f>
        <v>Sin especificar</v>
      </c>
      <c r="N888">
        <v>2015</v>
      </c>
      <c r="O888">
        <v>164797.39000000001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</row>
    <row r="889" spans="1:26" x14ac:dyDescent="0.25">
      <c r="A889" t="s">
        <v>338</v>
      </c>
      <c r="B889" t="s">
        <v>15</v>
      </c>
      <c r="C889" t="str">
        <f>+VLOOKUP(Importaciones_mensuales[[#This Row],[Código Arancelario]],Codigos10[],2,0)</f>
        <v>Chirimoya</v>
      </c>
      <c r="D889">
        <f>+VLOOKUP(Importaciones_mensuales[[#This Row],[Cultivo]],Cod_categoría[],2,0)</f>
        <v>100107002</v>
      </c>
      <c r="E889" t="str">
        <f>+VLOOKUP(Importaciones_mensuales[[#This Row],[Código Arancelario]],Codigos10[],4,0)</f>
        <v>Fresco</v>
      </c>
      <c r="F889">
        <f>+VLOOKUP(Importaciones_mensuales[[#This Row],[Procesamiento]],Cod_procesamiento[],2,0)</f>
        <v>4</v>
      </c>
      <c r="G889" t="str">
        <f>+VLOOKUP(Importaciones_mensuales[[#This Row],[Código Arancelario]],Codigos10[],3,0)</f>
        <v>Sin especificar</v>
      </c>
      <c r="H889">
        <f>+VLOOKUP(Importaciones_mensuales[[#This Row],[Tipo]],Cod_tipo[],2,0)</f>
        <v>5</v>
      </c>
      <c r="I889" t="str">
        <f>+VLOOKUP(Importaciones_mensuales[[#This Row],[Código Arancelario]],Codigos10[],5,0)</f>
        <v>Tropicales y Subtropicales</v>
      </c>
      <c r="J889">
        <f>+VLOOKUP(Importaciones_mensuales[[#This Row],[Categoría]],Cod_Tipo_cultivo[],2,0)</f>
        <v>4</v>
      </c>
      <c r="K889" t="s">
        <v>129</v>
      </c>
      <c r="L889">
        <f>+VLOOKUP(Importaciones_mensuales[[#This Row],[Contenido]],Contenido_cod[],2,0)</f>
        <v>1</v>
      </c>
      <c r="M889" t="str">
        <f>+VLOOKUP(Importaciones_mensuales[[#This Row],[Código Arancelario]],Codigos10[],7,0)</f>
        <v>Sin especificar</v>
      </c>
      <c r="N889">
        <v>2016</v>
      </c>
      <c r="O889">
        <v>0</v>
      </c>
      <c r="P889">
        <v>0</v>
      </c>
      <c r="Q889">
        <v>3307.76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</row>
    <row r="890" spans="1:26" x14ac:dyDescent="0.25">
      <c r="A890" t="s">
        <v>213</v>
      </c>
      <c r="B890" t="s">
        <v>15</v>
      </c>
      <c r="C890" t="str">
        <f>+VLOOKUP(Importaciones_mensuales[[#This Row],[Código Arancelario]],Codigos10[],2,0)</f>
        <v>Manzana</v>
      </c>
      <c r="D890">
        <f>+VLOOKUP(Importaciones_mensuales[[#This Row],[Cultivo]],Cod_categoría[],2,0)</f>
        <v>100104002</v>
      </c>
      <c r="E890" t="str">
        <f>+VLOOKUP(Importaciones_mensuales[[#This Row],[Código Arancelario]],Codigos10[],4,0)</f>
        <v>Fresco</v>
      </c>
      <c r="F890">
        <f>+VLOOKUP(Importaciones_mensuales[[#This Row],[Procesamiento]],Cod_procesamiento[],2,0)</f>
        <v>4</v>
      </c>
      <c r="G890" t="str">
        <f>+VLOOKUP(Importaciones_mensuales[[#This Row],[Código Arancelario]],Codigos10[],3,0)</f>
        <v>No orgánico</v>
      </c>
      <c r="H890">
        <f>+VLOOKUP(Importaciones_mensuales[[#This Row],[Tipo]],Cod_tipo[],2,0)</f>
        <v>2</v>
      </c>
      <c r="I890" t="str">
        <f>+VLOOKUP(Importaciones_mensuales[[#This Row],[Código Arancelario]],Codigos10[],5,0)</f>
        <v>Frutos de pepita</v>
      </c>
      <c r="J890">
        <f>+VLOOKUP(Importaciones_mensuales[[#This Row],[Categoría]],Cod_Tipo_cultivo[],2,0)</f>
        <v>3</v>
      </c>
      <c r="K890" t="s">
        <v>129</v>
      </c>
      <c r="L890">
        <f>+VLOOKUP(Importaciones_mensuales[[#This Row],[Contenido]],Contenido_cod[],2,0)</f>
        <v>1</v>
      </c>
      <c r="M890" t="str">
        <f>+VLOOKUP(Importaciones_mensuales[[#This Row],[Código Arancelario]],Codigos10[],7,0)</f>
        <v>Granny smith</v>
      </c>
      <c r="N890">
        <v>2015</v>
      </c>
      <c r="O890">
        <v>161118.5</v>
      </c>
      <c r="P890">
        <v>125568.86</v>
      </c>
      <c r="Q890">
        <v>73974.8</v>
      </c>
      <c r="R890">
        <v>0</v>
      </c>
      <c r="S890">
        <v>0</v>
      </c>
      <c r="T890">
        <v>0</v>
      </c>
      <c r="U890">
        <v>20336.03</v>
      </c>
      <c r="V890">
        <v>0</v>
      </c>
      <c r="W890">
        <v>0</v>
      </c>
      <c r="X890">
        <v>0</v>
      </c>
      <c r="Y890">
        <v>77532.91</v>
      </c>
      <c r="Z890">
        <v>432890.27</v>
      </c>
    </row>
    <row r="891" spans="1:26" x14ac:dyDescent="0.25">
      <c r="A891" t="s">
        <v>267</v>
      </c>
      <c r="B891" t="s">
        <v>362</v>
      </c>
      <c r="C891" t="str">
        <f>+VLOOKUP(Importaciones_mensuales[[#This Row],[Código Arancelario]],Codigos10[],2,0)</f>
        <v>Ciruela</v>
      </c>
      <c r="D891">
        <f>+VLOOKUP(Importaciones_mensuales[[#This Row],[Cultivo]],Cod_categoría[],2,0)</f>
        <v>100103002</v>
      </c>
      <c r="E891" t="str">
        <f>+VLOOKUP(Importaciones_mensuales[[#This Row],[Código Arancelario]],Codigos10[],4,0)</f>
        <v>Deshidratado</v>
      </c>
      <c r="F891">
        <f>+VLOOKUP(Importaciones_mensuales[[#This Row],[Procesamiento]],Cod_procesamiento[],2,0)</f>
        <v>3</v>
      </c>
      <c r="G891" t="str">
        <f>+VLOOKUP(Importaciones_mensuales[[#This Row],[Código Arancelario]],Codigos10[],3,0)</f>
        <v>No orgánico</v>
      </c>
      <c r="H891">
        <f>+VLOOKUP(Importaciones_mensuales[[#This Row],[Tipo]],Cod_tipo[],2,0)</f>
        <v>2</v>
      </c>
      <c r="I891" t="str">
        <f>+VLOOKUP(Importaciones_mensuales[[#This Row],[Código Arancelario]],Codigos10[],5,0)</f>
        <v>Frutos de carozo</v>
      </c>
      <c r="J891">
        <f>+VLOOKUP(Importaciones_mensuales[[#This Row],[Categoría]],Cod_Tipo_cultivo[],2,0)</f>
        <v>5</v>
      </c>
      <c r="K891" t="s">
        <v>129</v>
      </c>
      <c r="L891">
        <f>+VLOOKUP(Importaciones_mensuales[[#This Row],[Contenido]],Contenido_cod[],2,0)</f>
        <v>1</v>
      </c>
      <c r="M891" t="str">
        <f>+VLOOKUP(Importaciones_mensuales[[#This Row],[Código Arancelario]],Codigos10[],7,0)</f>
        <v>Sin especificar</v>
      </c>
      <c r="N891">
        <v>2015</v>
      </c>
      <c r="O891">
        <v>158990</v>
      </c>
      <c r="P891">
        <v>113350</v>
      </c>
      <c r="Q891">
        <v>383240</v>
      </c>
      <c r="R891">
        <v>803300</v>
      </c>
      <c r="S891">
        <v>663199.05520000006</v>
      </c>
      <c r="T891">
        <v>295990</v>
      </c>
      <c r="U891">
        <v>137680</v>
      </c>
      <c r="V891">
        <v>49245</v>
      </c>
      <c r="W891">
        <v>148750.61540000001</v>
      </c>
      <c r="X891">
        <v>68400</v>
      </c>
      <c r="Y891">
        <v>204050</v>
      </c>
      <c r="Z891">
        <v>54452.02</v>
      </c>
    </row>
    <row r="892" spans="1:26" x14ac:dyDescent="0.25">
      <c r="A892" t="s">
        <v>267</v>
      </c>
      <c r="B892" t="s">
        <v>15</v>
      </c>
      <c r="C892" t="str">
        <f>+VLOOKUP(Importaciones_mensuales[[#This Row],[Código Arancelario]],Codigos10[],2,0)</f>
        <v>Ciruela</v>
      </c>
      <c r="D892">
        <f>+VLOOKUP(Importaciones_mensuales[[#This Row],[Cultivo]],Cod_categoría[],2,0)</f>
        <v>100103002</v>
      </c>
      <c r="E892" t="str">
        <f>+VLOOKUP(Importaciones_mensuales[[#This Row],[Código Arancelario]],Codigos10[],4,0)</f>
        <v>Deshidratado</v>
      </c>
      <c r="F892">
        <f>+VLOOKUP(Importaciones_mensuales[[#This Row],[Procesamiento]],Cod_procesamiento[],2,0)</f>
        <v>3</v>
      </c>
      <c r="G892" t="str">
        <f>+VLOOKUP(Importaciones_mensuales[[#This Row],[Código Arancelario]],Codigos10[],3,0)</f>
        <v>No orgánico</v>
      </c>
      <c r="H892">
        <f>+VLOOKUP(Importaciones_mensuales[[#This Row],[Tipo]],Cod_tipo[],2,0)</f>
        <v>2</v>
      </c>
      <c r="I892" t="str">
        <f>+VLOOKUP(Importaciones_mensuales[[#This Row],[Código Arancelario]],Codigos10[],5,0)</f>
        <v>Frutos de carozo</v>
      </c>
      <c r="J892">
        <f>+VLOOKUP(Importaciones_mensuales[[#This Row],[Categoría]],Cod_Tipo_cultivo[],2,0)</f>
        <v>5</v>
      </c>
      <c r="K892" t="s">
        <v>129</v>
      </c>
      <c r="L892">
        <f>+VLOOKUP(Importaciones_mensuales[[#This Row],[Contenido]],Contenido_cod[],2,0)</f>
        <v>1</v>
      </c>
      <c r="M892" t="str">
        <f>+VLOOKUP(Importaciones_mensuales[[#This Row],[Código Arancelario]],Codigos10[],7,0)</f>
        <v>Sin especificar</v>
      </c>
      <c r="N892">
        <v>2021</v>
      </c>
      <c r="O892">
        <v>155063.67000000001</v>
      </c>
      <c r="P892">
        <v>986.69</v>
      </c>
      <c r="Q892">
        <v>128986.29000000001</v>
      </c>
      <c r="R892">
        <v>225.37</v>
      </c>
      <c r="S892">
        <v>52614.590000000004</v>
      </c>
      <c r="T892">
        <v>310802.93</v>
      </c>
      <c r="U892">
        <v>105129.60000000001</v>
      </c>
      <c r="V892">
        <v>143190.39000000001</v>
      </c>
      <c r="W892">
        <v>92955.72</v>
      </c>
    </row>
    <row r="893" spans="1:26" x14ac:dyDescent="0.25">
      <c r="A893" t="s">
        <v>251</v>
      </c>
      <c r="B893" t="s">
        <v>15</v>
      </c>
      <c r="C893" t="str">
        <f>+VLOOKUP(Importaciones_mensuales[[#This Row],[Código Arancelario]],Codigos10[],2,0)</f>
        <v>Frambuesa</v>
      </c>
      <c r="D893">
        <f>+VLOOKUP(Importaciones_mensuales[[#This Row],[Cultivo]],Cod_categoría[],2,0)</f>
        <v>100101004</v>
      </c>
      <c r="E893" t="str">
        <f>+VLOOKUP(Importaciones_mensuales[[#This Row],[Código Arancelario]],Codigos10[],4,0)</f>
        <v>Congelado</v>
      </c>
      <c r="F893">
        <f>+VLOOKUP(Importaciones_mensuales[[#This Row],[Procesamiento]],Cod_procesamiento[],2,0)</f>
        <v>1</v>
      </c>
      <c r="G893" t="str">
        <f>+VLOOKUP(Importaciones_mensuales[[#This Row],[Código Arancelario]],Codigos10[],3,0)</f>
        <v>No orgánico</v>
      </c>
      <c r="H893">
        <f>+VLOOKUP(Importaciones_mensuales[[#This Row],[Tipo]],Cod_tipo[],2,0)</f>
        <v>2</v>
      </c>
      <c r="I893" t="str">
        <f>+VLOOKUP(Importaciones_mensuales[[#This Row],[Código Arancelario]],Codigos10[],5,0)</f>
        <v>Berries</v>
      </c>
      <c r="J893">
        <f>+VLOOKUP(Importaciones_mensuales[[#This Row],[Categoría]],Cod_Tipo_cultivo[],2,0)</f>
        <v>1</v>
      </c>
      <c r="K893" t="s">
        <v>129</v>
      </c>
      <c r="L893">
        <f>+VLOOKUP(Importaciones_mensuales[[#This Row],[Contenido]],Contenido_cod[],2,0)</f>
        <v>1</v>
      </c>
      <c r="M893" t="str">
        <f>+VLOOKUP(Importaciones_mensuales[[#This Row],[Código Arancelario]],Codigos10[],7,0)</f>
        <v>Sin especificar</v>
      </c>
      <c r="N893">
        <v>2020</v>
      </c>
      <c r="O893">
        <v>154667.33000000002</v>
      </c>
      <c r="P893">
        <v>109594.77000000002</v>
      </c>
      <c r="Q893">
        <v>137336.34</v>
      </c>
      <c r="R893">
        <v>143834.82</v>
      </c>
      <c r="S893">
        <v>119151.95</v>
      </c>
      <c r="T893">
        <v>85019.989999999991</v>
      </c>
      <c r="U893">
        <v>109199.44</v>
      </c>
      <c r="V893">
        <v>5183.8999999999996</v>
      </c>
      <c r="W893">
        <v>32120.75</v>
      </c>
      <c r="X893">
        <v>1011201.5599999999</v>
      </c>
      <c r="Y893">
        <v>608198.52999999991</v>
      </c>
      <c r="Z893">
        <v>768756.38000000012</v>
      </c>
    </row>
    <row r="894" spans="1:26" x14ac:dyDescent="0.25">
      <c r="A894" t="s">
        <v>28</v>
      </c>
      <c r="B894" t="s">
        <v>15</v>
      </c>
      <c r="C894" t="str">
        <f>+VLOOKUP(Importaciones_mensuales[[#This Row],[Código Arancelario]],Codigos10[],2,0)</f>
        <v>Cebolla</v>
      </c>
      <c r="D894">
        <f>+VLOOKUP(Importaciones_mensuales[[#This Row],[Cultivo]],Cod_categoría[],2,0)</f>
        <v>100112004</v>
      </c>
      <c r="E894" t="str">
        <f>+VLOOKUP(Importaciones_mensuales[[#This Row],[Código Arancelario]],Codigos10[],4,0)</f>
        <v>Fresco</v>
      </c>
      <c r="F894">
        <f>+VLOOKUP(Importaciones_mensuales[[#This Row],[Procesamiento]],Cod_procesamiento[],2,0)</f>
        <v>4</v>
      </c>
      <c r="G894" t="str">
        <f>+VLOOKUP(Importaciones_mensuales[[#This Row],[Código Arancelario]],Codigos10[],3,0)</f>
        <v>No orgánico</v>
      </c>
      <c r="H894">
        <f>+VLOOKUP(Importaciones_mensuales[[#This Row],[Tipo]],Cod_tipo[],2,0)</f>
        <v>2</v>
      </c>
      <c r="I894" t="str">
        <f>+VLOOKUP(Importaciones_mensuales[[#This Row],[Código Arancelario]],Codigos10[],5,0)</f>
        <v>Hortalizas</v>
      </c>
      <c r="J894">
        <f>+VLOOKUP(Importaciones_mensuales[[#This Row],[Categoría]],Cod_Tipo_cultivo[],2,0)</f>
        <v>7</v>
      </c>
      <c r="K894" t="s">
        <v>20</v>
      </c>
      <c r="L894">
        <f>+VLOOKUP(Importaciones_mensuales[[#This Row],[Contenido]],Contenido_cod[],2,0)</f>
        <v>2</v>
      </c>
      <c r="M894" t="str">
        <f>+VLOOKUP(Importaciones_mensuales[[#This Row],[Código Arancelario]],Codigos10[],7,0)</f>
        <v>Sin especificar</v>
      </c>
      <c r="N894">
        <v>2017</v>
      </c>
      <c r="O894">
        <v>153378.66</v>
      </c>
      <c r="P894">
        <v>30727.64</v>
      </c>
      <c r="Q894">
        <v>36634.959999999999</v>
      </c>
      <c r="R894">
        <v>13798.53</v>
      </c>
      <c r="S894">
        <v>40292.639999999999</v>
      </c>
      <c r="T894">
        <v>39689.01</v>
      </c>
      <c r="U894">
        <v>34989.360000000001</v>
      </c>
      <c r="V894">
        <v>52488.51</v>
      </c>
      <c r="W894">
        <v>76485.58</v>
      </c>
      <c r="X894">
        <v>141957.97</v>
      </c>
      <c r="Y894">
        <v>48220.1</v>
      </c>
      <c r="Z894">
        <v>33012.07</v>
      </c>
    </row>
    <row r="895" spans="1:26" x14ac:dyDescent="0.25">
      <c r="A895" t="s">
        <v>213</v>
      </c>
      <c r="B895" t="s">
        <v>15</v>
      </c>
      <c r="C895" t="str">
        <f>+VLOOKUP(Importaciones_mensuales[[#This Row],[Código Arancelario]],Codigos10[],2,0)</f>
        <v>Manzana</v>
      </c>
      <c r="D895">
        <f>+VLOOKUP(Importaciones_mensuales[[#This Row],[Cultivo]],Cod_categoría[],2,0)</f>
        <v>100104002</v>
      </c>
      <c r="E895" t="str">
        <f>+VLOOKUP(Importaciones_mensuales[[#This Row],[Código Arancelario]],Codigos10[],4,0)</f>
        <v>Fresco</v>
      </c>
      <c r="F895">
        <f>+VLOOKUP(Importaciones_mensuales[[#This Row],[Procesamiento]],Cod_procesamiento[],2,0)</f>
        <v>4</v>
      </c>
      <c r="G895" t="str">
        <f>+VLOOKUP(Importaciones_mensuales[[#This Row],[Código Arancelario]],Codigos10[],3,0)</f>
        <v>No orgánico</v>
      </c>
      <c r="H895">
        <f>+VLOOKUP(Importaciones_mensuales[[#This Row],[Tipo]],Cod_tipo[],2,0)</f>
        <v>2</v>
      </c>
      <c r="I895" t="str">
        <f>+VLOOKUP(Importaciones_mensuales[[#This Row],[Código Arancelario]],Codigos10[],5,0)</f>
        <v>Frutos de pepita</v>
      </c>
      <c r="J895">
        <f>+VLOOKUP(Importaciones_mensuales[[#This Row],[Categoría]],Cod_Tipo_cultivo[],2,0)</f>
        <v>3</v>
      </c>
      <c r="K895" t="s">
        <v>129</v>
      </c>
      <c r="L895">
        <f>+VLOOKUP(Importaciones_mensuales[[#This Row],[Contenido]],Contenido_cod[],2,0)</f>
        <v>1</v>
      </c>
      <c r="M895" t="str">
        <f>+VLOOKUP(Importaciones_mensuales[[#This Row],[Código Arancelario]],Codigos10[],7,0)</f>
        <v>Granny smith</v>
      </c>
      <c r="N895">
        <v>2016</v>
      </c>
      <c r="O895">
        <v>151816.98000000001</v>
      </c>
      <c r="P895">
        <v>321037.42000000004</v>
      </c>
      <c r="Q895">
        <v>43728.98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40922.43</v>
      </c>
      <c r="Z895">
        <v>496852.03</v>
      </c>
    </row>
    <row r="896" spans="1:26" x14ac:dyDescent="0.25">
      <c r="A896" t="s">
        <v>252</v>
      </c>
      <c r="B896" t="s">
        <v>15</v>
      </c>
      <c r="C896" t="str">
        <f>+VLOOKUP(Importaciones_mensuales[[#This Row],[Código Arancelario]],Codigos10[],2,0)</f>
        <v>Zarzamora</v>
      </c>
      <c r="D896">
        <f>+VLOOKUP(Importaciones_mensuales[[#This Row],[Cultivo]],Cod_categoría[],2,0)</f>
        <v>100114038</v>
      </c>
      <c r="E896" t="str">
        <f>+VLOOKUP(Importaciones_mensuales[[#This Row],[Código Arancelario]],Codigos10[],4,0)</f>
        <v>Congelado</v>
      </c>
      <c r="F896">
        <f>+VLOOKUP(Importaciones_mensuales[[#This Row],[Procesamiento]],Cod_procesamiento[],2,0)</f>
        <v>1</v>
      </c>
      <c r="G896" t="str">
        <f>+VLOOKUP(Importaciones_mensuales[[#This Row],[Código Arancelario]],Codigos10[],3,0)</f>
        <v>Sin especificar</v>
      </c>
      <c r="H896">
        <f>+VLOOKUP(Importaciones_mensuales[[#This Row],[Tipo]],Cod_tipo[],2,0)</f>
        <v>5</v>
      </c>
      <c r="I896" t="str">
        <f>+VLOOKUP(Importaciones_mensuales[[#This Row],[Código Arancelario]],Codigos10[],5,0)</f>
        <v>Berries</v>
      </c>
      <c r="J896">
        <f>+VLOOKUP(Importaciones_mensuales[[#This Row],[Categoría]],Cod_Tipo_cultivo[],2,0)</f>
        <v>1</v>
      </c>
      <c r="K896" t="s">
        <v>129</v>
      </c>
      <c r="L896">
        <f>+VLOOKUP(Importaciones_mensuales[[#This Row],[Contenido]],Contenido_cod[],2,0)</f>
        <v>1</v>
      </c>
      <c r="M896" t="str">
        <f>+VLOOKUP(Importaciones_mensuales[[#This Row],[Código Arancelario]],Codigos10[],7,0)</f>
        <v>Sin especificar</v>
      </c>
      <c r="N896">
        <v>2016</v>
      </c>
      <c r="O896">
        <v>43703.199999999997</v>
      </c>
      <c r="P896">
        <v>0</v>
      </c>
      <c r="Q896">
        <v>59634.74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</row>
    <row r="897" spans="1:26" x14ac:dyDescent="0.25">
      <c r="A897" t="s">
        <v>209</v>
      </c>
      <c r="B897" t="s">
        <v>362</v>
      </c>
      <c r="C897" t="str">
        <f>+VLOOKUP(Importaciones_mensuales[[#This Row],[Código Arancelario]],Codigos10[],2,0)</f>
        <v>Manzana</v>
      </c>
      <c r="D897">
        <f>+VLOOKUP(Importaciones_mensuales[[#This Row],[Cultivo]],Cod_categoría[],2,0)</f>
        <v>100104002</v>
      </c>
      <c r="E897" t="str">
        <f>+VLOOKUP(Importaciones_mensuales[[#This Row],[Código Arancelario]],Codigos10[],4,0)</f>
        <v>Fresco</v>
      </c>
      <c r="F897">
        <f>+VLOOKUP(Importaciones_mensuales[[#This Row],[Procesamiento]],Cod_procesamiento[],2,0)</f>
        <v>4</v>
      </c>
      <c r="G897" t="str">
        <f>+VLOOKUP(Importaciones_mensuales[[#This Row],[Código Arancelario]],Codigos10[],3,0)</f>
        <v>No orgánico</v>
      </c>
      <c r="H897">
        <f>+VLOOKUP(Importaciones_mensuales[[#This Row],[Tipo]],Cod_tipo[],2,0)</f>
        <v>2</v>
      </c>
      <c r="I897" t="str">
        <f>+VLOOKUP(Importaciones_mensuales[[#This Row],[Código Arancelario]],Codigos10[],5,0)</f>
        <v>Frutos de pepita</v>
      </c>
      <c r="J897">
        <f>+VLOOKUP(Importaciones_mensuales[[#This Row],[Categoría]],Cod_Tipo_cultivo[],2,0)</f>
        <v>3</v>
      </c>
      <c r="K897" t="s">
        <v>129</v>
      </c>
      <c r="L897">
        <f>+VLOOKUP(Importaciones_mensuales[[#This Row],[Contenido]],Contenido_cod[],2,0)</f>
        <v>1</v>
      </c>
      <c r="M897" t="str">
        <f>+VLOOKUP(Importaciones_mensuales[[#This Row],[Código Arancelario]],Codigos10[],7,0)</f>
        <v>Royal gala</v>
      </c>
      <c r="N897">
        <v>2019</v>
      </c>
      <c r="O897">
        <v>148430</v>
      </c>
      <c r="P897">
        <v>118832</v>
      </c>
      <c r="Q897">
        <v>4165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18016</v>
      </c>
      <c r="X897">
        <v>18200</v>
      </c>
      <c r="Y897">
        <v>72288</v>
      </c>
      <c r="Z897">
        <v>35745</v>
      </c>
    </row>
    <row r="898" spans="1:26" x14ac:dyDescent="0.25">
      <c r="A898" t="s">
        <v>28</v>
      </c>
      <c r="B898" t="s">
        <v>15</v>
      </c>
      <c r="C898" t="str">
        <f>+VLOOKUP(Importaciones_mensuales[[#This Row],[Código Arancelario]],Codigos10[],2,0)</f>
        <v>Cebolla</v>
      </c>
      <c r="D898">
        <f>+VLOOKUP(Importaciones_mensuales[[#This Row],[Cultivo]],Cod_categoría[],2,0)</f>
        <v>100112004</v>
      </c>
      <c r="E898" t="str">
        <f>+VLOOKUP(Importaciones_mensuales[[#This Row],[Código Arancelario]],Codigos10[],4,0)</f>
        <v>Fresco</v>
      </c>
      <c r="F898">
        <f>+VLOOKUP(Importaciones_mensuales[[#This Row],[Procesamiento]],Cod_procesamiento[],2,0)</f>
        <v>4</v>
      </c>
      <c r="G898" t="str">
        <f>+VLOOKUP(Importaciones_mensuales[[#This Row],[Código Arancelario]],Codigos10[],3,0)</f>
        <v>No orgánico</v>
      </c>
      <c r="H898">
        <f>+VLOOKUP(Importaciones_mensuales[[#This Row],[Tipo]],Cod_tipo[],2,0)</f>
        <v>2</v>
      </c>
      <c r="I898" t="str">
        <f>+VLOOKUP(Importaciones_mensuales[[#This Row],[Código Arancelario]],Codigos10[],5,0)</f>
        <v>Hortalizas</v>
      </c>
      <c r="J898">
        <f>+VLOOKUP(Importaciones_mensuales[[#This Row],[Categoría]],Cod_Tipo_cultivo[],2,0)</f>
        <v>7</v>
      </c>
      <c r="K898" t="s">
        <v>20</v>
      </c>
      <c r="L898">
        <f>+VLOOKUP(Importaciones_mensuales[[#This Row],[Contenido]],Contenido_cod[],2,0)</f>
        <v>2</v>
      </c>
      <c r="M898" t="str">
        <f>+VLOOKUP(Importaciones_mensuales[[#This Row],[Código Arancelario]],Codigos10[],7,0)</f>
        <v>Sin especificar</v>
      </c>
      <c r="N898">
        <v>2019</v>
      </c>
      <c r="O898">
        <v>148308.31</v>
      </c>
      <c r="P898">
        <v>52892.7</v>
      </c>
      <c r="Q898">
        <v>62503.22</v>
      </c>
      <c r="R898">
        <v>19566.21</v>
      </c>
      <c r="S898">
        <v>55455.57</v>
      </c>
      <c r="T898">
        <v>44499.16</v>
      </c>
      <c r="U898">
        <v>103896.16</v>
      </c>
      <c r="V898">
        <v>225649.06</v>
      </c>
      <c r="W898">
        <v>278746.81</v>
      </c>
      <c r="X898">
        <v>273822.11</v>
      </c>
      <c r="Y898">
        <v>178147.14</v>
      </c>
      <c r="Z898">
        <v>77579.960000000006</v>
      </c>
    </row>
    <row r="899" spans="1:26" x14ac:dyDescent="0.25">
      <c r="A899" t="s">
        <v>257</v>
      </c>
      <c r="B899" t="s">
        <v>15</v>
      </c>
      <c r="C899" t="str">
        <f>+VLOOKUP(Importaciones_mensuales[[#This Row],[Código Arancelario]],Codigos10[],2,0)</f>
        <v>Durazno</v>
      </c>
      <c r="D899">
        <f>+VLOOKUP(Importaciones_mensuales[[#This Row],[Cultivo]],Cod_categoría[],2,0)</f>
        <v>100103004</v>
      </c>
      <c r="E899" t="str">
        <f>+VLOOKUP(Importaciones_mensuales[[#This Row],[Código Arancelario]],Codigos10[],4,0)</f>
        <v>Congelado</v>
      </c>
      <c r="F899">
        <f>+VLOOKUP(Importaciones_mensuales[[#This Row],[Procesamiento]],Cod_procesamiento[],2,0)</f>
        <v>1</v>
      </c>
      <c r="G899" t="str">
        <f>+VLOOKUP(Importaciones_mensuales[[#This Row],[Código Arancelario]],Codigos10[],3,0)</f>
        <v>Sin especificar</v>
      </c>
      <c r="H899">
        <f>+VLOOKUP(Importaciones_mensuales[[#This Row],[Tipo]],Cod_tipo[],2,0)</f>
        <v>5</v>
      </c>
      <c r="I899" t="str">
        <f>+VLOOKUP(Importaciones_mensuales[[#This Row],[Código Arancelario]],Codigos10[],5,0)</f>
        <v>Frutos de carozo</v>
      </c>
      <c r="J899">
        <f>+VLOOKUP(Importaciones_mensuales[[#This Row],[Categoría]],Cod_Tipo_cultivo[],2,0)</f>
        <v>5</v>
      </c>
      <c r="K899" t="s">
        <v>129</v>
      </c>
      <c r="L899">
        <f>+VLOOKUP(Importaciones_mensuales[[#This Row],[Contenido]],Contenido_cod[],2,0)</f>
        <v>1</v>
      </c>
      <c r="M899" t="str">
        <f>+VLOOKUP(Importaciones_mensuales[[#This Row],[Código Arancelario]],Codigos10[],7,0)</f>
        <v>Sin especificar</v>
      </c>
      <c r="N899">
        <v>2016</v>
      </c>
      <c r="O899">
        <v>70349.8</v>
      </c>
      <c r="P899">
        <v>59865</v>
      </c>
      <c r="Q899">
        <v>55703.4</v>
      </c>
      <c r="R899">
        <v>257595.80999999997</v>
      </c>
      <c r="S899">
        <v>94151.549999999988</v>
      </c>
      <c r="T899">
        <v>29592</v>
      </c>
      <c r="U899">
        <v>33952.9</v>
      </c>
      <c r="V899">
        <v>49501.22</v>
      </c>
      <c r="W899">
        <v>59447.65</v>
      </c>
      <c r="X899">
        <v>0</v>
      </c>
      <c r="Y899">
        <v>28609.73</v>
      </c>
      <c r="Z899">
        <v>29111.65</v>
      </c>
    </row>
    <row r="900" spans="1:26" x14ac:dyDescent="0.25">
      <c r="A900" t="s">
        <v>259</v>
      </c>
      <c r="B900" t="s">
        <v>15</v>
      </c>
      <c r="C900" t="str">
        <f>+VLOOKUP(Importaciones_mensuales[[#This Row],[Código Arancelario]],Codigos10[],2,0)</f>
        <v>Uva</v>
      </c>
      <c r="D900">
        <f>+VLOOKUP(Importaciones_mensuales[[#This Row],[Cultivo]],Cod_categoría[],2,0)</f>
        <v>100109001</v>
      </c>
      <c r="E900" t="str">
        <f>+VLOOKUP(Importaciones_mensuales[[#This Row],[Código Arancelario]],Codigos10[],4,0)</f>
        <v>Congelado</v>
      </c>
      <c r="F900">
        <f>+VLOOKUP(Importaciones_mensuales[[#This Row],[Procesamiento]],Cod_procesamiento[],2,0)</f>
        <v>1</v>
      </c>
      <c r="G900" t="str">
        <f>+VLOOKUP(Importaciones_mensuales[[#This Row],[Código Arancelario]],Codigos10[],3,0)</f>
        <v>Sin especificar</v>
      </c>
      <c r="H900">
        <f>+VLOOKUP(Importaciones_mensuales[[#This Row],[Tipo]],Cod_tipo[],2,0)</f>
        <v>5</v>
      </c>
      <c r="I900" t="str">
        <f>+VLOOKUP(Importaciones_mensuales[[#This Row],[Código Arancelario]],Codigos10[],5,0)</f>
        <v>Uva</v>
      </c>
      <c r="J900">
        <f>+VLOOKUP(Importaciones_mensuales[[#This Row],[Categoría]],Cod_Tipo_cultivo[],2,0)</f>
        <v>11</v>
      </c>
      <c r="K900" t="s">
        <v>129</v>
      </c>
      <c r="L900">
        <f>+VLOOKUP(Importaciones_mensuales[[#This Row],[Contenido]],Contenido_cod[],2,0)</f>
        <v>1</v>
      </c>
      <c r="M900" t="str">
        <f>+VLOOKUP(Importaciones_mensuales[[#This Row],[Código Arancelario]],Codigos10[],7,0)</f>
        <v>Sin especificar</v>
      </c>
      <c r="N900">
        <v>2016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38168.800000000003</v>
      </c>
    </row>
    <row r="901" spans="1:26" x14ac:dyDescent="0.25">
      <c r="A901" t="s">
        <v>34</v>
      </c>
      <c r="B901" t="s">
        <v>362</v>
      </c>
      <c r="C901" t="str">
        <f>+VLOOKUP(Importaciones_mensuales[[#This Row],[Código Arancelario]],Codigos10[],2,0)</f>
        <v>Ajo</v>
      </c>
      <c r="D901">
        <f>+VLOOKUP(Importaciones_mensuales[[#This Row],[Cultivo]],Cod_categoría[],2,0)</f>
        <v>100112003</v>
      </c>
      <c r="E901" t="str">
        <f>+VLOOKUP(Importaciones_mensuales[[#This Row],[Código Arancelario]],Codigos10[],4,0)</f>
        <v>Fresco</v>
      </c>
      <c r="F901">
        <f>+VLOOKUP(Importaciones_mensuales[[#This Row],[Procesamiento]],Cod_procesamiento[],2,0)</f>
        <v>4</v>
      </c>
      <c r="G901" t="str">
        <f>+VLOOKUP(Importaciones_mensuales[[#This Row],[Código Arancelario]],Codigos10[],3,0)</f>
        <v>No orgánico</v>
      </c>
      <c r="H901">
        <f>+VLOOKUP(Importaciones_mensuales[[#This Row],[Tipo]],Cod_tipo[],2,0)</f>
        <v>2</v>
      </c>
      <c r="I901" t="str">
        <f>+VLOOKUP(Importaciones_mensuales[[#This Row],[Código Arancelario]],Codigos10[],5,0)</f>
        <v>Hortalizas</v>
      </c>
      <c r="J901">
        <f>+VLOOKUP(Importaciones_mensuales[[#This Row],[Categoría]],Cod_Tipo_cultivo[],2,0)</f>
        <v>7</v>
      </c>
      <c r="K901" t="s">
        <v>20</v>
      </c>
      <c r="L901">
        <f>+VLOOKUP(Importaciones_mensuales[[#This Row],[Contenido]],Contenido_cod[],2,0)</f>
        <v>2</v>
      </c>
      <c r="M901" t="str">
        <f>+VLOOKUP(Importaciones_mensuales[[#This Row],[Código Arancelario]],Codigos10[],7,0)</f>
        <v>Sin especificar</v>
      </c>
      <c r="N901">
        <v>2020</v>
      </c>
      <c r="O901">
        <v>144700</v>
      </c>
      <c r="P901">
        <v>439522.83850000001</v>
      </c>
      <c r="Q901">
        <v>133500</v>
      </c>
      <c r="R901">
        <v>799161.5</v>
      </c>
      <c r="S901">
        <v>702370</v>
      </c>
      <c r="T901">
        <v>875645</v>
      </c>
      <c r="U901">
        <v>1900765</v>
      </c>
      <c r="V901">
        <v>1720100</v>
      </c>
      <c r="W901">
        <v>1945720</v>
      </c>
      <c r="X901">
        <v>609098</v>
      </c>
      <c r="Y901">
        <v>1120600</v>
      </c>
      <c r="Z901">
        <v>166300</v>
      </c>
    </row>
    <row r="902" spans="1:26" x14ac:dyDescent="0.25">
      <c r="A902" t="s">
        <v>297</v>
      </c>
      <c r="B902" t="s">
        <v>15</v>
      </c>
      <c r="C902" t="str">
        <f>+VLOOKUP(Importaciones_mensuales[[#This Row],[Código Arancelario]],Codigos10[],2,0)</f>
        <v>Frambuesa</v>
      </c>
      <c r="D902">
        <f>+VLOOKUP(Importaciones_mensuales[[#This Row],[Cultivo]],Cod_categoría[],2,0)</f>
        <v>100101004</v>
      </c>
      <c r="E902" t="str">
        <f>+VLOOKUP(Importaciones_mensuales[[#This Row],[Código Arancelario]],Codigos10[],4,0)</f>
        <v>Fresco</v>
      </c>
      <c r="F902">
        <f>+VLOOKUP(Importaciones_mensuales[[#This Row],[Procesamiento]],Cod_procesamiento[],2,0)</f>
        <v>4</v>
      </c>
      <c r="G902" t="str">
        <f>+VLOOKUP(Importaciones_mensuales[[#This Row],[Código Arancelario]],Codigos10[],3,0)</f>
        <v>Orgánico</v>
      </c>
      <c r="H902">
        <f>+VLOOKUP(Importaciones_mensuales[[#This Row],[Tipo]],Cod_tipo[],2,0)</f>
        <v>1</v>
      </c>
      <c r="I902" t="str">
        <f>+VLOOKUP(Importaciones_mensuales[[#This Row],[Código Arancelario]],Codigos10[],5,0)</f>
        <v>Berries</v>
      </c>
      <c r="J902">
        <f>+VLOOKUP(Importaciones_mensuales[[#This Row],[Categoría]],Cod_Tipo_cultivo[],2,0)</f>
        <v>1</v>
      </c>
      <c r="K902" t="s">
        <v>129</v>
      </c>
      <c r="L902">
        <f>+VLOOKUP(Importaciones_mensuales[[#This Row],[Contenido]],Contenido_cod[],2,0)</f>
        <v>1</v>
      </c>
      <c r="M902" t="str">
        <f>+VLOOKUP(Importaciones_mensuales[[#This Row],[Código Arancelario]],Codigos10[],7,0)</f>
        <v>Sin especificar</v>
      </c>
      <c r="N902">
        <v>2020</v>
      </c>
      <c r="O902">
        <v>142875.62</v>
      </c>
      <c r="P902">
        <v>0</v>
      </c>
      <c r="Q902">
        <v>62320.95</v>
      </c>
      <c r="R902">
        <v>0</v>
      </c>
      <c r="S902">
        <v>61345.01</v>
      </c>
      <c r="T902">
        <v>82638.429999999993</v>
      </c>
      <c r="U902">
        <v>60591.28</v>
      </c>
      <c r="V902">
        <v>59487</v>
      </c>
      <c r="W902">
        <v>62326.5</v>
      </c>
      <c r="X902">
        <v>0</v>
      </c>
      <c r="Y902">
        <v>62319.08</v>
      </c>
      <c r="Z902">
        <v>0</v>
      </c>
    </row>
    <row r="903" spans="1:26" x14ac:dyDescent="0.25">
      <c r="A903" t="s">
        <v>265</v>
      </c>
      <c r="B903" t="s">
        <v>15</v>
      </c>
      <c r="C903" t="str">
        <f>+VLOOKUP(Importaciones_mensuales[[#This Row],[Código Arancelario]],Codigos10[],2,0)</f>
        <v>Damasco</v>
      </c>
      <c r="D903">
        <f>+VLOOKUP(Importaciones_mensuales[[#This Row],[Cultivo]],Cod_categoría[],2,0)</f>
        <v>100103003</v>
      </c>
      <c r="E903" t="str">
        <f>+VLOOKUP(Importaciones_mensuales[[#This Row],[Código Arancelario]],Codigos10[],4,0)</f>
        <v>Deshidratado</v>
      </c>
      <c r="F903">
        <f>+VLOOKUP(Importaciones_mensuales[[#This Row],[Procesamiento]],Cod_procesamiento[],2,0)</f>
        <v>3</v>
      </c>
      <c r="G903" t="str">
        <f>+VLOOKUP(Importaciones_mensuales[[#This Row],[Código Arancelario]],Codigos10[],3,0)</f>
        <v>Sin especificar</v>
      </c>
      <c r="H903">
        <f>+VLOOKUP(Importaciones_mensuales[[#This Row],[Tipo]],Cod_tipo[],2,0)</f>
        <v>5</v>
      </c>
      <c r="I903" t="str">
        <f>+VLOOKUP(Importaciones_mensuales[[#This Row],[Código Arancelario]],Codigos10[],5,0)</f>
        <v>Frutos de carozo</v>
      </c>
      <c r="J903">
        <f>+VLOOKUP(Importaciones_mensuales[[#This Row],[Categoría]],Cod_Tipo_cultivo[],2,0)</f>
        <v>5</v>
      </c>
      <c r="K903" t="s">
        <v>129</v>
      </c>
      <c r="L903">
        <f>+VLOOKUP(Importaciones_mensuales[[#This Row],[Contenido]],Contenido_cod[],2,0)</f>
        <v>1</v>
      </c>
      <c r="M903" t="str">
        <f>+VLOOKUP(Importaciones_mensuales[[#This Row],[Código Arancelario]],Codigos10[],7,0)</f>
        <v>Sin especificar</v>
      </c>
      <c r="N903">
        <v>2016</v>
      </c>
      <c r="O903">
        <v>45475.02</v>
      </c>
      <c r="P903">
        <v>91311.13</v>
      </c>
      <c r="Q903">
        <v>0</v>
      </c>
      <c r="R903">
        <v>684.14</v>
      </c>
      <c r="S903">
        <v>0</v>
      </c>
      <c r="T903">
        <v>65834.34</v>
      </c>
      <c r="U903">
        <v>21270.25</v>
      </c>
      <c r="V903">
        <v>0</v>
      </c>
      <c r="W903">
        <v>9805</v>
      </c>
      <c r="X903">
        <v>40234.14</v>
      </c>
      <c r="Y903">
        <v>111823.85</v>
      </c>
      <c r="Z903">
        <v>8968.1200000000008</v>
      </c>
    </row>
    <row r="904" spans="1:26" x14ac:dyDescent="0.25">
      <c r="A904" t="s">
        <v>211</v>
      </c>
      <c r="B904" t="s">
        <v>15</v>
      </c>
      <c r="C904" t="str">
        <f>+VLOOKUP(Importaciones_mensuales[[#This Row],[Código Arancelario]],Codigos10[],2,0)</f>
        <v>Manzana</v>
      </c>
      <c r="D904">
        <f>+VLOOKUP(Importaciones_mensuales[[#This Row],[Cultivo]],Cod_categoría[],2,0)</f>
        <v>100104002</v>
      </c>
      <c r="E904" t="str">
        <f>+VLOOKUP(Importaciones_mensuales[[#This Row],[Código Arancelario]],Codigos10[],4,0)</f>
        <v>Fresco</v>
      </c>
      <c r="F904">
        <f>+VLOOKUP(Importaciones_mensuales[[#This Row],[Procesamiento]],Cod_procesamiento[],2,0)</f>
        <v>4</v>
      </c>
      <c r="G904" t="str">
        <f>+VLOOKUP(Importaciones_mensuales[[#This Row],[Código Arancelario]],Codigos10[],3,0)</f>
        <v>No orgánico</v>
      </c>
      <c r="H904">
        <f>+VLOOKUP(Importaciones_mensuales[[#This Row],[Tipo]],Cod_tipo[],2,0)</f>
        <v>2</v>
      </c>
      <c r="I904" t="str">
        <f>+VLOOKUP(Importaciones_mensuales[[#This Row],[Código Arancelario]],Codigos10[],5,0)</f>
        <v>Frutos de pepita</v>
      </c>
      <c r="J904">
        <f>+VLOOKUP(Importaciones_mensuales[[#This Row],[Categoría]],Cod_Tipo_cultivo[],2,0)</f>
        <v>3</v>
      </c>
      <c r="K904" t="s">
        <v>129</v>
      </c>
      <c r="L904">
        <f>+VLOOKUP(Importaciones_mensuales[[#This Row],[Contenido]],Contenido_cod[],2,0)</f>
        <v>1</v>
      </c>
      <c r="M904" t="str">
        <f>+VLOOKUP(Importaciones_mensuales[[#This Row],[Código Arancelario]],Codigos10[],7,0)</f>
        <v>Fuji</v>
      </c>
      <c r="N904">
        <v>2015</v>
      </c>
      <c r="O904">
        <v>140514.17000000001</v>
      </c>
      <c r="P904">
        <v>73391.16</v>
      </c>
      <c r="Q904">
        <v>83900.25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29205.200000000001</v>
      </c>
      <c r="Y904">
        <v>137635.62</v>
      </c>
      <c r="Z904">
        <v>265034.83</v>
      </c>
    </row>
    <row r="905" spans="1:26" x14ac:dyDescent="0.25">
      <c r="A905" t="s">
        <v>255</v>
      </c>
      <c r="B905" t="s">
        <v>15</v>
      </c>
      <c r="C905" t="str">
        <f>+VLOOKUP(Importaciones_mensuales[[#This Row],[Código Arancelario]],Codigos10[],2,0)</f>
        <v>Arándano</v>
      </c>
      <c r="D905">
        <f>+VLOOKUP(Importaciones_mensuales[[#This Row],[Cultivo]],Cod_categoría[],2,0)</f>
        <v>100101001</v>
      </c>
      <c r="E905" t="str">
        <f>+VLOOKUP(Importaciones_mensuales[[#This Row],[Código Arancelario]],Codigos10[],4,0)</f>
        <v>Congelado</v>
      </c>
      <c r="F905">
        <f>+VLOOKUP(Importaciones_mensuales[[#This Row],[Procesamiento]],Cod_procesamiento[],2,0)</f>
        <v>1</v>
      </c>
      <c r="G905" t="str">
        <f>+VLOOKUP(Importaciones_mensuales[[#This Row],[Código Arancelario]],Codigos10[],3,0)</f>
        <v>No orgánico</v>
      </c>
      <c r="H905">
        <f>+VLOOKUP(Importaciones_mensuales[[#This Row],[Tipo]],Cod_tipo[],2,0)</f>
        <v>2</v>
      </c>
      <c r="I905" t="str">
        <f>+VLOOKUP(Importaciones_mensuales[[#This Row],[Código Arancelario]],Codigos10[],5,0)</f>
        <v>Berries</v>
      </c>
      <c r="J905">
        <f>+VLOOKUP(Importaciones_mensuales[[#This Row],[Categoría]],Cod_Tipo_cultivo[],2,0)</f>
        <v>1</v>
      </c>
      <c r="K905" t="s">
        <v>129</v>
      </c>
      <c r="L905">
        <f>+VLOOKUP(Importaciones_mensuales[[#This Row],[Contenido]],Contenido_cod[],2,0)</f>
        <v>1</v>
      </c>
      <c r="M905" t="str">
        <f>+VLOOKUP(Importaciones_mensuales[[#This Row],[Código Arancelario]],Codigos10[],7,0)</f>
        <v>Sin especificar</v>
      </c>
      <c r="N905">
        <v>2016</v>
      </c>
      <c r="O905">
        <v>140460.71000000002</v>
      </c>
      <c r="P905">
        <v>102530.54000000001</v>
      </c>
      <c r="Q905">
        <v>95196.86</v>
      </c>
      <c r="R905">
        <v>303483.09999999998</v>
      </c>
      <c r="S905">
        <v>247104.7</v>
      </c>
      <c r="T905">
        <v>303483.09999999998</v>
      </c>
      <c r="U905">
        <v>182089.86</v>
      </c>
      <c r="V905">
        <v>0</v>
      </c>
      <c r="W905">
        <v>0</v>
      </c>
      <c r="X905">
        <v>52412.46</v>
      </c>
      <c r="Y905">
        <v>0</v>
      </c>
      <c r="Z905">
        <v>107884.97</v>
      </c>
    </row>
    <row r="906" spans="1:26" x14ac:dyDescent="0.25">
      <c r="A906" t="s">
        <v>242</v>
      </c>
      <c r="B906" t="s">
        <v>15</v>
      </c>
      <c r="C906" t="str">
        <f>+VLOOKUP(Importaciones_mensuales[[#This Row],[Código Arancelario]],Codigos10[],2,0)</f>
        <v>Kiwi</v>
      </c>
      <c r="D906">
        <f>+VLOOKUP(Importaciones_mensuales[[#This Row],[Cultivo]],Cod_categoría[],2,0)</f>
        <v>100101007</v>
      </c>
      <c r="E906" t="str">
        <f>+VLOOKUP(Importaciones_mensuales[[#This Row],[Código Arancelario]],Codigos10[],4,0)</f>
        <v>Fresco</v>
      </c>
      <c r="F906">
        <f>+VLOOKUP(Importaciones_mensuales[[#This Row],[Procesamiento]],Cod_procesamiento[],2,0)</f>
        <v>4</v>
      </c>
      <c r="G906" t="str">
        <f>+VLOOKUP(Importaciones_mensuales[[#This Row],[Código Arancelario]],Codigos10[],3,0)</f>
        <v>No orgánico</v>
      </c>
      <c r="H906">
        <f>+VLOOKUP(Importaciones_mensuales[[#This Row],[Tipo]],Cod_tipo[],2,0)</f>
        <v>2</v>
      </c>
      <c r="I906" t="str">
        <f>+VLOOKUP(Importaciones_mensuales[[#This Row],[Código Arancelario]],Codigos10[],5,0)</f>
        <v>Berries</v>
      </c>
      <c r="J906">
        <f>+VLOOKUP(Importaciones_mensuales[[#This Row],[Categoría]],Cod_Tipo_cultivo[],2,0)</f>
        <v>1</v>
      </c>
      <c r="K906" t="s">
        <v>129</v>
      </c>
      <c r="L906">
        <f>+VLOOKUP(Importaciones_mensuales[[#This Row],[Contenido]],Contenido_cod[],2,0)</f>
        <v>1</v>
      </c>
      <c r="M906" t="str">
        <f>+VLOOKUP(Importaciones_mensuales[[#This Row],[Código Arancelario]],Codigos10[],7,0)</f>
        <v>Sin especificar</v>
      </c>
      <c r="N906">
        <v>2019</v>
      </c>
      <c r="O906">
        <v>140126.59</v>
      </c>
      <c r="P906">
        <v>62130.94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213287.30000000002</v>
      </c>
      <c r="Z906">
        <v>82396.13</v>
      </c>
    </row>
    <row r="907" spans="1:26" x14ac:dyDescent="0.25">
      <c r="A907" t="s">
        <v>215</v>
      </c>
      <c r="B907" t="s">
        <v>15</v>
      </c>
      <c r="C907" t="str">
        <f>+VLOOKUP(Importaciones_mensuales[[#This Row],[Código Arancelario]],Codigos10[],2,0)</f>
        <v>Manzana</v>
      </c>
      <c r="D907">
        <f>+VLOOKUP(Importaciones_mensuales[[#This Row],[Cultivo]],Cod_categoría[],2,0)</f>
        <v>100104002</v>
      </c>
      <c r="E907" t="str">
        <f>+VLOOKUP(Importaciones_mensuales[[#This Row],[Código Arancelario]],Codigos10[],4,0)</f>
        <v>Fresco</v>
      </c>
      <c r="F907">
        <f>+VLOOKUP(Importaciones_mensuales[[#This Row],[Procesamiento]],Cod_procesamiento[],2,0)</f>
        <v>4</v>
      </c>
      <c r="G907" t="str">
        <f>+VLOOKUP(Importaciones_mensuales[[#This Row],[Código Arancelario]],Codigos10[],3,0)</f>
        <v>No orgánico</v>
      </c>
      <c r="H907">
        <f>+VLOOKUP(Importaciones_mensuales[[#This Row],[Tipo]],Cod_tipo[],2,0)</f>
        <v>2</v>
      </c>
      <c r="I907" t="str">
        <f>+VLOOKUP(Importaciones_mensuales[[#This Row],[Código Arancelario]],Codigos10[],5,0)</f>
        <v>Frutos de pepita</v>
      </c>
      <c r="J907">
        <f>+VLOOKUP(Importaciones_mensuales[[#This Row],[Categoría]],Cod_Tipo_cultivo[],2,0)</f>
        <v>3</v>
      </c>
      <c r="K907" t="s">
        <v>129</v>
      </c>
      <c r="L907">
        <f>+VLOOKUP(Importaciones_mensuales[[#This Row],[Contenido]],Contenido_cod[],2,0)</f>
        <v>1</v>
      </c>
      <c r="M907" t="str">
        <f>+VLOOKUP(Importaciones_mensuales[[#This Row],[Código Arancelario]],Codigos10[],7,0)</f>
        <v>Sin especificar</v>
      </c>
      <c r="N907">
        <v>2017</v>
      </c>
      <c r="O907">
        <v>138007.06</v>
      </c>
      <c r="P907">
        <v>61485.36</v>
      </c>
      <c r="Q907">
        <v>30490.54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35010.99</v>
      </c>
      <c r="Y907">
        <v>276611.71000000002</v>
      </c>
      <c r="Z907">
        <v>236464.13</v>
      </c>
    </row>
    <row r="908" spans="1:26" x14ac:dyDescent="0.25">
      <c r="A908" t="s">
        <v>269</v>
      </c>
      <c r="B908" t="s">
        <v>15</v>
      </c>
      <c r="C908" t="str">
        <f>+VLOOKUP(Importaciones_mensuales[[#This Row],[Código Arancelario]],Codigos10[],2,0)</f>
        <v>Durazno</v>
      </c>
      <c r="D908">
        <f>+VLOOKUP(Importaciones_mensuales[[#This Row],[Cultivo]],Cod_categoría[],2,0)</f>
        <v>100103004</v>
      </c>
      <c r="E908" t="str">
        <f>+VLOOKUP(Importaciones_mensuales[[#This Row],[Código Arancelario]],Codigos10[],4,0)</f>
        <v>Deshidratado</v>
      </c>
      <c r="F908">
        <f>+VLOOKUP(Importaciones_mensuales[[#This Row],[Procesamiento]],Cod_procesamiento[],2,0)</f>
        <v>3</v>
      </c>
      <c r="G908" t="str">
        <f>+VLOOKUP(Importaciones_mensuales[[#This Row],[Código Arancelario]],Codigos10[],3,0)</f>
        <v>Sin especificar</v>
      </c>
      <c r="H908">
        <f>+VLOOKUP(Importaciones_mensuales[[#This Row],[Tipo]],Cod_tipo[],2,0)</f>
        <v>5</v>
      </c>
      <c r="I908" t="str">
        <f>+VLOOKUP(Importaciones_mensuales[[#This Row],[Código Arancelario]],Codigos10[],5,0)</f>
        <v>Frutos de carozo</v>
      </c>
      <c r="J908">
        <f>+VLOOKUP(Importaciones_mensuales[[#This Row],[Categoría]],Cod_Tipo_cultivo[],2,0)</f>
        <v>5</v>
      </c>
      <c r="K908" t="s">
        <v>129</v>
      </c>
      <c r="L908">
        <f>+VLOOKUP(Importaciones_mensuales[[#This Row],[Contenido]],Contenido_cod[],2,0)</f>
        <v>1</v>
      </c>
      <c r="M908" t="str">
        <f>+VLOOKUP(Importaciones_mensuales[[#This Row],[Código Arancelario]],Codigos10[],7,0)</f>
        <v>Sin especificar</v>
      </c>
      <c r="N908">
        <v>2016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2804.61</v>
      </c>
      <c r="Y908">
        <v>0</v>
      </c>
      <c r="Z908">
        <v>0</v>
      </c>
    </row>
    <row r="909" spans="1:26" x14ac:dyDescent="0.25">
      <c r="A909" t="s">
        <v>270</v>
      </c>
      <c r="B909" t="s">
        <v>15</v>
      </c>
      <c r="C909" t="str">
        <f>+VLOOKUP(Importaciones_mensuales[[#This Row],[Código Arancelario]],Codigos10[],2,0)</f>
        <v>Mosqueta</v>
      </c>
      <c r="D909">
        <f>+VLOOKUP(Importaciones_mensuales[[#This Row],[Cultivo]],Cod_categoría[],2,0)</f>
        <v>100114030</v>
      </c>
      <c r="E909" t="str">
        <f>+VLOOKUP(Importaciones_mensuales[[#This Row],[Código Arancelario]],Codigos10[],4,0)</f>
        <v>Deshidratado</v>
      </c>
      <c r="F909">
        <f>+VLOOKUP(Importaciones_mensuales[[#This Row],[Procesamiento]],Cod_procesamiento[],2,0)</f>
        <v>3</v>
      </c>
      <c r="G909" t="str">
        <f>+VLOOKUP(Importaciones_mensuales[[#This Row],[Código Arancelario]],Codigos10[],3,0)</f>
        <v>Sin especificar</v>
      </c>
      <c r="H909">
        <f>+VLOOKUP(Importaciones_mensuales[[#This Row],[Tipo]],Cod_tipo[],2,0)</f>
        <v>5</v>
      </c>
      <c r="I909" t="str">
        <f>+VLOOKUP(Importaciones_mensuales[[#This Row],[Código Arancelario]],Codigos10[],5,0)</f>
        <v>Frutos de pepita</v>
      </c>
      <c r="J909">
        <f>+VLOOKUP(Importaciones_mensuales[[#This Row],[Categoría]],Cod_Tipo_cultivo[],2,0)</f>
        <v>3</v>
      </c>
      <c r="K909" t="s">
        <v>129</v>
      </c>
      <c r="L909">
        <f>+VLOOKUP(Importaciones_mensuales[[#This Row],[Contenido]],Contenido_cod[],2,0)</f>
        <v>1</v>
      </c>
      <c r="M909" t="str">
        <f>+VLOOKUP(Importaciones_mensuales[[#This Row],[Código Arancelario]],Codigos10[],7,0)</f>
        <v>Sin especificar</v>
      </c>
      <c r="N909">
        <v>2016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13833.05</v>
      </c>
      <c r="V909">
        <v>0</v>
      </c>
      <c r="W909">
        <v>0</v>
      </c>
      <c r="X909">
        <v>0</v>
      </c>
      <c r="Y909">
        <v>0</v>
      </c>
      <c r="Z909">
        <v>0</v>
      </c>
    </row>
    <row r="910" spans="1:26" x14ac:dyDescent="0.25">
      <c r="A910" t="s">
        <v>54</v>
      </c>
      <c r="B910" t="s">
        <v>15</v>
      </c>
      <c r="C910" t="str">
        <f>+VLOOKUP(Importaciones_mensuales[[#This Row],[Código Arancelario]],Codigos10[],2,0)</f>
        <v>Espárrago</v>
      </c>
      <c r="D910">
        <f>+VLOOKUP(Importaciones_mensuales[[#This Row],[Cultivo]],Cod_categoría[],2,0)</f>
        <v>100112018</v>
      </c>
      <c r="E910" t="str">
        <f>+VLOOKUP(Importaciones_mensuales[[#This Row],[Código Arancelario]],Codigos10[],4,0)</f>
        <v>Fresco</v>
      </c>
      <c r="F910">
        <f>+VLOOKUP(Importaciones_mensuales[[#This Row],[Procesamiento]],Cod_procesamiento[],2,0)</f>
        <v>4</v>
      </c>
      <c r="G910" t="str">
        <f>+VLOOKUP(Importaciones_mensuales[[#This Row],[Código Arancelario]],Codigos10[],3,0)</f>
        <v>No orgánico</v>
      </c>
      <c r="H910">
        <f>+VLOOKUP(Importaciones_mensuales[[#This Row],[Tipo]],Cod_tipo[],2,0)</f>
        <v>2</v>
      </c>
      <c r="I910" t="str">
        <f>+VLOOKUP(Importaciones_mensuales[[#This Row],[Código Arancelario]],Codigos10[],5,0)</f>
        <v>Hortalizas</v>
      </c>
      <c r="J910">
        <f>+VLOOKUP(Importaciones_mensuales[[#This Row],[Categoría]],Cod_Tipo_cultivo[],2,0)</f>
        <v>7</v>
      </c>
      <c r="K910" t="s">
        <v>20</v>
      </c>
      <c r="L910">
        <f>+VLOOKUP(Importaciones_mensuales[[#This Row],[Contenido]],Contenido_cod[],2,0)</f>
        <v>2</v>
      </c>
      <c r="M910" t="str">
        <f>+VLOOKUP(Importaciones_mensuales[[#This Row],[Código Arancelario]],Codigos10[],7,0)</f>
        <v>Sin especificar</v>
      </c>
      <c r="N910">
        <v>2015</v>
      </c>
      <c r="O910">
        <v>135145.93</v>
      </c>
      <c r="P910">
        <v>58373.7</v>
      </c>
      <c r="Q910">
        <v>127840</v>
      </c>
      <c r="R910">
        <v>58985.68</v>
      </c>
      <c r="S910">
        <v>160969.03</v>
      </c>
      <c r="T910">
        <v>198100.18</v>
      </c>
      <c r="U910">
        <v>130437.79999999999</v>
      </c>
      <c r="V910">
        <v>125922.02</v>
      </c>
      <c r="W910">
        <v>198908.02</v>
      </c>
      <c r="X910">
        <v>0</v>
      </c>
      <c r="Y910">
        <v>37000</v>
      </c>
      <c r="Z910">
        <v>240964.7</v>
      </c>
    </row>
    <row r="911" spans="1:26" x14ac:dyDescent="0.25">
      <c r="A911" t="s">
        <v>267</v>
      </c>
      <c r="B911" t="s">
        <v>362</v>
      </c>
      <c r="C911" t="str">
        <f>+VLOOKUP(Importaciones_mensuales[[#This Row],[Código Arancelario]],Codigos10[],2,0)</f>
        <v>Ciruela</v>
      </c>
      <c r="D911">
        <f>+VLOOKUP(Importaciones_mensuales[[#This Row],[Cultivo]],Cod_categoría[],2,0)</f>
        <v>100103002</v>
      </c>
      <c r="E911" t="str">
        <f>+VLOOKUP(Importaciones_mensuales[[#This Row],[Código Arancelario]],Codigos10[],4,0)</f>
        <v>Deshidratado</v>
      </c>
      <c r="F911">
        <f>+VLOOKUP(Importaciones_mensuales[[#This Row],[Procesamiento]],Cod_procesamiento[],2,0)</f>
        <v>3</v>
      </c>
      <c r="G911" t="str">
        <f>+VLOOKUP(Importaciones_mensuales[[#This Row],[Código Arancelario]],Codigos10[],3,0)</f>
        <v>No orgánico</v>
      </c>
      <c r="H911">
        <f>+VLOOKUP(Importaciones_mensuales[[#This Row],[Tipo]],Cod_tipo[],2,0)</f>
        <v>2</v>
      </c>
      <c r="I911" t="str">
        <f>+VLOOKUP(Importaciones_mensuales[[#This Row],[Código Arancelario]],Codigos10[],5,0)</f>
        <v>Frutos de carozo</v>
      </c>
      <c r="J911">
        <f>+VLOOKUP(Importaciones_mensuales[[#This Row],[Categoría]],Cod_Tipo_cultivo[],2,0)</f>
        <v>5</v>
      </c>
      <c r="K911" t="s">
        <v>129</v>
      </c>
      <c r="L911">
        <f>+VLOOKUP(Importaciones_mensuales[[#This Row],[Contenido]],Contenido_cod[],2,0)</f>
        <v>1</v>
      </c>
      <c r="M911" t="str">
        <f>+VLOOKUP(Importaciones_mensuales[[#This Row],[Código Arancelario]],Codigos10[],7,0)</f>
        <v>Sin especificar</v>
      </c>
      <c r="N911">
        <v>2021</v>
      </c>
      <c r="O911">
        <v>133452</v>
      </c>
      <c r="P911">
        <v>97.8</v>
      </c>
      <c r="Q911">
        <v>110090</v>
      </c>
      <c r="R911">
        <v>1</v>
      </c>
      <c r="S911">
        <v>45563.112000000001</v>
      </c>
      <c r="T911">
        <v>315369.50040000002</v>
      </c>
      <c r="U911">
        <v>114182.5502</v>
      </c>
      <c r="V911">
        <v>174865.1004</v>
      </c>
      <c r="W911">
        <v>52350.044999999998</v>
      </c>
      <c r="X911">
        <v>0</v>
      </c>
      <c r="Y911">
        <v>0</v>
      </c>
      <c r="Z911">
        <v>0</v>
      </c>
    </row>
    <row r="912" spans="1:26" x14ac:dyDescent="0.25">
      <c r="A912" t="s">
        <v>246</v>
      </c>
      <c r="B912" t="s">
        <v>15</v>
      </c>
      <c r="C912" t="str">
        <f>+VLOOKUP(Importaciones_mensuales[[#This Row],[Código Arancelario]],Codigos10[],2,0)</f>
        <v>Frutilla</v>
      </c>
      <c r="D912">
        <f>+VLOOKUP(Importaciones_mensuales[[#This Row],[Cultivo]],Cod_categoría[],2,0)</f>
        <v>100112025</v>
      </c>
      <c r="E912" t="str">
        <f>+VLOOKUP(Importaciones_mensuales[[#This Row],[Código Arancelario]],Codigos10[],4,0)</f>
        <v>Congelado</v>
      </c>
      <c r="F912">
        <f>+VLOOKUP(Importaciones_mensuales[[#This Row],[Procesamiento]],Cod_procesamiento[],2,0)</f>
        <v>1</v>
      </c>
      <c r="G912" t="str">
        <f>+VLOOKUP(Importaciones_mensuales[[#This Row],[Código Arancelario]],Codigos10[],3,0)</f>
        <v>Orgánico</v>
      </c>
      <c r="H912">
        <f>+VLOOKUP(Importaciones_mensuales[[#This Row],[Tipo]],Cod_tipo[],2,0)</f>
        <v>1</v>
      </c>
      <c r="I912" t="str">
        <f>+VLOOKUP(Importaciones_mensuales[[#This Row],[Código Arancelario]],Codigos10[],5,0)</f>
        <v>Berries</v>
      </c>
      <c r="J912">
        <f>+VLOOKUP(Importaciones_mensuales[[#This Row],[Categoría]],Cod_Tipo_cultivo[],2,0)</f>
        <v>1</v>
      </c>
      <c r="K912" t="s">
        <v>129</v>
      </c>
      <c r="L912">
        <f>+VLOOKUP(Importaciones_mensuales[[#This Row],[Contenido]],Contenido_cod[],2,0)</f>
        <v>1</v>
      </c>
      <c r="M912" t="str">
        <f>+VLOOKUP(Importaciones_mensuales[[#This Row],[Código Arancelario]],Codigos10[],7,0)</f>
        <v>Sin especificar</v>
      </c>
      <c r="N912">
        <v>2015</v>
      </c>
      <c r="O912">
        <v>131480.95999999999</v>
      </c>
      <c r="P912">
        <v>0</v>
      </c>
      <c r="Q912">
        <v>137728.24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294891.31</v>
      </c>
      <c r="X912">
        <v>0</v>
      </c>
      <c r="Y912">
        <v>42775.13</v>
      </c>
      <c r="Z912">
        <v>0</v>
      </c>
    </row>
    <row r="913" spans="1:26" x14ac:dyDescent="0.25">
      <c r="A913" t="s">
        <v>215</v>
      </c>
      <c r="B913" t="s">
        <v>362</v>
      </c>
      <c r="C913" t="str">
        <f>+VLOOKUP(Importaciones_mensuales[[#This Row],[Código Arancelario]],Codigos10[],2,0)</f>
        <v>Manzana</v>
      </c>
      <c r="D913">
        <f>+VLOOKUP(Importaciones_mensuales[[#This Row],[Cultivo]],Cod_categoría[],2,0)</f>
        <v>100104002</v>
      </c>
      <c r="E913" t="str">
        <f>+VLOOKUP(Importaciones_mensuales[[#This Row],[Código Arancelario]],Codigos10[],4,0)</f>
        <v>Fresco</v>
      </c>
      <c r="F913">
        <f>+VLOOKUP(Importaciones_mensuales[[#This Row],[Procesamiento]],Cod_procesamiento[],2,0)</f>
        <v>4</v>
      </c>
      <c r="G913" t="str">
        <f>+VLOOKUP(Importaciones_mensuales[[#This Row],[Código Arancelario]],Codigos10[],3,0)</f>
        <v>No orgánico</v>
      </c>
      <c r="H913">
        <f>+VLOOKUP(Importaciones_mensuales[[#This Row],[Tipo]],Cod_tipo[],2,0)</f>
        <v>2</v>
      </c>
      <c r="I913" t="str">
        <f>+VLOOKUP(Importaciones_mensuales[[#This Row],[Código Arancelario]],Codigos10[],5,0)</f>
        <v>Frutos de pepita</v>
      </c>
      <c r="J913">
        <f>+VLOOKUP(Importaciones_mensuales[[#This Row],[Categoría]],Cod_Tipo_cultivo[],2,0)</f>
        <v>3</v>
      </c>
      <c r="K913" t="s">
        <v>129</v>
      </c>
      <c r="L913">
        <f>+VLOOKUP(Importaciones_mensuales[[#This Row],[Contenido]],Contenido_cod[],2,0)</f>
        <v>1</v>
      </c>
      <c r="M913" t="str">
        <f>+VLOOKUP(Importaciones_mensuales[[#This Row],[Código Arancelario]],Codigos10[],7,0)</f>
        <v>Sin especificar</v>
      </c>
      <c r="N913">
        <v>2019</v>
      </c>
      <c r="O913">
        <v>129409</v>
      </c>
      <c r="P913">
        <v>147983.41999999998</v>
      </c>
      <c r="Q913">
        <v>24223</v>
      </c>
      <c r="R913">
        <v>0</v>
      </c>
      <c r="S913">
        <v>0</v>
      </c>
      <c r="T913">
        <v>996.15380000000005</v>
      </c>
      <c r="U913">
        <v>0</v>
      </c>
      <c r="V913">
        <v>0</v>
      </c>
      <c r="W913">
        <v>0</v>
      </c>
      <c r="X913">
        <v>70535</v>
      </c>
      <c r="Y913">
        <v>133231</v>
      </c>
      <c r="Z913">
        <v>168051.61930000002</v>
      </c>
    </row>
    <row r="914" spans="1:26" x14ac:dyDescent="0.25">
      <c r="A914" t="s">
        <v>260</v>
      </c>
      <c r="B914" t="s">
        <v>15</v>
      </c>
      <c r="C914" t="str">
        <f>+VLOOKUP(Importaciones_mensuales[[#This Row],[Código Arancelario]],Codigos10[],2,0)</f>
        <v>Cereza</v>
      </c>
      <c r="D914">
        <f>+VLOOKUP(Importaciones_mensuales[[#This Row],[Cultivo]],Cod_categoría[],2,0)</f>
        <v>100103001</v>
      </c>
      <c r="E914" t="str">
        <f>+VLOOKUP(Importaciones_mensuales[[#This Row],[Código Arancelario]],Codigos10[],4,0)</f>
        <v>Conserva</v>
      </c>
      <c r="F914">
        <f>+VLOOKUP(Importaciones_mensuales[[#This Row],[Procesamiento]],Cod_procesamiento[],2,0)</f>
        <v>2</v>
      </c>
      <c r="G914" t="str">
        <f>+VLOOKUP(Importaciones_mensuales[[#This Row],[Código Arancelario]],Codigos10[],3,0)</f>
        <v>Orgánico</v>
      </c>
      <c r="H914">
        <f>+VLOOKUP(Importaciones_mensuales[[#This Row],[Tipo]],Cod_tipo[],2,0)</f>
        <v>1</v>
      </c>
      <c r="I914" t="str">
        <f>+VLOOKUP(Importaciones_mensuales[[#This Row],[Código Arancelario]],Codigos10[],5,0)</f>
        <v>Frutos de carozo</v>
      </c>
      <c r="J914">
        <f>+VLOOKUP(Importaciones_mensuales[[#This Row],[Categoría]],Cod_Tipo_cultivo[],2,0)</f>
        <v>5</v>
      </c>
      <c r="K914" t="s">
        <v>129</v>
      </c>
      <c r="L914">
        <f>+VLOOKUP(Importaciones_mensuales[[#This Row],[Contenido]],Contenido_cod[],2,0)</f>
        <v>1</v>
      </c>
      <c r="M914" t="str">
        <f>+VLOOKUP(Importaciones_mensuales[[#This Row],[Código Arancelario]],Codigos10[],7,0)</f>
        <v>Sin especificar</v>
      </c>
      <c r="N914">
        <v>2017</v>
      </c>
      <c r="O914">
        <v>128947.95</v>
      </c>
      <c r="P914">
        <v>115998.04</v>
      </c>
      <c r="Q914">
        <v>95395.6</v>
      </c>
      <c r="R914">
        <v>35625.919999999998</v>
      </c>
      <c r="S914">
        <v>20800</v>
      </c>
      <c r="T914">
        <v>0</v>
      </c>
      <c r="U914">
        <v>78199.570000000007</v>
      </c>
      <c r="V914">
        <v>0</v>
      </c>
      <c r="W914">
        <v>65112.47</v>
      </c>
      <c r="X914">
        <v>0</v>
      </c>
      <c r="Y914">
        <v>0</v>
      </c>
      <c r="Z914">
        <v>9823.52</v>
      </c>
    </row>
    <row r="915" spans="1:26" x14ac:dyDescent="0.25">
      <c r="A915" t="s">
        <v>14</v>
      </c>
      <c r="B915" t="s">
        <v>15</v>
      </c>
      <c r="C915" t="str">
        <f>+VLOOKUP(Importaciones_mensuales[[#This Row],[Código Arancelario]],Codigos10[],2,0)</f>
        <v>Papa</v>
      </c>
      <c r="D915">
        <f>+VLOOKUP(Importaciones_mensuales[[#This Row],[Cultivo]],Cod_categoría[],2,0)</f>
        <v>100114001</v>
      </c>
      <c r="E915" t="str">
        <f>+VLOOKUP(Importaciones_mensuales[[#This Row],[Código Arancelario]],Codigos10[],4,0)</f>
        <v>Fresco</v>
      </c>
      <c r="F915">
        <f>+VLOOKUP(Importaciones_mensuales[[#This Row],[Procesamiento]],Cod_procesamiento[],2,0)</f>
        <v>4</v>
      </c>
      <c r="G915" t="str">
        <f>+VLOOKUP(Importaciones_mensuales[[#This Row],[Código Arancelario]],Codigos10[],3,0)</f>
        <v>Siembra</v>
      </c>
      <c r="H915">
        <f>+VLOOKUP(Importaciones_mensuales[[#This Row],[Tipo]],Cod_tipo[],2,0)</f>
        <v>6</v>
      </c>
      <c r="I915" t="str">
        <f>+VLOOKUP(Importaciones_mensuales[[#This Row],[Código Arancelario]],Codigos10[],5,0)</f>
        <v>Tubérculos</v>
      </c>
      <c r="J915">
        <f>+VLOOKUP(Importaciones_mensuales[[#This Row],[Categoría]],Cod_Tipo_cultivo[],2,0)</f>
        <v>9</v>
      </c>
      <c r="K915" t="s">
        <v>20</v>
      </c>
      <c r="L915">
        <f>+VLOOKUP(Importaciones_mensuales[[#This Row],[Contenido]],Contenido_cod[],2,0)</f>
        <v>2</v>
      </c>
      <c r="M915" t="str">
        <f>+VLOOKUP(Importaciones_mensuales[[#This Row],[Código Arancelario]],Codigos10[],7,0)</f>
        <v>Sin especificar</v>
      </c>
      <c r="N915">
        <v>2015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101.4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</row>
    <row r="916" spans="1:26" x14ac:dyDescent="0.25">
      <c r="A916" t="s">
        <v>23</v>
      </c>
      <c r="B916" t="s">
        <v>15</v>
      </c>
      <c r="C916" t="str">
        <f>+VLOOKUP(Importaciones_mensuales[[#This Row],[Código Arancelario]],Codigos10[],2,0)</f>
        <v>Papa</v>
      </c>
      <c r="D916">
        <f>+VLOOKUP(Importaciones_mensuales[[#This Row],[Cultivo]],Cod_categoría[],2,0)</f>
        <v>100114001</v>
      </c>
      <c r="E916" t="str">
        <f>+VLOOKUP(Importaciones_mensuales[[#This Row],[Código Arancelario]],Codigos10[],4,0)</f>
        <v>Fresco</v>
      </c>
      <c r="F916">
        <f>+VLOOKUP(Importaciones_mensuales[[#This Row],[Procesamiento]],Cod_procesamiento[],2,0)</f>
        <v>4</v>
      </c>
      <c r="G916" t="str">
        <f>+VLOOKUP(Importaciones_mensuales[[#This Row],[Código Arancelario]],Codigos10[],3,0)</f>
        <v>Siembra</v>
      </c>
      <c r="H916">
        <f>+VLOOKUP(Importaciones_mensuales[[#This Row],[Tipo]],Cod_tipo[],2,0)</f>
        <v>6</v>
      </c>
      <c r="I916" t="str">
        <f>+VLOOKUP(Importaciones_mensuales[[#This Row],[Código Arancelario]],Codigos10[],5,0)</f>
        <v>Tubérculos</v>
      </c>
      <c r="J916">
        <f>+VLOOKUP(Importaciones_mensuales[[#This Row],[Categoría]],Cod_Tipo_cultivo[],2,0)</f>
        <v>9</v>
      </c>
      <c r="K916" t="s">
        <v>20</v>
      </c>
      <c r="L916">
        <f>+VLOOKUP(Importaciones_mensuales[[#This Row],[Contenido]],Contenido_cod[],2,0)</f>
        <v>2</v>
      </c>
      <c r="M916" t="str">
        <f>+VLOOKUP(Importaciones_mensuales[[#This Row],[Código Arancelario]],Codigos10[],7,0)</f>
        <v>Sin especificar</v>
      </c>
      <c r="N916">
        <v>2015</v>
      </c>
      <c r="O916">
        <v>760.59</v>
      </c>
      <c r="P916">
        <v>0</v>
      </c>
      <c r="Q916">
        <v>0</v>
      </c>
      <c r="R916">
        <v>1386.58</v>
      </c>
      <c r="S916">
        <v>29046.400000000001</v>
      </c>
      <c r="T916">
        <v>53621.4</v>
      </c>
      <c r="U916">
        <v>65130.41</v>
      </c>
      <c r="V916">
        <v>142497.20000000001</v>
      </c>
      <c r="W916">
        <v>106956.4</v>
      </c>
      <c r="X916">
        <v>100531.04</v>
      </c>
      <c r="Y916">
        <v>34127.199999999997</v>
      </c>
      <c r="Z916">
        <v>136522.90000000002</v>
      </c>
    </row>
    <row r="917" spans="1:26" x14ac:dyDescent="0.25">
      <c r="A917" t="s">
        <v>166</v>
      </c>
      <c r="B917" t="s">
        <v>15</v>
      </c>
      <c r="C917" t="str">
        <f>+VLOOKUP(Importaciones_mensuales[[#This Row],[Código Arancelario]],Codigos10[],2,0)</f>
        <v>Palta</v>
      </c>
      <c r="D917">
        <f>+VLOOKUP(Importaciones_mensuales[[#This Row],[Cultivo]],Cod_categoría[],2,0)</f>
        <v>100106002</v>
      </c>
      <c r="E917" t="str">
        <f>+VLOOKUP(Importaciones_mensuales[[#This Row],[Código Arancelario]],Codigos10[],4,0)</f>
        <v>Sin especificar</v>
      </c>
      <c r="F917">
        <f>+VLOOKUP(Importaciones_mensuales[[#This Row],[Procesamiento]],Cod_procesamiento[],2,0)</f>
        <v>6</v>
      </c>
      <c r="G917" t="str">
        <f>+VLOOKUP(Importaciones_mensuales[[#This Row],[Código Arancelario]],Codigos10[],3,0)</f>
        <v>Orgánico</v>
      </c>
      <c r="H917">
        <f>+VLOOKUP(Importaciones_mensuales[[#This Row],[Tipo]],Cod_tipo[],2,0)</f>
        <v>1</v>
      </c>
      <c r="I917" t="str">
        <f>+VLOOKUP(Importaciones_mensuales[[#This Row],[Código Arancelario]],Codigos10[],5,0)</f>
        <v>Frutos Oleaginosos</v>
      </c>
      <c r="J917">
        <f>+VLOOKUP(Importaciones_mensuales[[#This Row],[Categoría]],Cod_Tipo_cultivo[],2,0)</f>
        <v>12</v>
      </c>
      <c r="K917" t="s">
        <v>129</v>
      </c>
      <c r="L917">
        <f>+VLOOKUP(Importaciones_mensuales[[#This Row],[Contenido]],Contenido_cod[],2,0)</f>
        <v>1</v>
      </c>
      <c r="M917" t="str">
        <f>+VLOOKUP(Importaciones_mensuales[[#This Row],[Código Arancelario]],Codigos10[],7,0)</f>
        <v>Hass</v>
      </c>
      <c r="N917">
        <v>2021</v>
      </c>
      <c r="O917">
        <v>125817.36</v>
      </c>
      <c r="P917">
        <v>0</v>
      </c>
      <c r="Q917">
        <v>40506</v>
      </c>
      <c r="R917">
        <v>0</v>
      </c>
      <c r="S917">
        <v>254639</v>
      </c>
      <c r="T917">
        <v>1058570</v>
      </c>
      <c r="U917">
        <v>741652.07000000007</v>
      </c>
      <c r="V917">
        <v>143704.34</v>
      </c>
      <c r="W917">
        <v>0</v>
      </c>
    </row>
    <row r="918" spans="1:26" x14ac:dyDescent="0.25">
      <c r="A918" t="s">
        <v>251</v>
      </c>
      <c r="B918" t="s">
        <v>362</v>
      </c>
      <c r="C918" t="str">
        <f>+VLOOKUP(Importaciones_mensuales[[#This Row],[Código Arancelario]],Codigos10[],2,0)</f>
        <v>Frambuesa</v>
      </c>
      <c r="D918">
        <f>+VLOOKUP(Importaciones_mensuales[[#This Row],[Cultivo]],Cod_categoría[],2,0)</f>
        <v>100101004</v>
      </c>
      <c r="E918" t="str">
        <f>+VLOOKUP(Importaciones_mensuales[[#This Row],[Código Arancelario]],Codigos10[],4,0)</f>
        <v>Congelado</v>
      </c>
      <c r="F918">
        <f>+VLOOKUP(Importaciones_mensuales[[#This Row],[Procesamiento]],Cod_procesamiento[],2,0)</f>
        <v>1</v>
      </c>
      <c r="G918" t="str">
        <f>+VLOOKUP(Importaciones_mensuales[[#This Row],[Código Arancelario]],Codigos10[],3,0)</f>
        <v>No orgánico</v>
      </c>
      <c r="H918">
        <f>+VLOOKUP(Importaciones_mensuales[[#This Row],[Tipo]],Cod_tipo[],2,0)</f>
        <v>2</v>
      </c>
      <c r="I918" t="str">
        <f>+VLOOKUP(Importaciones_mensuales[[#This Row],[Código Arancelario]],Codigos10[],5,0)</f>
        <v>Berries</v>
      </c>
      <c r="J918">
        <f>+VLOOKUP(Importaciones_mensuales[[#This Row],[Categoría]],Cod_Tipo_cultivo[],2,0)</f>
        <v>1</v>
      </c>
      <c r="K918" t="s">
        <v>129</v>
      </c>
      <c r="L918">
        <f>+VLOOKUP(Importaciones_mensuales[[#This Row],[Contenido]],Contenido_cod[],2,0)</f>
        <v>1</v>
      </c>
      <c r="M918" t="str">
        <f>+VLOOKUP(Importaciones_mensuales[[#This Row],[Código Arancelario]],Codigos10[],7,0)</f>
        <v>Sin especificar</v>
      </c>
      <c r="N918">
        <v>2015</v>
      </c>
      <c r="O918">
        <v>125377.88</v>
      </c>
      <c r="P918">
        <v>45359.7</v>
      </c>
      <c r="Q918">
        <v>45359.7</v>
      </c>
      <c r="R918">
        <v>17600</v>
      </c>
      <c r="S918">
        <v>0</v>
      </c>
      <c r="T918">
        <v>192315</v>
      </c>
      <c r="U918">
        <v>244100</v>
      </c>
      <c r="V918">
        <v>0</v>
      </c>
      <c r="W918">
        <v>0</v>
      </c>
      <c r="X918">
        <v>20000</v>
      </c>
      <c r="Y918">
        <v>12000</v>
      </c>
      <c r="Z918">
        <v>47017</v>
      </c>
    </row>
    <row r="919" spans="1:26" x14ac:dyDescent="0.25">
      <c r="A919" t="s">
        <v>28</v>
      </c>
      <c r="B919" t="s">
        <v>15</v>
      </c>
      <c r="C919" t="str">
        <f>+VLOOKUP(Importaciones_mensuales[[#This Row],[Código Arancelario]],Codigos10[],2,0)</f>
        <v>Cebolla</v>
      </c>
      <c r="D919">
        <f>+VLOOKUP(Importaciones_mensuales[[#This Row],[Cultivo]],Cod_categoría[],2,0)</f>
        <v>100112004</v>
      </c>
      <c r="E919" t="str">
        <f>+VLOOKUP(Importaciones_mensuales[[#This Row],[Código Arancelario]],Codigos10[],4,0)</f>
        <v>Fresco</v>
      </c>
      <c r="F919">
        <f>+VLOOKUP(Importaciones_mensuales[[#This Row],[Procesamiento]],Cod_procesamiento[],2,0)</f>
        <v>4</v>
      </c>
      <c r="G919" t="str">
        <f>+VLOOKUP(Importaciones_mensuales[[#This Row],[Código Arancelario]],Codigos10[],3,0)</f>
        <v>No orgánico</v>
      </c>
      <c r="H919">
        <f>+VLOOKUP(Importaciones_mensuales[[#This Row],[Tipo]],Cod_tipo[],2,0)</f>
        <v>2</v>
      </c>
      <c r="I919" t="str">
        <f>+VLOOKUP(Importaciones_mensuales[[#This Row],[Código Arancelario]],Codigos10[],5,0)</f>
        <v>Hortalizas</v>
      </c>
      <c r="J919">
        <f>+VLOOKUP(Importaciones_mensuales[[#This Row],[Categoría]],Cod_Tipo_cultivo[],2,0)</f>
        <v>7</v>
      </c>
      <c r="K919" t="s">
        <v>20</v>
      </c>
      <c r="L919">
        <f>+VLOOKUP(Importaciones_mensuales[[#This Row],[Contenido]],Contenido_cod[],2,0)</f>
        <v>2</v>
      </c>
      <c r="M919" t="str">
        <f>+VLOOKUP(Importaciones_mensuales[[#This Row],[Código Arancelario]],Codigos10[],7,0)</f>
        <v>Sin especificar</v>
      </c>
      <c r="N919">
        <v>2020</v>
      </c>
      <c r="O919">
        <v>122631.94</v>
      </c>
      <c r="P919">
        <v>46885.93</v>
      </c>
      <c r="Q919">
        <v>62379.839999999997</v>
      </c>
      <c r="R919">
        <v>12848.6</v>
      </c>
      <c r="S919">
        <v>41589.43</v>
      </c>
      <c r="T919">
        <v>54659.72</v>
      </c>
      <c r="U919">
        <v>133057.84</v>
      </c>
      <c r="V919">
        <v>282825.18</v>
      </c>
      <c r="W919">
        <v>335651.02</v>
      </c>
      <c r="X919">
        <v>297077.3</v>
      </c>
      <c r="Y919">
        <v>416713.31000000006</v>
      </c>
      <c r="Z919">
        <v>525492</v>
      </c>
    </row>
    <row r="920" spans="1:26" x14ac:dyDescent="0.25">
      <c r="A920" t="s">
        <v>166</v>
      </c>
      <c r="B920" t="s">
        <v>15</v>
      </c>
      <c r="C920" t="str">
        <f>+VLOOKUP(Importaciones_mensuales[[#This Row],[Código Arancelario]],Codigos10[],2,0)</f>
        <v>Palta</v>
      </c>
      <c r="D920">
        <f>+VLOOKUP(Importaciones_mensuales[[#This Row],[Cultivo]],Cod_categoría[],2,0)</f>
        <v>100106002</v>
      </c>
      <c r="E920" t="str">
        <f>+VLOOKUP(Importaciones_mensuales[[#This Row],[Código Arancelario]],Codigos10[],4,0)</f>
        <v>Sin especificar</v>
      </c>
      <c r="F920">
        <f>+VLOOKUP(Importaciones_mensuales[[#This Row],[Procesamiento]],Cod_procesamiento[],2,0)</f>
        <v>6</v>
      </c>
      <c r="G920" t="str">
        <f>+VLOOKUP(Importaciones_mensuales[[#This Row],[Código Arancelario]],Codigos10[],3,0)</f>
        <v>Orgánico</v>
      </c>
      <c r="H920">
        <f>+VLOOKUP(Importaciones_mensuales[[#This Row],[Tipo]],Cod_tipo[],2,0)</f>
        <v>1</v>
      </c>
      <c r="I920" t="str">
        <f>+VLOOKUP(Importaciones_mensuales[[#This Row],[Código Arancelario]],Codigos10[],5,0)</f>
        <v>Frutos Oleaginosos</v>
      </c>
      <c r="J920">
        <f>+VLOOKUP(Importaciones_mensuales[[#This Row],[Categoría]],Cod_Tipo_cultivo[],2,0)</f>
        <v>12</v>
      </c>
      <c r="K920" t="s">
        <v>129</v>
      </c>
      <c r="L920">
        <f>+VLOOKUP(Importaciones_mensuales[[#This Row],[Contenido]],Contenido_cod[],2,0)</f>
        <v>1</v>
      </c>
      <c r="M920" t="str">
        <f>+VLOOKUP(Importaciones_mensuales[[#This Row],[Código Arancelario]],Codigos10[],7,0)</f>
        <v>Hass</v>
      </c>
      <c r="N920">
        <v>2020</v>
      </c>
      <c r="O920">
        <v>116349.69</v>
      </c>
      <c r="P920">
        <v>0</v>
      </c>
      <c r="Q920">
        <v>141366</v>
      </c>
      <c r="R920">
        <v>38211.42</v>
      </c>
      <c r="S920">
        <v>0</v>
      </c>
      <c r="T920">
        <v>0</v>
      </c>
      <c r="U920">
        <v>75279.87</v>
      </c>
      <c r="V920">
        <v>48272.58</v>
      </c>
      <c r="W920">
        <v>0</v>
      </c>
      <c r="X920">
        <v>0</v>
      </c>
      <c r="Y920">
        <v>246792.85</v>
      </c>
      <c r="Z920">
        <v>38711.75</v>
      </c>
    </row>
    <row r="921" spans="1:26" x14ac:dyDescent="0.25">
      <c r="A921" t="s">
        <v>41</v>
      </c>
      <c r="B921" t="s">
        <v>15</v>
      </c>
      <c r="C921" t="str">
        <f>+VLOOKUP(Importaciones_mensuales[[#This Row],[Código Arancelario]],Codigos10[],2,0)</f>
        <v>Zanahoria</v>
      </c>
      <c r="D921">
        <f>+VLOOKUP(Importaciones_mensuales[[#This Row],[Cultivo]],Cod_categoría[],2,0)</f>
        <v>100114013</v>
      </c>
      <c r="E921" t="str">
        <f>+VLOOKUP(Importaciones_mensuales[[#This Row],[Código Arancelario]],Codigos10[],4,0)</f>
        <v>Fresco</v>
      </c>
      <c r="F921">
        <f>+VLOOKUP(Importaciones_mensuales[[#This Row],[Procesamiento]],Cod_procesamiento[],2,0)</f>
        <v>4</v>
      </c>
      <c r="G921" t="str">
        <f>+VLOOKUP(Importaciones_mensuales[[#This Row],[Código Arancelario]],Codigos10[],3,0)</f>
        <v>Sin especificar</v>
      </c>
      <c r="H921">
        <f>+VLOOKUP(Importaciones_mensuales[[#This Row],[Tipo]],Cod_tipo[],2,0)</f>
        <v>5</v>
      </c>
      <c r="I921" t="str">
        <f>+VLOOKUP(Importaciones_mensuales[[#This Row],[Código Arancelario]],Codigos10[],5,0)</f>
        <v>Hortalizas</v>
      </c>
      <c r="J921">
        <f>+VLOOKUP(Importaciones_mensuales[[#This Row],[Categoría]],Cod_Tipo_cultivo[],2,0)</f>
        <v>7</v>
      </c>
      <c r="K921" t="s">
        <v>20</v>
      </c>
      <c r="L921">
        <f>+VLOOKUP(Importaciones_mensuales[[#This Row],[Contenido]],Contenido_cod[],2,0)</f>
        <v>2</v>
      </c>
      <c r="M921" t="str">
        <f>+VLOOKUP(Importaciones_mensuales[[#This Row],[Código Arancelario]],Codigos10[],7,0)</f>
        <v>Sin especificar</v>
      </c>
      <c r="N921">
        <v>2015</v>
      </c>
      <c r="O921">
        <v>64481.09</v>
      </c>
      <c r="P921">
        <v>64124.72</v>
      </c>
      <c r="Q921">
        <v>49528.3</v>
      </c>
      <c r="R921">
        <v>49542.78</v>
      </c>
      <c r="S921">
        <v>35384.080000000002</v>
      </c>
      <c r="T921">
        <v>49528.29</v>
      </c>
      <c r="U921">
        <v>63679.24</v>
      </c>
      <c r="V921">
        <v>35377.35</v>
      </c>
      <c r="W921">
        <v>42460.58</v>
      </c>
      <c r="X921">
        <v>86130.17</v>
      </c>
      <c r="Y921">
        <v>42452.82</v>
      </c>
      <c r="Z921">
        <v>63679.24</v>
      </c>
    </row>
    <row r="922" spans="1:26" x14ac:dyDescent="0.25">
      <c r="A922" t="s">
        <v>45</v>
      </c>
      <c r="B922" t="s">
        <v>15</v>
      </c>
      <c r="C922" t="str">
        <f>+VLOOKUP(Importaciones_mensuales[[#This Row],[Código Arancelario]],Codigos10[],2,0)</f>
        <v>Pepino</v>
      </c>
      <c r="D922">
        <f>+VLOOKUP(Importaciones_mensuales[[#This Row],[Cultivo]],Cod_categoría[],2,0)</f>
        <v>100112016</v>
      </c>
      <c r="E922" t="str">
        <f>+VLOOKUP(Importaciones_mensuales[[#This Row],[Código Arancelario]],Codigos10[],4,0)</f>
        <v>Fresco</v>
      </c>
      <c r="F922">
        <f>+VLOOKUP(Importaciones_mensuales[[#This Row],[Procesamiento]],Cod_procesamiento[],2,0)</f>
        <v>4</v>
      </c>
      <c r="G922" t="str">
        <f>+VLOOKUP(Importaciones_mensuales[[#This Row],[Código Arancelario]],Codigos10[],3,0)</f>
        <v>Sin especificar</v>
      </c>
      <c r="H922">
        <f>+VLOOKUP(Importaciones_mensuales[[#This Row],[Tipo]],Cod_tipo[],2,0)</f>
        <v>5</v>
      </c>
      <c r="I922" t="str">
        <f>+VLOOKUP(Importaciones_mensuales[[#This Row],[Código Arancelario]],Codigos10[],5,0)</f>
        <v>Hortalizas</v>
      </c>
      <c r="J922">
        <f>+VLOOKUP(Importaciones_mensuales[[#This Row],[Categoría]],Cod_Tipo_cultivo[],2,0)</f>
        <v>7</v>
      </c>
      <c r="K922" t="s">
        <v>20</v>
      </c>
      <c r="L922">
        <f>+VLOOKUP(Importaciones_mensuales[[#This Row],[Contenido]],Contenido_cod[],2,0)</f>
        <v>2</v>
      </c>
      <c r="M922" t="str">
        <f>+VLOOKUP(Importaciones_mensuales[[#This Row],[Código Arancelario]],Codigos10[],7,0)</f>
        <v>Pepinos y pepinillos</v>
      </c>
      <c r="N922">
        <v>2015</v>
      </c>
      <c r="O922">
        <v>0</v>
      </c>
      <c r="P922">
        <v>2921.43</v>
      </c>
      <c r="Q922">
        <v>0</v>
      </c>
      <c r="R922">
        <v>0</v>
      </c>
      <c r="S922">
        <v>9936.7000000000007</v>
      </c>
      <c r="T922">
        <v>9644.41</v>
      </c>
      <c r="U922">
        <v>12450.1</v>
      </c>
      <c r="V922">
        <v>6084.95</v>
      </c>
      <c r="W922">
        <v>650.47</v>
      </c>
      <c r="X922">
        <v>0</v>
      </c>
      <c r="Y922">
        <v>0</v>
      </c>
      <c r="Z922">
        <v>0</v>
      </c>
    </row>
    <row r="923" spans="1:26" x14ac:dyDescent="0.25">
      <c r="A923" t="s">
        <v>50</v>
      </c>
      <c r="B923" t="s">
        <v>15</v>
      </c>
      <c r="C923" t="str">
        <f>+VLOOKUP(Importaciones_mensuales[[#This Row],[Código Arancelario]],Codigos10[],2,0)</f>
        <v>Poroto</v>
      </c>
      <c r="D923">
        <f>+VLOOKUP(Importaciones_mensuales[[#This Row],[Cultivo]],Cod_categoría[],2,0)</f>
        <v>100110002</v>
      </c>
      <c r="E923" t="str">
        <f>+VLOOKUP(Importaciones_mensuales[[#This Row],[Código Arancelario]],Codigos10[],4,0)</f>
        <v>Fresco</v>
      </c>
      <c r="F923">
        <f>+VLOOKUP(Importaciones_mensuales[[#This Row],[Procesamiento]],Cod_procesamiento[],2,0)</f>
        <v>4</v>
      </c>
      <c r="G923" t="str">
        <f>+VLOOKUP(Importaciones_mensuales[[#This Row],[Código Arancelario]],Codigos10[],3,0)</f>
        <v>Sin especificar</v>
      </c>
      <c r="H923">
        <f>+VLOOKUP(Importaciones_mensuales[[#This Row],[Tipo]],Cod_tipo[],2,0)</f>
        <v>5</v>
      </c>
      <c r="I923" t="str">
        <f>+VLOOKUP(Importaciones_mensuales[[#This Row],[Código Arancelario]],Codigos10[],5,0)</f>
        <v>Hortalizas</v>
      </c>
      <c r="J923">
        <f>+VLOOKUP(Importaciones_mensuales[[#This Row],[Categoría]],Cod_Tipo_cultivo[],2,0)</f>
        <v>7</v>
      </c>
      <c r="K923" t="s">
        <v>20</v>
      </c>
      <c r="L923">
        <f>+VLOOKUP(Importaciones_mensuales[[#This Row],[Contenido]],Contenido_cod[],2,0)</f>
        <v>2</v>
      </c>
      <c r="M923" t="str">
        <f>+VLOOKUP(Importaciones_mensuales[[#This Row],[Código Arancelario]],Codigos10[],7,0)</f>
        <v>Sin especificar</v>
      </c>
      <c r="N923">
        <v>2015</v>
      </c>
      <c r="O923">
        <v>0</v>
      </c>
      <c r="P923">
        <v>0</v>
      </c>
      <c r="Q923">
        <v>209.12</v>
      </c>
      <c r="R923">
        <v>1277.43</v>
      </c>
      <c r="S923">
        <v>60959.21</v>
      </c>
      <c r="T923">
        <v>92430.55</v>
      </c>
      <c r="U923">
        <v>91985.99</v>
      </c>
      <c r="V923">
        <v>111344.31</v>
      </c>
      <c r="W923">
        <v>61049.96</v>
      </c>
      <c r="X923">
        <v>31186.23</v>
      </c>
      <c r="Y923">
        <v>49569.539999999994</v>
      </c>
      <c r="Z923">
        <v>21340.59</v>
      </c>
    </row>
    <row r="924" spans="1:26" x14ac:dyDescent="0.25">
      <c r="A924" t="s">
        <v>52</v>
      </c>
      <c r="B924" t="s">
        <v>15</v>
      </c>
      <c r="C924" t="str">
        <f>+VLOOKUP(Importaciones_mensuales[[#This Row],[Código Arancelario]],Codigos10[],2,0)</f>
        <v>Otras legumbres de vaina</v>
      </c>
      <c r="D924">
        <f>+VLOOKUP(Importaciones_mensuales[[#This Row],[Cultivo]],Cod_categoría[],2,0)</f>
        <v>100114032</v>
      </c>
      <c r="E924" t="str">
        <f>+VLOOKUP(Importaciones_mensuales[[#This Row],[Código Arancelario]],Codigos10[],4,0)</f>
        <v>Fresco</v>
      </c>
      <c r="F924">
        <f>+VLOOKUP(Importaciones_mensuales[[#This Row],[Procesamiento]],Cod_procesamiento[],2,0)</f>
        <v>4</v>
      </c>
      <c r="G924" t="str">
        <f>+VLOOKUP(Importaciones_mensuales[[#This Row],[Código Arancelario]],Codigos10[],3,0)</f>
        <v>Sin especificar</v>
      </c>
      <c r="H924">
        <f>+VLOOKUP(Importaciones_mensuales[[#This Row],[Tipo]],Cod_tipo[],2,0)</f>
        <v>5</v>
      </c>
      <c r="I924" t="str">
        <f>+VLOOKUP(Importaciones_mensuales[[#This Row],[Código Arancelario]],Codigos10[],5,0)</f>
        <v>Hortalizas</v>
      </c>
      <c r="J924">
        <f>+VLOOKUP(Importaciones_mensuales[[#This Row],[Categoría]],Cod_Tipo_cultivo[],2,0)</f>
        <v>7</v>
      </c>
      <c r="K924" t="s">
        <v>20</v>
      </c>
      <c r="L924">
        <f>+VLOOKUP(Importaciones_mensuales[[#This Row],[Contenido]],Contenido_cod[],2,0)</f>
        <v>2</v>
      </c>
      <c r="M924" t="str">
        <f>+VLOOKUP(Importaciones_mensuales[[#This Row],[Código Arancelario]],Codigos10[],7,0)</f>
        <v>Sin especificar</v>
      </c>
      <c r="N924">
        <v>2015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649.39</v>
      </c>
      <c r="Y924">
        <v>0</v>
      </c>
      <c r="Z924">
        <v>0</v>
      </c>
    </row>
    <row r="925" spans="1:26" x14ac:dyDescent="0.25">
      <c r="A925" t="s">
        <v>242</v>
      </c>
      <c r="B925" t="s">
        <v>362</v>
      </c>
      <c r="C925" t="str">
        <f>+VLOOKUP(Importaciones_mensuales[[#This Row],[Código Arancelario]],Codigos10[],2,0)</f>
        <v>Kiwi</v>
      </c>
      <c r="D925">
        <f>+VLOOKUP(Importaciones_mensuales[[#This Row],[Cultivo]],Cod_categoría[],2,0)</f>
        <v>100101007</v>
      </c>
      <c r="E925" t="str">
        <f>+VLOOKUP(Importaciones_mensuales[[#This Row],[Código Arancelario]],Codigos10[],4,0)</f>
        <v>Fresco</v>
      </c>
      <c r="F925">
        <f>+VLOOKUP(Importaciones_mensuales[[#This Row],[Procesamiento]],Cod_procesamiento[],2,0)</f>
        <v>4</v>
      </c>
      <c r="G925" t="str">
        <f>+VLOOKUP(Importaciones_mensuales[[#This Row],[Código Arancelario]],Codigos10[],3,0)</f>
        <v>No orgánico</v>
      </c>
      <c r="H925">
        <f>+VLOOKUP(Importaciones_mensuales[[#This Row],[Tipo]],Cod_tipo[],2,0)</f>
        <v>2</v>
      </c>
      <c r="I925" t="str">
        <f>+VLOOKUP(Importaciones_mensuales[[#This Row],[Código Arancelario]],Codigos10[],5,0)</f>
        <v>Berries</v>
      </c>
      <c r="J925">
        <f>+VLOOKUP(Importaciones_mensuales[[#This Row],[Categoría]],Cod_Tipo_cultivo[],2,0)</f>
        <v>1</v>
      </c>
      <c r="K925" t="s">
        <v>129</v>
      </c>
      <c r="L925">
        <f>+VLOOKUP(Importaciones_mensuales[[#This Row],[Contenido]],Contenido_cod[],2,0)</f>
        <v>1</v>
      </c>
      <c r="M925" t="str">
        <f>+VLOOKUP(Importaciones_mensuales[[#This Row],[Código Arancelario]],Codigos10[],7,0)</f>
        <v>Sin especificar</v>
      </c>
      <c r="N925">
        <v>2020</v>
      </c>
      <c r="O925">
        <v>115500</v>
      </c>
      <c r="P925">
        <v>115500</v>
      </c>
      <c r="Q925">
        <v>23100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129840</v>
      </c>
      <c r="Z925">
        <v>92251</v>
      </c>
    </row>
    <row r="926" spans="1:26" x14ac:dyDescent="0.25">
      <c r="A926" t="s">
        <v>279</v>
      </c>
      <c r="B926" t="s">
        <v>15</v>
      </c>
      <c r="C926" t="str">
        <f>+VLOOKUP(Importaciones_mensuales[[#This Row],[Código Arancelario]],Codigos10[],2,0)</f>
        <v>Berenjena</v>
      </c>
      <c r="D926">
        <f>+VLOOKUP(Importaciones_mensuales[[#This Row],[Cultivo]],Cod_categoría[],2,0)</f>
        <v>100112001</v>
      </c>
      <c r="E926" t="str">
        <f>+VLOOKUP(Importaciones_mensuales[[#This Row],[Código Arancelario]],Codigos10[],4,0)</f>
        <v>Fresco</v>
      </c>
      <c r="F926">
        <f>+VLOOKUP(Importaciones_mensuales[[#This Row],[Procesamiento]],Cod_procesamiento[],2,0)</f>
        <v>4</v>
      </c>
      <c r="G926" t="str">
        <f>+VLOOKUP(Importaciones_mensuales[[#This Row],[Código Arancelario]],Codigos10[],3,0)</f>
        <v>Sin especificar</v>
      </c>
      <c r="H926">
        <f>+VLOOKUP(Importaciones_mensuales[[#This Row],[Tipo]],Cod_tipo[],2,0)</f>
        <v>5</v>
      </c>
      <c r="I926" t="str">
        <f>+VLOOKUP(Importaciones_mensuales[[#This Row],[Código Arancelario]],Codigos10[],5,0)</f>
        <v>Hortalizas</v>
      </c>
      <c r="J926">
        <f>+VLOOKUP(Importaciones_mensuales[[#This Row],[Categoría]],Cod_Tipo_cultivo[],2,0)</f>
        <v>7</v>
      </c>
      <c r="K926" t="s">
        <v>20</v>
      </c>
      <c r="L926">
        <f>+VLOOKUP(Importaciones_mensuales[[#This Row],[Contenido]],Contenido_cod[],2,0)</f>
        <v>2</v>
      </c>
      <c r="M926" t="str">
        <f>+VLOOKUP(Importaciones_mensuales[[#This Row],[Código Arancelario]],Codigos10[],7,0)</f>
        <v>Sin especificar</v>
      </c>
      <c r="N926">
        <v>2015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73.05</v>
      </c>
      <c r="Y926">
        <v>0</v>
      </c>
      <c r="Z926">
        <v>0</v>
      </c>
    </row>
    <row r="927" spans="1:26" x14ac:dyDescent="0.25">
      <c r="A927" t="s">
        <v>281</v>
      </c>
      <c r="B927" t="s">
        <v>15</v>
      </c>
      <c r="C927" t="str">
        <f>+VLOOKUP(Importaciones_mensuales[[#This Row],[Código Arancelario]],Codigos10[],2,0)</f>
        <v>Apio</v>
      </c>
      <c r="D927">
        <f>+VLOOKUP(Importaciones_mensuales[[#This Row],[Cultivo]],Cod_categoría[],2,0)</f>
        <v>100112017</v>
      </c>
      <c r="E927" t="str">
        <f>+VLOOKUP(Importaciones_mensuales[[#This Row],[Código Arancelario]],Codigos10[],4,0)</f>
        <v>Fresco</v>
      </c>
      <c r="F927">
        <f>+VLOOKUP(Importaciones_mensuales[[#This Row],[Procesamiento]],Cod_procesamiento[],2,0)</f>
        <v>4</v>
      </c>
      <c r="G927" t="str">
        <f>+VLOOKUP(Importaciones_mensuales[[#This Row],[Código Arancelario]],Codigos10[],3,0)</f>
        <v>Sin especificar</v>
      </c>
      <c r="H927">
        <f>+VLOOKUP(Importaciones_mensuales[[#This Row],[Tipo]],Cod_tipo[],2,0)</f>
        <v>5</v>
      </c>
      <c r="I927" t="str">
        <f>+VLOOKUP(Importaciones_mensuales[[#This Row],[Código Arancelario]],Codigos10[],5,0)</f>
        <v>Hortalizas</v>
      </c>
      <c r="J927">
        <f>+VLOOKUP(Importaciones_mensuales[[#This Row],[Categoría]],Cod_Tipo_cultivo[],2,0)</f>
        <v>7</v>
      </c>
      <c r="K927" t="s">
        <v>20</v>
      </c>
      <c r="L927">
        <f>+VLOOKUP(Importaciones_mensuales[[#This Row],[Contenido]],Contenido_cod[],2,0)</f>
        <v>2</v>
      </c>
      <c r="M927" t="str">
        <f>+VLOOKUP(Importaciones_mensuales[[#This Row],[Código Arancelario]],Codigos10[],7,0)</f>
        <v>Sin especificar</v>
      </c>
      <c r="N927">
        <v>2015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12.2</v>
      </c>
      <c r="X927">
        <v>0</v>
      </c>
      <c r="Y927">
        <v>0</v>
      </c>
      <c r="Z927">
        <v>0</v>
      </c>
    </row>
    <row r="928" spans="1:26" x14ac:dyDescent="0.25">
      <c r="A928" t="s">
        <v>58</v>
      </c>
      <c r="B928" t="s">
        <v>15</v>
      </c>
      <c r="C928" t="str">
        <f>+VLOOKUP(Importaciones_mensuales[[#This Row],[Código Arancelario]],Codigos10[],2,0)</f>
        <v>Ají</v>
      </c>
      <c r="D928">
        <f>+VLOOKUP(Importaciones_mensuales[[#This Row],[Cultivo]],Cod_categoría[],2,0)</f>
        <v>100112021</v>
      </c>
      <c r="E928" t="str">
        <f>+VLOOKUP(Importaciones_mensuales[[#This Row],[Código Arancelario]],Codigos10[],4,0)</f>
        <v>Fresco</v>
      </c>
      <c r="F928">
        <f>+VLOOKUP(Importaciones_mensuales[[#This Row],[Procesamiento]],Cod_procesamiento[],2,0)</f>
        <v>4</v>
      </c>
      <c r="G928" t="str">
        <f>+VLOOKUP(Importaciones_mensuales[[#This Row],[Código Arancelario]],Codigos10[],3,0)</f>
        <v>Sin especificar</v>
      </c>
      <c r="H928">
        <f>+VLOOKUP(Importaciones_mensuales[[#This Row],[Tipo]],Cod_tipo[],2,0)</f>
        <v>5</v>
      </c>
      <c r="I928" t="str">
        <f>+VLOOKUP(Importaciones_mensuales[[#This Row],[Código Arancelario]],Codigos10[],5,0)</f>
        <v>Hortalizas</v>
      </c>
      <c r="J928">
        <f>+VLOOKUP(Importaciones_mensuales[[#This Row],[Categoría]],Cod_Tipo_cultivo[],2,0)</f>
        <v>7</v>
      </c>
      <c r="K928" t="s">
        <v>20</v>
      </c>
      <c r="L928">
        <f>+VLOOKUP(Importaciones_mensuales[[#This Row],[Contenido]],Contenido_cod[],2,0)</f>
        <v>2</v>
      </c>
      <c r="M928" t="str">
        <f>+VLOOKUP(Importaciones_mensuales[[#This Row],[Código Arancelario]],Codigos10[],7,0)</f>
        <v>Sin especificar</v>
      </c>
      <c r="N928">
        <v>2015</v>
      </c>
      <c r="O928">
        <v>40.32</v>
      </c>
      <c r="P928">
        <v>0</v>
      </c>
      <c r="Q928">
        <v>14299.34</v>
      </c>
      <c r="R928">
        <v>0</v>
      </c>
      <c r="S928">
        <v>77.78</v>
      </c>
      <c r="T928">
        <v>1078.2</v>
      </c>
      <c r="U928">
        <v>3591.88</v>
      </c>
      <c r="V928">
        <v>0</v>
      </c>
      <c r="W928">
        <v>31279.949999999997</v>
      </c>
      <c r="X928">
        <v>15.72</v>
      </c>
      <c r="Y928">
        <v>5506.14</v>
      </c>
      <c r="Z928">
        <v>0</v>
      </c>
    </row>
    <row r="929" spans="1:26" x14ac:dyDescent="0.25">
      <c r="A929" t="s">
        <v>62</v>
      </c>
      <c r="B929" t="s">
        <v>15</v>
      </c>
      <c r="C929" t="str">
        <f>+VLOOKUP(Importaciones_mensuales[[#This Row],[Código Arancelario]],Codigos10[],2,0)</f>
        <v>Zapallo</v>
      </c>
      <c r="D929">
        <f>+VLOOKUP(Importaciones_mensuales[[#This Row],[Cultivo]],Cod_categoría[],2,0)</f>
        <v>100112032</v>
      </c>
      <c r="E929" t="str">
        <f>+VLOOKUP(Importaciones_mensuales[[#This Row],[Código Arancelario]],Codigos10[],4,0)</f>
        <v>Fresco</v>
      </c>
      <c r="F929">
        <f>+VLOOKUP(Importaciones_mensuales[[#This Row],[Procesamiento]],Cod_procesamiento[],2,0)</f>
        <v>4</v>
      </c>
      <c r="G929" t="str">
        <f>+VLOOKUP(Importaciones_mensuales[[#This Row],[Código Arancelario]],Codigos10[],3,0)</f>
        <v>Sin especificar</v>
      </c>
      <c r="H929">
        <f>+VLOOKUP(Importaciones_mensuales[[#This Row],[Tipo]],Cod_tipo[],2,0)</f>
        <v>5</v>
      </c>
      <c r="I929" t="str">
        <f>+VLOOKUP(Importaciones_mensuales[[#This Row],[Código Arancelario]],Codigos10[],5,0)</f>
        <v>Hortalizas</v>
      </c>
      <c r="J929">
        <f>+VLOOKUP(Importaciones_mensuales[[#This Row],[Categoría]],Cod_Tipo_cultivo[],2,0)</f>
        <v>7</v>
      </c>
      <c r="K929" t="s">
        <v>20</v>
      </c>
      <c r="L929">
        <f>+VLOOKUP(Importaciones_mensuales[[#This Row],[Contenido]],Contenido_cod[],2,0)</f>
        <v>2</v>
      </c>
      <c r="M929" t="str">
        <f>+VLOOKUP(Importaciones_mensuales[[#This Row],[Código Arancelario]],Codigos10[],7,0)</f>
        <v>De guarda</v>
      </c>
      <c r="N929">
        <v>2015</v>
      </c>
      <c r="O929">
        <v>3097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10274.27</v>
      </c>
      <c r="X929">
        <v>99715.07</v>
      </c>
      <c r="Y929">
        <v>146359.70000000001</v>
      </c>
      <c r="Z929">
        <v>30015.239999999998</v>
      </c>
    </row>
    <row r="930" spans="1:26" x14ac:dyDescent="0.25">
      <c r="A930" t="s">
        <v>325</v>
      </c>
      <c r="B930" t="s">
        <v>15</v>
      </c>
      <c r="C930" t="str">
        <f>+VLOOKUP(Importaciones_mensuales[[#This Row],[Código Arancelario]],Codigos10[],2,0)</f>
        <v>Zapallo</v>
      </c>
      <c r="D930">
        <f>+VLOOKUP(Importaciones_mensuales[[#This Row],[Cultivo]],Cod_categoría[],2,0)</f>
        <v>100112032</v>
      </c>
      <c r="E930" t="str">
        <f>+VLOOKUP(Importaciones_mensuales[[#This Row],[Código Arancelario]],Codigos10[],4,0)</f>
        <v>Fresco</v>
      </c>
      <c r="F930">
        <f>+VLOOKUP(Importaciones_mensuales[[#This Row],[Procesamiento]],Cod_procesamiento[],2,0)</f>
        <v>4</v>
      </c>
      <c r="G930" t="str">
        <f>+VLOOKUP(Importaciones_mensuales[[#This Row],[Código Arancelario]],Codigos10[],3,0)</f>
        <v>Sin especificar</v>
      </c>
      <c r="H930">
        <f>+VLOOKUP(Importaciones_mensuales[[#This Row],[Tipo]],Cod_tipo[],2,0)</f>
        <v>5</v>
      </c>
      <c r="I930" t="str">
        <f>+VLOOKUP(Importaciones_mensuales[[#This Row],[Código Arancelario]],Codigos10[],5,0)</f>
        <v>Hortalizas</v>
      </c>
      <c r="J930">
        <f>+VLOOKUP(Importaciones_mensuales[[#This Row],[Categoría]],Cod_Tipo_cultivo[],2,0)</f>
        <v>7</v>
      </c>
      <c r="K930" t="s">
        <v>20</v>
      </c>
      <c r="L930">
        <f>+VLOOKUP(Importaciones_mensuales[[#This Row],[Contenido]],Contenido_cod[],2,0)</f>
        <v>2</v>
      </c>
      <c r="M930" t="str">
        <f>+VLOOKUP(Importaciones_mensuales[[#This Row],[Código Arancelario]],Codigos10[],7,0)</f>
        <v>Kabutial</v>
      </c>
      <c r="N930">
        <v>2015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2572.1799999999998</v>
      </c>
      <c r="Z930">
        <v>1348.42</v>
      </c>
    </row>
    <row r="931" spans="1:26" x14ac:dyDescent="0.25">
      <c r="A931" t="s">
        <v>284</v>
      </c>
      <c r="B931" t="s">
        <v>15</v>
      </c>
      <c r="C931" t="str">
        <f>+VLOOKUP(Importaciones_mensuales[[#This Row],[Código Arancelario]],Codigos10[],2,0)</f>
        <v>Zapallo</v>
      </c>
      <c r="D931">
        <f>+VLOOKUP(Importaciones_mensuales[[#This Row],[Cultivo]],Cod_categoría[],2,0)</f>
        <v>100112032</v>
      </c>
      <c r="E931" t="str">
        <f>+VLOOKUP(Importaciones_mensuales[[#This Row],[Código Arancelario]],Codigos10[],4,0)</f>
        <v>Fresco</v>
      </c>
      <c r="F931">
        <f>+VLOOKUP(Importaciones_mensuales[[#This Row],[Procesamiento]],Cod_procesamiento[],2,0)</f>
        <v>4</v>
      </c>
      <c r="G931" t="str">
        <f>+VLOOKUP(Importaciones_mensuales[[#This Row],[Código Arancelario]],Codigos10[],3,0)</f>
        <v>Sin especificar</v>
      </c>
      <c r="H931">
        <f>+VLOOKUP(Importaciones_mensuales[[#This Row],[Tipo]],Cod_tipo[],2,0)</f>
        <v>5</v>
      </c>
      <c r="I931" t="str">
        <f>+VLOOKUP(Importaciones_mensuales[[#This Row],[Código Arancelario]],Codigos10[],5,0)</f>
        <v>Hortalizas</v>
      </c>
      <c r="J931">
        <f>+VLOOKUP(Importaciones_mensuales[[#This Row],[Categoría]],Cod_Tipo_cultivo[],2,0)</f>
        <v>7</v>
      </c>
      <c r="K931" t="s">
        <v>20</v>
      </c>
      <c r="L931">
        <f>+VLOOKUP(Importaciones_mensuales[[#This Row],[Contenido]],Contenido_cod[],2,0)</f>
        <v>2</v>
      </c>
      <c r="M931" t="str">
        <f>+VLOOKUP(Importaciones_mensuales[[#This Row],[Código Arancelario]],Codigos10[],7,0)</f>
        <v>Sin especificar</v>
      </c>
      <c r="N931">
        <v>2015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2682.83</v>
      </c>
      <c r="V931">
        <v>0</v>
      </c>
      <c r="W931">
        <v>15792.31</v>
      </c>
      <c r="X931">
        <v>23679.94</v>
      </c>
      <c r="Y931">
        <v>3621.59</v>
      </c>
      <c r="Z931">
        <v>0</v>
      </c>
    </row>
    <row r="932" spans="1:26" x14ac:dyDescent="0.25">
      <c r="A932" t="s">
        <v>67</v>
      </c>
      <c r="B932" t="s">
        <v>15</v>
      </c>
      <c r="C932" t="str">
        <f>+VLOOKUP(Importaciones_mensuales[[#This Row],[Código Arancelario]],Codigos10[],2,0)</f>
        <v>Papa</v>
      </c>
      <c r="D932">
        <f>+VLOOKUP(Importaciones_mensuales[[#This Row],[Cultivo]],Cod_categoría[],2,0)</f>
        <v>100114001</v>
      </c>
      <c r="E932" t="str">
        <f>+VLOOKUP(Importaciones_mensuales[[#This Row],[Código Arancelario]],Codigos10[],4,0)</f>
        <v>Congelado</v>
      </c>
      <c r="F932">
        <f>+VLOOKUP(Importaciones_mensuales[[#This Row],[Procesamiento]],Cod_procesamiento[],2,0)</f>
        <v>1</v>
      </c>
      <c r="G932" t="str">
        <f>+VLOOKUP(Importaciones_mensuales[[#This Row],[Código Arancelario]],Codigos10[],3,0)</f>
        <v>Sin especificar</v>
      </c>
      <c r="H932">
        <f>+VLOOKUP(Importaciones_mensuales[[#This Row],[Tipo]],Cod_tipo[],2,0)</f>
        <v>5</v>
      </c>
      <c r="I932" t="str">
        <f>+VLOOKUP(Importaciones_mensuales[[#This Row],[Código Arancelario]],Codigos10[],5,0)</f>
        <v>Tubérculos</v>
      </c>
      <c r="J932">
        <f>+VLOOKUP(Importaciones_mensuales[[#This Row],[Categoría]],Cod_Tipo_cultivo[],2,0)</f>
        <v>9</v>
      </c>
      <c r="K932" t="s">
        <v>20</v>
      </c>
      <c r="L932">
        <f>+VLOOKUP(Importaciones_mensuales[[#This Row],[Contenido]],Contenido_cod[],2,0)</f>
        <v>2</v>
      </c>
      <c r="M932" t="str">
        <f>+VLOOKUP(Importaciones_mensuales[[#This Row],[Código Arancelario]],Codigos10[],7,0)</f>
        <v>Sin especificar</v>
      </c>
      <c r="N932">
        <v>2015</v>
      </c>
      <c r="O932">
        <v>1202.08</v>
      </c>
      <c r="P932">
        <v>3692.38</v>
      </c>
      <c r="Q932">
        <v>91305.41</v>
      </c>
      <c r="R932">
        <v>10071.17</v>
      </c>
      <c r="S932">
        <v>8117.72</v>
      </c>
      <c r="T932">
        <v>17487.830000000002</v>
      </c>
      <c r="U932">
        <v>43199.040000000001</v>
      </c>
      <c r="V932">
        <v>17786.79</v>
      </c>
      <c r="W932">
        <v>5439.32</v>
      </c>
      <c r="X932">
        <v>16854.189999999999</v>
      </c>
      <c r="Y932">
        <v>11279.37</v>
      </c>
      <c r="Z932">
        <v>3346.37</v>
      </c>
    </row>
    <row r="933" spans="1:26" x14ac:dyDescent="0.25">
      <c r="A933" t="s">
        <v>69</v>
      </c>
      <c r="B933" t="s">
        <v>15</v>
      </c>
      <c r="C933" t="str">
        <f>+VLOOKUP(Importaciones_mensuales[[#This Row],[Código Arancelario]],Codigos10[],2,0)</f>
        <v>Arveja</v>
      </c>
      <c r="D933">
        <f>+VLOOKUP(Importaciones_mensuales[[#This Row],[Cultivo]],Cod_categoría[],2,0)</f>
        <v>100112022</v>
      </c>
      <c r="E933" t="str">
        <f>+VLOOKUP(Importaciones_mensuales[[#This Row],[Código Arancelario]],Codigos10[],4,0)</f>
        <v>Congelado</v>
      </c>
      <c r="F933">
        <f>+VLOOKUP(Importaciones_mensuales[[#This Row],[Procesamiento]],Cod_procesamiento[],2,0)</f>
        <v>1</v>
      </c>
      <c r="G933" t="str">
        <f>+VLOOKUP(Importaciones_mensuales[[#This Row],[Código Arancelario]],Codigos10[],3,0)</f>
        <v>Sin especificar</v>
      </c>
      <c r="H933">
        <f>+VLOOKUP(Importaciones_mensuales[[#This Row],[Tipo]],Cod_tipo[],2,0)</f>
        <v>5</v>
      </c>
      <c r="I933" t="str">
        <f>+VLOOKUP(Importaciones_mensuales[[#This Row],[Código Arancelario]],Codigos10[],5,0)</f>
        <v>Hortalizas</v>
      </c>
      <c r="J933">
        <f>+VLOOKUP(Importaciones_mensuales[[#This Row],[Categoría]],Cod_Tipo_cultivo[],2,0)</f>
        <v>7</v>
      </c>
      <c r="K933" t="s">
        <v>20</v>
      </c>
      <c r="L933">
        <f>+VLOOKUP(Importaciones_mensuales[[#This Row],[Contenido]],Contenido_cod[],2,0)</f>
        <v>2</v>
      </c>
      <c r="M933" t="str">
        <f>+VLOOKUP(Importaciones_mensuales[[#This Row],[Código Arancelario]],Codigos10[],7,0)</f>
        <v>Sin especificar</v>
      </c>
      <c r="N933">
        <v>2015</v>
      </c>
      <c r="O933">
        <v>41663.880000000005</v>
      </c>
      <c r="P933">
        <v>42160.78</v>
      </c>
      <c r="Q933">
        <v>18649.7</v>
      </c>
      <c r="R933">
        <v>91912.139999999985</v>
      </c>
      <c r="S933">
        <v>93170.69</v>
      </c>
      <c r="T933">
        <v>84884.53</v>
      </c>
      <c r="U933">
        <v>94250.420000000013</v>
      </c>
      <c r="V933">
        <v>156152.38</v>
      </c>
      <c r="W933">
        <v>176117.85</v>
      </c>
      <c r="X933">
        <v>78805</v>
      </c>
      <c r="Y933">
        <v>71750.429999999993</v>
      </c>
      <c r="Z933">
        <v>211569.67</v>
      </c>
    </row>
    <row r="934" spans="1:26" x14ac:dyDescent="0.25">
      <c r="A934" t="s">
        <v>70</v>
      </c>
      <c r="B934" t="s">
        <v>15</v>
      </c>
      <c r="C934" t="str">
        <f>+VLOOKUP(Importaciones_mensuales[[#This Row],[Código Arancelario]],Codigos10[],2,0)</f>
        <v>Poroto</v>
      </c>
      <c r="D934">
        <f>+VLOOKUP(Importaciones_mensuales[[#This Row],[Cultivo]],Cod_categoría[],2,0)</f>
        <v>100110002</v>
      </c>
      <c r="E934" t="str">
        <f>+VLOOKUP(Importaciones_mensuales[[#This Row],[Código Arancelario]],Codigos10[],4,0)</f>
        <v>Congelado</v>
      </c>
      <c r="F934">
        <f>+VLOOKUP(Importaciones_mensuales[[#This Row],[Procesamiento]],Cod_procesamiento[],2,0)</f>
        <v>1</v>
      </c>
      <c r="G934" t="str">
        <f>+VLOOKUP(Importaciones_mensuales[[#This Row],[Código Arancelario]],Codigos10[],3,0)</f>
        <v>Sin especificar</v>
      </c>
      <c r="H934">
        <f>+VLOOKUP(Importaciones_mensuales[[#This Row],[Tipo]],Cod_tipo[],2,0)</f>
        <v>5</v>
      </c>
      <c r="I934" t="str">
        <f>+VLOOKUP(Importaciones_mensuales[[#This Row],[Código Arancelario]],Codigos10[],5,0)</f>
        <v>Hortalizas</v>
      </c>
      <c r="J934">
        <f>+VLOOKUP(Importaciones_mensuales[[#This Row],[Categoría]],Cod_Tipo_cultivo[],2,0)</f>
        <v>7</v>
      </c>
      <c r="K934" t="s">
        <v>20</v>
      </c>
      <c r="L934">
        <f>+VLOOKUP(Importaciones_mensuales[[#This Row],[Contenido]],Contenido_cod[],2,0)</f>
        <v>2</v>
      </c>
      <c r="M934" t="str">
        <f>+VLOOKUP(Importaciones_mensuales[[#This Row],[Código Arancelario]],Codigos10[],7,0)</f>
        <v>Sin especificar</v>
      </c>
      <c r="N934">
        <v>2015</v>
      </c>
      <c r="O934">
        <v>60105.249999999993</v>
      </c>
      <c r="P934">
        <v>94269.569999999992</v>
      </c>
      <c r="Q934">
        <v>8709.9</v>
      </c>
      <c r="R934">
        <v>90826.97</v>
      </c>
      <c r="S934">
        <v>76163.19</v>
      </c>
      <c r="T934">
        <v>87698.010000000009</v>
      </c>
      <c r="U934">
        <v>217505.2</v>
      </c>
      <c r="V934">
        <v>239159.67</v>
      </c>
      <c r="W934">
        <v>242466.24</v>
      </c>
      <c r="X934">
        <v>359195.69</v>
      </c>
      <c r="Y934">
        <v>185875.19000000003</v>
      </c>
      <c r="Z934">
        <v>199237.93</v>
      </c>
    </row>
    <row r="935" spans="1:26" x14ac:dyDescent="0.25">
      <c r="A935" t="s">
        <v>71</v>
      </c>
      <c r="B935" t="s">
        <v>15</v>
      </c>
      <c r="C935" t="str">
        <f>+VLOOKUP(Importaciones_mensuales[[#This Row],[Código Arancelario]],Codigos10[],2,0)</f>
        <v>Haba</v>
      </c>
      <c r="D935">
        <f>+VLOOKUP(Importaciones_mensuales[[#This Row],[Cultivo]],Cod_categoría[],2,0)</f>
        <v>100112026</v>
      </c>
      <c r="E935" t="str">
        <f>+VLOOKUP(Importaciones_mensuales[[#This Row],[Código Arancelario]],Codigos10[],4,0)</f>
        <v>Congelado</v>
      </c>
      <c r="F935">
        <f>+VLOOKUP(Importaciones_mensuales[[#This Row],[Procesamiento]],Cod_procesamiento[],2,0)</f>
        <v>1</v>
      </c>
      <c r="G935" t="str">
        <f>+VLOOKUP(Importaciones_mensuales[[#This Row],[Código Arancelario]],Codigos10[],3,0)</f>
        <v>Sin especificar</v>
      </c>
      <c r="H935">
        <f>+VLOOKUP(Importaciones_mensuales[[#This Row],[Tipo]],Cod_tipo[],2,0)</f>
        <v>5</v>
      </c>
      <c r="I935" t="str">
        <f>+VLOOKUP(Importaciones_mensuales[[#This Row],[Código Arancelario]],Codigos10[],5,0)</f>
        <v>Hortalizas</v>
      </c>
      <c r="J935">
        <f>+VLOOKUP(Importaciones_mensuales[[#This Row],[Categoría]],Cod_Tipo_cultivo[],2,0)</f>
        <v>7</v>
      </c>
      <c r="K935" t="s">
        <v>20</v>
      </c>
      <c r="L935">
        <f>+VLOOKUP(Importaciones_mensuales[[#This Row],[Contenido]],Contenido_cod[],2,0)</f>
        <v>2</v>
      </c>
      <c r="M935" t="str">
        <f>+VLOOKUP(Importaciones_mensuales[[#This Row],[Código Arancelario]],Codigos10[],7,0)</f>
        <v>Sin especificar</v>
      </c>
      <c r="N935">
        <v>2015</v>
      </c>
      <c r="O935">
        <v>9379.66</v>
      </c>
      <c r="P935">
        <v>18748.8</v>
      </c>
      <c r="Q935">
        <v>219940.78</v>
      </c>
      <c r="R935">
        <v>279997</v>
      </c>
      <c r="S935">
        <v>29329.61</v>
      </c>
      <c r="T935">
        <v>125167.59</v>
      </c>
      <c r="U935">
        <v>4782.25</v>
      </c>
      <c r="V935">
        <v>154776.12</v>
      </c>
      <c r="W935">
        <v>262830.89</v>
      </c>
      <c r="X935">
        <v>19194.86</v>
      </c>
      <c r="Y935">
        <v>27810.92</v>
      </c>
      <c r="Z935">
        <v>77975.179999999993</v>
      </c>
    </row>
    <row r="936" spans="1:26" x14ac:dyDescent="0.25">
      <c r="A936" t="s">
        <v>72</v>
      </c>
      <c r="B936" t="s">
        <v>15</v>
      </c>
      <c r="C936" t="str">
        <f>+VLOOKUP(Importaciones_mensuales[[#This Row],[Código Arancelario]],Codigos10[],2,0)</f>
        <v>Otras legumbres de vaina</v>
      </c>
      <c r="D936">
        <f>+VLOOKUP(Importaciones_mensuales[[#This Row],[Cultivo]],Cod_categoría[],2,0)</f>
        <v>100114032</v>
      </c>
      <c r="E936" t="str">
        <f>+VLOOKUP(Importaciones_mensuales[[#This Row],[Código Arancelario]],Codigos10[],4,0)</f>
        <v>Congelado</v>
      </c>
      <c r="F936">
        <f>+VLOOKUP(Importaciones_mensuales[[#This Row],[Procesamiento]],Cod_procesamiento[],2,0)</f>
        <v>1</v>
      </c>
      <c r="G936" t="str">
        <f>+VLOOKUP(Importaciones_mensuales[[#This Row],[Código Arancelario]],Codigos10[],3,0)</f>
        <v>Sin especificar</v>
      </c>
      <c r="H936">
        <f>+VLOOKUP(Importaciones_mensuales[[#This Row],[Tipo]],Cod_tipo[],2,0)</f>
        <v>5</v>
      </c>
      <c r="I936" t="str">
        <f>+VLOOKUP(Importaciones_mensuales[[#This Row],[Código Arancelario]],Codigos10[],5,0)</f>
        <v>Hortalizas</v>
      </c>
      <c r="J936">
        <f>+VLOOKUP(Importaciones_mensuales[[#This Row],[Categoría]],Cod_Tipo_cultivo[],2,0)</f>
        <v>7</v>
      </c>
      <c r="K936" t="s">
        <v>20</v>
      </c>
      <c r="L936">
        <f>+VLOOKUP(Importaciones_mensuales[[#This Row],[Contenido]],Contenido_cod[],2,0)</f>
        <v>2</v>
      </c>
      <c r="M936" t="str">
        <f>+VLOOKUP(Importaciones_mensuales[[#This Row],[Código Arancelario]],Codigos10[],7,0)</f>
        <v>Sin especificar</v>
      </c>
      <c r="N936">
        <v>2015</v>
      </c>
      <c r="O936">
        <v>18480</v>
      </c>
      <c r="P936">
        <v>0</v>
      </c>
      <c r="Q936">
        <v>0</v>
      </c>
      <c r="R936">
        <v>0</v>
      </c>
      <c r="S936">
        <v>0</v>
      </c>
      <c r="T936">
        <v>39490.629999999997</v>
      </c>
      <c r="U936">
        <v>1028.49</v>
      </c>
      <c r="V936">
        <v>17678.810000000001</v>
      </c>
      <c r="W936">
        <v>17640</v>
      </c>
      <c r="X936">
        <v>41849.880000000005</v>
      </c>
      <c r="Y936">
        <v>0</v>
      </c>
      <c r="Z936">
        <v>40255.380000000005</v>
      </c>
    </row>
    <row r="937" spans="1:26" x14ac:dyDescent="0.25">
      <c r="A937" t="s">
        <v>73</v>
      </c>
      <c r="B937" t="s">
        <v>15</v>
      </c>
      <c r="C937" t="str">
        <f>+VLOOKUP(Importaciones_mensuales[[#This Row],[Código Arancelario]],Codigos10[],2,0)</f>
        <v>Espinaca</v>
      </c>
      <c r="D937">
        <f>+VLOOKUP(Importaciones_mensuales[[#This Row],[Cultivo]],Cod_categoría[],2,0)</f>
        <v>100112012</v>
      </c>
      <c r="E937" t="str">
        <f>+VLOOKUP(Importaciones_mensuales[[#This Row],[Código Arancelario]],Codigos10[],4,0)</f>
        <v>Congelado</v>
      </c>
      <c r="F937">
        <f>+VLOOKUP(Importaciones_mensuales[[#This Row],[Procesamiento]],Cod_procesamiento[],2,0)</f>
        <v>1</v>
      </c>
      <c r="G937" t="str">
        <f>+VLOOKUP(Importaciones_mensuales[[#This Row],[Código Arancelario]],Codigos10[],3,0)</f>
        <v>Sin especificar</v>
      </c>
      <c r="H937">
        <f>+VLOOKUP(Importaciones_mensuales[[#This Row],[Tipo]],Cod_tipo[],2,0)</f>
        <v>5</v>
      </c>
      <c r="I937" t="str">
        <f>+VLOOKUP(Importaciones_mensuales[[#This Row],[Código Arancelario]],Codigos10[],5,0)</f>
        <v>Hortalizas</v>
      </c>
      <c r="J937">
        <f>+VLOOKUP(Importaciones_mensuales[[#This Row],[Categoría]],Cod_Tipo_cultivo[],2,0)</f>
        <v>7</v>
      </c>
      <c r="K937" t="s">
        <v>20</v>
      </c>
      <c r="L937">
        <f>+VLOOKUP(Importaciones_mensuales[[#This Row],[Contenido]],Contenido_cod[],2,0)</f>
        <v>2</v>
      </c>
      <c r="M937" t="str">
        <f>+VLOOKUP(Importaciones_mensuales[[#This Row],[Código Arancelario]],Codigos10[],7,0)</f>
        <v>Sin especificar</v>
      </c>
      <c r="N937">
        <v>2015</v>
      </c>
      <c r="O937">
        <v>21106</v>
      </c>
      <c r="P937">
        <v>45666.59</v>
      </c>
      <c r="Q937">
        <v>20159.45</v>
      </c>
      <c r="R937">
        <v>21134.080000000002</v>
      </c>
      <c r="S937">
        <v>61882.54</v>
      </c>
      <c r="T937">
        <v>67769.570000000007</v>
      </c>
      <c r="U937">
        <v>33430.78</v>
      </c>
      <c r="V937">
        <v>51626.559999999998</v>
      </c>
      <c r="W937">
        <v>32083.63</v>
      </c>
      <c r="X937">
        <v>14739.72</v>
      </c>
      <c r="Y937">
        <v>108210.35</v>
      </c>
      <c r="Z937">
        <v>38793.659999999996</v>
      </c>
    </row>
    <row r="938" spans="1:26" x14ac:dyDescent="0.25">
      <c r="A938" t="s">
        <v>75</v>
      </c>
      <c r="B938" t="s">
        <v>15</v>
      </c>
      <c r="C938" t="str">
        <f>+VLOOKUP(Importaciones_mensuales[[#This Row],[Código Arancelario]],Codigos10[],2,0)</f>
        <v>Maíz</v>
      </c>
      <c r="D938">
        <f>+VLOOKUP(Importaciones_mensuales[[#This Row],[Cultivo]],Cod_categoría[],2,0)</f>
        <v>100114015</v>
      </c>
      <c r="E938" t="str">
        <f>+VLOOKUP(Importaciones_mensuales[[#This Row],[Código Arancelario]],Codigos10[],4,0)</f>
        <v>Congelado</v>
      </c>
      <c r="F938">
        <f>+VLOOKUP(Importaciones_mensuales[[#This Row],[Procesamiento]],Cod_procesamiento[],2,0)</f>
        <v>1</v>
      </c>
      <c r="G938" t="str">
        <f>+VLOOKUP(Importaciones_mensuales[[#This Row],[Código Arancelario]],Codigos10[],3,0)</f>
        <v>Sin especificar</v>
      </c>
      <c r="H938">
        <f>+VLOOKUP(Importaciones_mensuales[[#This Row],[Tipo]],Cod_tipo[],2,0)</f>
        <v>5</v>
      </c>
      <c r="I938" t="str">
        <f>+VLOOKUP(Importaciones_mensuales[[#This Row],[Código Arancelario]],Codigos10[],5,0)</f>
        <v>Hortalizas</v>
      </c>
      <c r="J938">
        <f>+VLOOKUP(Importaciones_mensuales[[#This Row],[Categoría]],Cod_Tipo_cultivo[],2,0)</f>
        <v>7</v>
      </c>
      <c r="K938" t="s">
        <v>20</v>
      </c>
      <c r="L938">
        <f>+VLOOKUP(Importaciones_mensuales[[#This Row],[Contenido]],Contenido_cod[],2,0)</f>
        <v>2</v>
      </c>
      <c r="M938" t="str">
        <f>+VLOOKUP(Importaciones_mensuales[[#This Row],[Código Arancelario]],Codigos10[],7,0)</f>
        <v>Maíz dulce</v>
      </c>
      <c r="N938">
        <v>2015</v>
      </c>
      <c r="O938">
        <v>282916.19</v>
      </c>
      <c r="P938">
        <v>86812.459999999992</v>
      </c>
      <c r="Q938">
        <v>419193.22</v>
      </c>
      <c r="R938">
        <v>499924.71</v>
      </c>
      <c r="S938">
        <v>357912.10000000003</v>
      </c>
      <c r="T938">
        <v>338679.05</v>
      </c>
      <c r="U938">
        <v>450648.18</v>
      </c>
      <c r="V938">
        <v>708705.5</v>
      </c>
      <c r="W938">
        <v>1057542.68</v>
      </c>
      <c r="X938">
        <v>1556702.93</v>
      </c>
      <c r="Y938">
        <v>1876133.75</v>
      </c>
      <c r="Z938">
        <v>1216502.81</v>
      </c>
    </row>
    <row r="939" spans="1:26" x14ac:dyDescent="0.25">
      <c r="A939" t="s">
        <v>78</v>
      </c>
      <c r="B939" t="s">
        <v>15</v>
      </c>
      <c r="C939" t="str">
        <f>+VLOOKUP(Importaciones_mensuales[[#This Row],[Código Arancelario]],Codigos10[],2,0)</f>
        <v>Coliflor</v>
      </c>
      <c r="D939">
        <f>+VLOOKUP(Importaciones_mensuales[[#This Row],[Cultivo]],Cod_categoría[],2,0)</f>
        <v>100112008</v>
      </c>
      <c r="E939" t="str">
        <f>+VLOOKUP(Importaciones_mensuales[[#This Row],[Código Arancelario]],Codigos10[],4,0)</f>
        <v>Congelado</v>
      </c>
      <c r="F939">
        <f>+VLOOKUP(Importaciones_mensuales[[#This Row],[Procesamiento]],Cod_procesamiento[],2,0)</f>
        <v>1</v>
      </c>
      <c r="G939" t="str">
        <f>+VLOOKUP(Importaciones_mensuales[[#This Row],[Código Arancelario]],Codigos10[],3,0)</f>
        <v>Sin especificar</v>
      </c>
      <c r="H939">
        <f>+VLOOKUP(Importaciones_mensuales[[#This Row],[Tipo]],Cod_tipo[],2,0)</f>
        <v>5</v>
      </c>
      <c r="I939" t="str">
        <f>+VLOOKUP(Importaciones_mensuales[[#This Row],[Código Arancelario]],Codigos10[],5,0)</f>
        <v>Hortalizas</v>
      </c>
      <c r="J939">
        <f>+VLOOKUP(Importaciones_mensuales[[#This Row],[Categoría]],Cod_Tipo_cultivo[],2,0)</f>
        <v>7</v>
      </c>
      <c r="K939" t="s">
        <v>20</v>
      </c>
      <c r="L939">
        <f>+VLOOKUP(Importaciones_mensuales[[#This Row],[Contenido]],Contenido_cod[],2,0)</f>
        <v>2</v>
      </c>
      <c r="M939" t="str">
        <f>+VLOOKUP(Importaciones_mensuales[[#This Row],[Código Arancelario]],Codigos10[],7,0)</f>
        <v>Sin especificar</v>
      </c>
      <c r="N939">
        <v>2015</v>
      </c>
      <c r="O939">
        <v>2153.3199999999997</v>
      </c>
      <c r="P939">
        <v>921.15</v>
      </c>
      <c r="Q939">
        <v>18901.16</v>
      </c>
      <c r="R939">
        <v>7721.91</v>
      </c>
      <c r="S939">
        <v>632.41999999999996</v>
      </c>
      <c r="T939">
        <v>3087.94</v>
      </c>
      <c r="U939">
        <v>553.74</v>
      </c>
      <c r="V939">
        <v>1700</v>
      </c>
      <c r="W939">
        <v>1700</v>
      </c>
      <c r="X939">
        <v>0</v>
      </c>
      <c r="Y939">
        <v>695.31</v>
      </c>
      <c r="Z939">
        <v>88768.4</v>
      </c>
    </row>
    <row r="940" spans="1:26" x14ac:dyDescent="0.25">
      <c r="A940" t="s">
        <v>79</v>
      </c>
      <c r="B940" t="s">
        <v>15</v>
      </c>
      <c r="C940" t="str">
        <f>+VLOOKUP(Importaciones_mensuales[[#This Row],[Código Arancelario]],Codigos10[],2,0)</f>
        <v>Brócoli</v>
      </c>
      <c r="D940">
        <f>+VLOOKUP(Importaciones_mensuales[[#This Row],[Cultivo]],Cod_categoría[],2,0)</f>
        <v>100112023</v>
      </c>
      <c r="E940" t="str">
        <f>+VLOOKUP(Importaciones_mensuales[[#This Row],[Código Arancelario]],Codigos10[],4,0)</f>
        <v>Congelado</v>
      </c>
      <c r="F940">
        <f>+VLOOKUP(Importaciones_mensuales[[#This Row],[Procesamiento]],Cod_procesamiento[],2,0)</f>
        <v>1</v>
      </c>
      <c r="G940" t="str">
        <f>+VLOOKUP(Importaciones_mensuales[[#This Row],[Código Arancelario]],Codigos10[],3,0)</f>
        <v>Sin especificar</v>
      </c>
      <c r="H940">
        <f>+VLOOKUP(Importaciones_mensuales[[#This Row],[Tipo]],Cod_tipo[],2,0)</f>
        <v>5</v>
      </c>
      <c r="I940" t="str">
        <f>+VLOOKUP(Importaciones_mensuales[[#This Row],[Código Arancelario]],Codigos10[],5,0)</f>
        <v>Hortalizas</v>
      </c>
      <c r="J940">
        <f>+VLOOKUP(Importaciones_mensuales[[#This Row],[Categoría]],Cod_Tipo_cultivo[],2,0)</f>
        <v>7</v>
      </c>
      <c r="K940" t="s">
        <v>20</v>
      </c>
      <c r="L940">
        <f>+VLOOKUP(Importaciones_mensuales[[#This Row],[Contenido]],Contenido_cod[],2,0)</f>
        <v>2</v>
      </c>
      <c r="M940" t="str">
        <f>+VLOOKUP(Importaciones_mensuales[[#This Row],[Código Arancelario]],Codigos10[],7,0)</f>
        <v>Sin especificar</v>
      </c>
      <c r="N940">
        <v>2015</v>
      </c>
      <c r="O940">
        <v>7913.71</v>
      </c>
      <c r="P940">
        <v>16386.25</v>
      </c>
      <c r="Q940">
        <v>18439.97</v>
      </c>
      <c r="R940">
        <v>3185.8</v>
      </c>
      <c r="S940">
        <v>616.13</v>
      </c>
      <c r="T940">
        <v>6491.43</v>
      </c>
      <c r="U940">
        <v>629.39</v>
      </c>
      <c r="V940">
        <v>4900</v>
      </c>
      <c r="W940">
        <v>5880</v>
      </c>
      <c r="X940">
        <v>0</v>
      </c>
      <c r="Y940">
        <v>203632.88</v>
      </c>
      <c r="Z940">
        <v>11007.490000000002</v>
      </c>
    </row>
    <row r="941" spans="1:26" x14ac:dyDescent="0.25">
      <c r="A941" t="s">
        <v>251</v>
      </c>
      <c r="B941" t="s">
        <v>362</v>
      </c>
      <c r="C941" t="str">
        <f>+VLOOKUP(Importaciones_mensuales[[#This Row],[Código Arancelario]],Codigos10[],2,0)</f>
        <v>Frambuesa</v>
      </c>
      <c r="D941">
        <f>+VLOOKUP(Importaciones_mensuales[[#This Row],[Cultivo]],Cod_categoría[],2,0)</f>
        <v>100101004</v>
      </c>
      <c r="E941" t="str">
        <f>+VLOOKUP(Importaciones_mensuales[[#This Row],[Código Arancelario]],Codigos10[],4,0)</f>
        <v>Congelado</v>
      </c>
      <c r="F941">
        <f>+VLOOKUP(Importaciones_mensuales[[#This Row],[Procesamiento]],Cod_procesamiento[],2,0)</f>
        <v>1</v>
      </c>
      <c r="G941" t="str">
        <f>+VLOOKUP(Importaciones_mensuales[[#This Row],[Código Arancelario]],Codigos10[],3,0)</f>
        <v>No orgánico</v>
      </c>
      <c r="H941">
        <f>+VLOOKUP(Importaciones_mensuales[[#This Row],[Tipo]],Cod_tipo[],2,0)</f>
        <v>2</v>
      </c>
      <c r="I941" t="str">
        <f>+VLOOKUP(Importaciones_mensuales[[#This Row],[Código Arancelario]],Codigos10[],5,0)</f>
        <v>Berries</v>
      </c>
      <c r="J941">
        <f>+VLOOKUP(Importaciones_mensuales[[#This Row],[Categoría]],Cod_Tipo_cultivo[],2,0)</f>
        <v>1</v>
      </c>
      <c r="K941" t="s">
        <v>129</v>
      </c>
      <c r="L941">
        <f>+VLOOKUP(Importaciones_mensuales[[#This Row],[Contenido]],Contenido_cod[],2,0)</f>
        <v>1</v>
      </c>
      <c r="M941" t="str">
        <f>+VLOOKUP(Importaciones_mensuales[[#This Row],[Código Arancelario]],Codigos10[],7,0)</f>
        <v>Sin especificar</v>
      </c>
      <c r="N941">
        <v>2021</v>
      </c>
      <c r="O941">
        <v>115190.28</v>
      </c>
      <c r="P941">
        <v>256820.61</v>
      </c>
      <c r="Q941">
        <v>137170.35</v>
      </c>
      <c r="R941">
        <v>136010.75</v>
      </c>
      <c r="S941">
        <v>128448.65</v>
      </c>
      <c r="T941">
        <v>194185.68</v>
      </c>
      <c r="U941">
        <v>202127.55</v>
      </c>
      <c r="V941">
        <v>101259.28</v>
      </c>
      <c r="W941">
        <v>102819.76000000001</v>
      </c>
      <c r="X941">
        <v>0</v>
      </c>
      <c r="Y941">
        <v>0</v>
      </c>
      <c r="Z941">
        <v>0</v>
      </c>
    </row>
    <row r="942" spans="1:26" x14ac:dyDescent="0.25">
      <c r="A942" t="s">
        <v>82</v>
      </c>
      <c r="B942" t="s">
        <v>15</v>
      </c>
      <c r="C942" t="str">
        <f>+VLOOKUP(Importaciones_mensuales[[#This Row],[Código Arancelario]],Codigos10[],2,0)</f>
        <v>Aceituna</v>
      </c>
      <c r="D942">
        <f>+VLOOKUP(Importaciones_mensuales[[#This Row],[Cultivo]],Cod_categoría[],2,0)</f>
        <v>100114016</v>
      </c>
      <c r="E942" t="str">
        <f>+VLOOKUP(Importaciones_mensuales[[#This Row],[Código Arancelario]],Codigos10[],4,0)</f>
        <v>Conserva</v>
      </c>
      <c r="F942">
        <f>+VLOOKUP(Importaciones_mensuales[[#This Row],[Procesamiento]],Cod_procesamiento[],2,0)</f>
        <v>2</v>
      </c>
      <c r="G942" t="str">
        <f>+VLOOKUP(Importaciones_mensuales[[#This Row],[Código Arancelario]],Codigos10[],3,0)</f>
        <v>Sin especificar</v>
      </c>
      <c r="H942">
        <f>+VLOOKUP(Importaciones_mensuales[[#This Row],[Tipo]],Cod_tipo[],2,0)</f>
        <v>5</v>
      </c>
      <c r="I942" t="str">
        <f>+VLOOKUP(Importaciones_mensuales[[#This Row],[Código Arancelario]],Codigos10[],5,0)</f>
        <v>Hortalizas</v>
      </c>
      <c r="J942">
        <f>+VLOOKUP(Importaciones_mensuales[[#This Row],[Categoría]],Cod_Tipo_cultivo[],2,0)</f>
        <v>7</v>
      </c>
      <c r="K942" t="s">
        <v>20</v>
      </c>
      <c r="L942">
        <f>+VLOOKUP(Importaciones_mensuales[[#This Row],[Contenido]],Contenido_cod[],2,0)</f>
        <v>2</v>
      </c>
      <c r="M942" t="str">
        <f>+VLOOKUP(Importaciones_mensuales[[#This Row],[Código Arancelario]],Codigos10[],7,0)</f>
        <v>Sin especificar</v>
      </c>
      <c r="N942">
        <v>2015</v>
      </c>
      <c r="O942">
        <v>394200.93</v>
      </c>
      <c r="P942">
        <v>426734.26</v>
      </c>
      <c r="Q942">
        <v>540607.18000000005</v>
      </c>
      <c r="R942">
        <v>599187.63</v>
      </c>
      <c r="S942">
        <v>683428.53</v>
      </c>
      <c r="T942">
        <v>950304.35</v>
      </c>
      <c r="U942">
        <v>869548.15</v>
      </c>
      <c r="V942">
        <v>881064.66</v>
      </c>
      <c r="W942">
        <v>810290.57000000007</v>
      </c>
      <c r="X942">
        <v>478828.75</v>
      </c>
      <c r="Y942">
        <v>606779.53999999992</v>
      </c>
      <c r="Z942">
        <v>961232.59</v>
      </c>
    </row>
    <row r="943" spans="1:26" x14ac:dyDescent="0.25">
      <c r="A943" t="s">
        <v>85</v>
      </c>
      <c r="B943" t="s">
        <v>15</v>
      </c>
      <c r="C943" t="str">
        <f>+VLOOKUP(Importaciones_mensuales[[#This Row],[Código Arancelario]],Codigos10[],2,0)</f>
        <v>Pepino</v>
      </c>
      <c r="D943">
        <f>+VLOOKUP(Importaciones_mensuales[[#This Row],[Cultivo]],Cod_categoría[],2,0)</f>
        <v>100112016</v>
      </c>
      <c r="E943" t="str">
        <f>+VLOOKUP(Importaciones_mensuales[[#This Row],[Código Arancelario]],Codigos10[],4,0)</f>
        <v>Conserva</v>
      </c>
      <c r="F943">
        <f>+VLOOKUP(Importaciones_mensuales[[#This Row],[Procesamiento]],Cod_procesamiento[],2,0)</f>
        <v>2</v>
      </c>
      <c r="G943" t="str">
        <f>+VLOOKUP(Importaciones_mensuales[[#This Row],[Código Arancelario]],Codigos10[],3,0)</f>
        <v>Sin especificar</v>
      </c>
      <c r="H943">
        <f>+VLOOKUP(Importaciones_mensuales[[#This Row],[Tipo]],Cod_tipo[],2,0)</f>
        <v>5</v>
      </c>
      <c r="I943" t="str">
        <f>+VLOOKUP(Importaciones_mensuales[[#This Row],[Código Arancelario]],Codigos10[],5,0)</f>
        <v>Hortalizas</v>
      </c>
      <c r="J943">
        <f>+VLOOKUP(Importaciones_mensuales[[#This Row],[Categoría]],Cod_Tipo_cultivo[],2,0)</f>
        <v>7</v>
      </c>
      <c r="K943" t="s">
        <v>20</v>
      </c>
      <c r="L943">
        <f>+VLOOKUP(Importaciones_mensuales[[#This Row],[Contenido]],Contenido_cod[],2,0)</f>
        <v>2</v>
      </c>
      <c r="M943" t="str">
        <f>+VLOOKUP(Importaciones_mensuales[[#This Row],[Código Arancelario]],Codigos10[],7,0)</f>
        <v>Pepinos y pepinillos</v>
      </c>
      <c r="N943">
        <v>2015</v>
      </c>
      <c r="O943">
        <v>10512</v>
      </c>
      <c r="P943">
        <v>10512</v>
      </c>
      <c r="Q943">
        <v>26363.16</v>
      </c>
      <c r="R943">
        <v>12791.81</v>
      </c>
      <c r="S943">
        <v>60699.479999999996</v>
      </c>
      <c r="T943">
        <v>46896.800000000003</v>
      </c>
      <c r="U943">
        <v>40493.57</v>
      </c>
      <c r="V943">
        <v>11376</v>
      </c>
      <c r="W943">
        <v>22752</v>
      </c>
      <c r="X943">
        <v>11376</v>
      </c>
      <c r="Y943">
        <v>22752</v>
      </c>
      <c r="Z943">
        <v>0</v>
      </c>
    </row>
    <row r="944" spans="1:26" x14ac:dyDescent="0.25">
      <c r="A944" t="s">
        <v>86</v>
      </c>
      <c r="B944" t="s">
        <v>15</v>
      </c>
      <c r="C944" t="str">
        <f>+VLOOKUP(Importaciones_mensuales[[#This Row],[Código Arancelario]],Codigos10[],2,0)</f>
        <v>Pepino</v>
      </c>
      <c r="D944">
        <f>+VLOOKUP(Importaciones_mensuales[[#This Row],[Cultivo]],Cod_categoría[],2,0)</f>
        <v>100112016</v>
      </c>
      <c r="E944" t="str">
        <f>+VLOOKUP(Importaciones_mensuales[[#This Row],[Código Arancelario]],Codigos10[],4,0)</f>
        <v>Conserva</v>
      </c>
      <c r="F944">
        <f>+VLOOKUP(Importaciones_mensuales[[#This Row],[Procesamiento]],Cod_procesamiento[],2,0)</f>
        <v>2</v>
      </c>
      <c r="G944" t="str">
        <f>+VLOOKUP(Importaciones_mensuales[[#This Row],[Código Arancelario]],Codigos10[],3,0)</f>
        <v>Sin especificar</v>
      </c>
      <c r="H944">
        <f>+VLOOKUP(Importaciones_mensuales[[#This Row],[Tipo]],Cod_tipo[],2,0)</f>
        <v>5</v>
      </c>
      <c r="I944" t="str">
        <f>+VLOOKUP(Importaciones_mensuales[[#This Row],[Código Arancelario]],Codigos10[],5,0)</f>
        <v>Hortalizas</v>
      </c>
      <c r="J944">
        <f>+VLOOKUP(Importaciones_mensuales[[#This Row],[Categoría]],Cod_Tipo_cultivo[],2,0)</f>
        <v>7</v>
      </c>
      <c r="K944" t="s">
        <v>20</v>
      </c>
      <c r="L944">
        <f>+VLOOKUP(Importaciones_mensuales[[#This Row],[Contenido]],Contenido_cod[],2,0)</f>
        <v>2</v>
      </c>
      <c r="M944" t="str">
        <f>+VLOOKUP(Importaciones_mensuales[[#This Row],[Código Arancelario]],Codigos10[],7,0)</f>
        <v>Pepinos y pepinillos</v>
      </c>
      <c r="N944">
        <v>2015</v>
      </c>
      <c r="O944">
        <v>19091.599999999999</v>
      </c>
      <c r="P944">
        <v>21456</v>
      </c>
      <c r="Q944">
        <v>104052.99</v>
      </c>
      <c r="R944">
        <v>16560</v>
      </c>
      <c r="S944">
        <v>58167.7</v>
      </c>
      <c r="T944">
        <v>36399.800000000003</v>
      </c>
      <c r="U944">
        <v>0</v>
      </c>
      <c r="V944">
        <v>10859</v>
      </c>
      <c r="W944">
        <v>26656.2</v>
      </c>
      <c r="X944">
        <v>34620</v>
      </c>
      <c r="Y944">
        <v>0</v>
      </c>
      <c r="Z944">
        <v>131.94999999999999</v>
      </c>
    </row>
    <row r="945" spans="1:26" x14ac:dyDescent="0.25">
      <c r="A945" t="s">
        <v>87</v>
      </c>
      <c r="B945" t="s">
        <v>15</v>
      </c>
      <c r="C945" t="str">
        <f>+VLOOKUP(Importaciones_mensuales[[#This Row],[Código Arancelario]],Codigos10[],2,0)</f>
        <v>Cebolla</v>
      </c>
      <c r="D945">
        <f>+VLOOKUP(Importaciones_mensuales[[#This Row],[Cultivo]],Cod_categoría[],2,0)</f>
        <v>100112004</v>
      </c>
      <c r="E945" t="str">
        <f>+VLOOKUP(Importaciones_mensuales[[#This Row],[Código Arancelario]],Codigos10[],4,0)</f>
        <v>Deshidratado</v>
      </c>
      <c r="F945">
        <f>+VLOOKUP(Importaciones_mensuales[[#This Row],[Procesamiento]],Cod_procesamiento[],2,0)</f>
        <v>3</v>
      </c>
      <c r="G945" t="str">
        <f>+VLOOKUP(Importaciones_mensuales[[#This Row],[Código Arancelario]],Codigos10[],3,0)</f>
        <v>Sin especificar</v>
      </c>
      <c r="H945">
        <f>+VLOOKUP(Importaciones_mensuales[[#This Row],[Tipo]],Cod_tipo[],2,0)</f>
        <v>5</v>
      </c>
      <c r="I945" t="str">
        <f>+VLOOKUP(Importaciones_mensuales[[#This Row],[Código Arancelario]],Codigos10[],5,0)</f>
        <v>Hortalizas</v>
      </c>
      <c r="J945">
        <f>+VLOOKUP(Importaciones_mensuales[[#This Row],[Categoría]],Cod_Tipo_cultivo[],2,0)</f>
        <v>7</v>
      </c>
      <c r="K945" t="s">
        <v>20</v>
      </c>
      <c r="L945">
        <f>+VLOOKUP(Importaciones_mensuales[[#This Row],[Contenido]],Contenido_cod[],2,0)</f>
        <v>2</v>
      </c>
      <c r="M945" t="str">
        <f>+VLOOKUP(Importaciones_mensuales[[#This Row],[Código Arancelario]],Codigos10[],7,0)</f>
        <v>Sin especificar</v>
      </c>
      <c r="N945">
        <v>2015</v>
      </c>
      <c r="O945">
        <v>101186.86</v>
      </c>
      <c r="P945">
        <v>156616.01999999999</v>
      </c>
      <c r="Q945">
        <v>46412.979999999996</v>
      </c>
      <c r="R945">
        <v>107178.42</v>
      </c>
      <c r="S945">
        <v>89659.55</v>
      </c>
      <c r="T945">
        <v>267724.38</v>
      </c>
      <c r="U945">
        <v>124194.93000000001</v>
      </c>
      <c r="V945">
        <v>161202.59</v>
      </c>
      <c r="W945">
        <v>81352.45</v>
      </c>
      <c r="X945">
        <v>68567.39</v>
      </c>
      <c r="Y945">
        <v>195297.53999999998</v>
      </c>
      <c r="Z945">
        <v>41192.550000000003</v>
      </c>
    </row>
    <row r="946" spans="1:26" x14ac:dyDescent="0.25">
      <c r="A946" t="s">
        <v>89</v>
      </c>
      <c r="B946" t="s">
        <v>15</v>
      </c>
      <c r="C946" t="str">
        <f>+VLOOKUP(Importaciones_mensuales[[#This Row],[Código Arancelario]],Codigos10[],2,0)</f>
        <v>Puerro</v>
      </c>
      <c r="D946">
        <f>+VLOOKUP(Importaciones_mensuales[[#This Row],[Cultivo]],Cod_categoría[],2,0)</f>
        <v>100114035</v>
      </c>
      <c r="E946" t="str">
        <f>+VLOOKUP(Importaciones_mensuales[[#This Row],[Código Arancelario]],Codigos10[],4,0)</f>
        <v>Deshidratado</v>
      </c>
      <c r="F946">
        <f>+VLOOKUP(Importaciones_mensuales[[#This Row],[Procesamiento]],Cod_procesamiento[],2,0)</f>
        <v>3</v>
      </c>
      <c r="G946" t="str">
        <f>+VLOOKUP(Importaciones_mensuales[[#This Row],[Código Arancelario]],Codigos10[],3,0)</f>
        <v>Sin especificar</v>
      </c>
      <c r="H946">
        <f>+VLOOKUP(Importaciones_mensuales[[#This Row],[Tipo]],Cod_tipo[],2,0)</f>
        <v>5</v>
      </c>
      <c r="I946" t="str">
        <f>+VLOOKUP(Importaciones_mensuales[[#This Row],[Código Arancelario]],Codigos10[],5,0)</f>
        <v>Hortalizas</v>
      </c>
      <c r="J946">
        <f>+VLOOKUP(Importaciones_mensuales[[#This Row],[Categoría]],Cod_Tipo_cultivo[],2,0)</f>
        <v>7</v>
      </c>
      <c r="K946" t="s">
        <v>20</v>
      </c>
      <c r="L946">
        <f>+VLOOKUP(Importaciones_mensuales[[#This Row],[Contenido]],Contenido_cod[],2,0)</f>
        <v>2</v>
      </c>
      <c r="M946" t="str">
        <f>+VLOOKUP(Importaciones_mensuales[[#This Row],[Código Arancelario]],Codigos10[],7,0)</f>
        <v>Sin especificar</v>
      </c>
      <c r="N946">
        <v>2015</v>
      </c>
      <c r="O946">
        <v>3205.62</v>
      </c>
      <c r="P946">
        <v>0</v>
      </c>
      <c r="Q946">
        <v>0</v>
      </c>
      <c r="R946">
        <v>24.2</v>
      </c>
      <c r="S946">
        <v>42202.71</v>
      </c>
      <c r="T946">
        <v>0</v>
      </c>
      <c r="U946">
        <v>0</v>
      </c>
      <c r="V946">
        <v>3506.17</v>
      </c>
      <c r="W946">
        <v>15.2</v>
      </c>
      <c r="X946">
        <v>0</v>
      </c>
      <c r="Y946">
        <v>2202</v>
      </c>
      <c r="Z946">
        <v>0</v>
      </c>
    </row>
    <row r="947" spans="1:26" x14ac:dyDescent="0.25">
      <c r="A947" t="s">
        <v>103</v>
      </c>
      <c r="B947" t="s">
        <v>15</v>
      </c>
      <c r="C947" t="str">
        <f>+VLOOKUP(Importaciones_mensuales[[#This Row],[Código Arancelario]],Codigos10[],2,0)</f>
        <v>Otras hortalizas</v>
      </c>
      <c r="D947">
        <f>+VLOOKUP(Importaciones_mensuales[[#This Row],[Cultivo]],Cod_categoría[],2,0)</f>
        <v>100112054</v>
      </c>
      <c r="E947" t="str">
        <f>+VLOOKUP(Importaciones_mensuales[[#This Row],[Código Arancelario]],Codigos10[],4,0)</f>
        <v>Deshidratado</v>
      </c>
      <c r="F947">
        <f>+VLOOKUP(Importaciones_mensuales[[#This Row],[Procesamiento]],Cod_procesamiento[],2,0)</f>
        <v>3</v>
      </c>
      <c r="G947" t="str">
        <f>+VLOOKUP(Importaciones_mensuales[[#This Row],[Código Arancelario]],Codigos10[],3,0)</f>
        <v>No orgánico</v>
      </c>
      <c r="H947">
        <f>+VLOOKUP(Importaciones_mensuales[[#This Row],[Tipo]],Cod_tipo[],2,0)</f>
        <v>2</v>
      </c>
      <c r="I947" t="str">
        <f>+VLOOKUP(Importaciones_mensuales[[#This Row],[Código Arancelario]],Codigos10[],5,0)</f>
        <v>Hortalizas</v>
      </c>
      <c r="J947">
        <f>+VLOOKUP(Importaciones_mensuales[[#This Row],[Categoría]],Cod_Tipo_cultivo[],2,0)</f>
        <v>7</v>
      </c>
      <c r="K947" t="s">
        <v>20</v>
      </c>
      <c r="L947">
        <f>+VLOOKUP(Importaciones_mensuales[[#This Row],[Contenido]],Contenido_cod[],2,0)</f>
        <v>2</v>
      </c>
      <c r="M947" t="str">
        <f>+VLOOKUP(Importaciones_mensuales[[#This Row],[Código Arancelario]],Codigos10[],7,0)</f>
        <v>Sin especificar</v>
      </c>
      <c r="N947">
        <v>2020</v>
      </c>
      <c r="O947">
        <v>112454.59000000001</v>
      </c>
      <c r="P947">
        <v>90290.87</v>
      </c>
      <c r="Q947">
        <v>1028066.73</v>
      </c>
      <c r="R947">
        <v>400315.4</v>
      </c>
      <c r="S947">
        <v>178253.64</v>
      </c>
      <c r="T947">
        <v>646616.73</v>
      </c>
      <c r="U947">
        <v>713907.00999999989</v>
      </c>
      <c r="V947">
        <v>608729.73</v>
      </c>
      <c r="W947">
        <v>491150.48000000004</v>
      </c>
      <c r="X947">
        <v>490317.74</v>
      </c>
      <c r="Y947">
        <v>208992.16999999998</v>
      </c>
      <c r="Z947">
        <v>708078.77</v>
      </c>
    </row>
    <row r="948" spans="1:26" x14ac:dyDescent="0.25">
      <c r="A948" t="s">
        <v>93</v>
      </c>
      <c r="B948" t="s">
        <v>15</v>
      </c>
      <c r="C948" t="str">
        <f>+VLOOKUP(Importaciones_mensuales[[#This Row],[Código Arancelario]],Codigos10[],2,0)</f>
        <v>Apio</v>
      </c>
      <c r="D948">
        <f>+VLOOKUP(Importaciones_mensuales[[#This Row],[Cultivo]],Cod_categoría[],2,0)</f>
        <v>100112017</v>
      </c>
      <c r="E948" t="str">
        <f>+VLOOKUP(Importaciones_mensuales[[#This Row],[Código Arancelario]],Codigos10[],4,0)</f>
        <v>Deshidratado</v>
      </c>
      <c r="F948">
        <f>+VLOOKUP(Importaciones_mensuales[[#This Row],[Procesamiento]],Cod_procesamiento[],2,0)</f>
        <v>3</v>
      </c>
      <c r="G948" t="str">
        <f>+VLOOKUP(Importaciones_mensuales[[#This Row],[Código Arancelario]],Codigos10[],3,0)</f>
        <v>Sin especificar</v>
      </c>
      <c r="H948">
        <f>+VLOOKUP(Importaciones_mensuales[[#This Row],[Tipo]],Cod_tipo[],2,0)</f>
        <v>5</v>
      </c>
      <c r="I948" t="str">
        <f>+VLOOKUP(Importaciones_mensuales[[#This Row],[Código Arancelario]],Codigos10[],5,0)</f>
        <v>Hortalizas</v>
      </c>
      <c r="J948">
        <f>+VLOOKUP(Importaciones_mensuales[[#This Row],[Categoría]],Cod_Tipo_cultivo[],2,0)</f>
        <v>7</v>
      </c>
      <c r="K948" t="s">
        <v>20</v>
      </c>
      <c r="L948">
        <f>+VLOOKUP(Importaciones_mensuales[[#This Row],[Contenido]],Contenido_cod[],2,0)</f>
        <v>2</v>
      </c>
      <c r="M948" t="str">
        <f>+VLOOKUP(Importaciones_mensuales[[#This Row],[Código Arancelario]],Codigos10[],7,0)</f>
        <v>Sin especificar</v>
      </c>
      <c r="N948">
        <v>2015</v>
      </c>
      <c r="O948">
        <v>0</v>
      </c>
      <c r="P948">
        <v>23994.63</v>
      </c>
      <c r="Q948">
        <v>0</v>
      </c>
      <c r="R948">
        <v>161.54</v>
      </c>
      <c r="S948">
        <v>0</v>
      </c>
      <c r="T948">
        <v>0</v>
      </c>
      <c r="U948">
        <v>370.31000000000006</v>
      </c>
      <c r="V948">
        <v>664.61</v>
      </c>
      <c r="W948">
        <v>0</v>
      </c>
      <c r="X948">
        <v>61.04</v>
      </c>
      <c r="Y948">
        <v>333.07</v>
      </c>
      <c r="Z948">
        <v>12150</v>
      </c>
    </row>
    <row r="949" spans="1:26" x14ac:dyDescent="0.25">
      <c r="A949" t="s">
        <v>95</v>
      </c>
      <c r="B949" t="s">
        <v>15</v>
      </c>
      <c r="C949" t="str">
        <f>+VLOOKUP(Importaciones_mensuales[[#This Row],[Código Arancelario]],Codigos10[],2,0)</f>
        <v>Ajo</v>
      </c>
      <c r="D949">
        <f>+VLOOKUP(Importaciones_mensuales[[#This Row],[Cultivo]],Cod_categoría[],2,0)</f>
        <v>100112003</v>
      </c>
      <c r="E949" t="str">
        <f>+VLOOKUP(Importaciones_mensuales[[#This Row],[Código Arancelario]],Codigos10[],4,0)</f>
        <v>Deshidratado</v>
      </c>
      <c r="F949">
        <f>+VLOOKUP(Importaciones_mensuales[[#This Row],[Procesamiento]],Cod_procesamiento[],2,0)</f>
        <v>3</v>
      </c>
      <c r="G949" t="str">
        <f>+VLOOKUP(Importaciones_mensuales[[#This Row],[Código Arancelario]],Codigos10[],3,0)</f>
        <v>Sin especificar</v>
      </c>
      <c r="H949">
        <f>+VLOOKUP(Importaciones_mensuales[[#This Row],[Tipo]],Cod_tipo[],2,0)</f>
        <v>5</v>
      </c>
      <c r="I949" t="str">
        <f>+VLOOKUP(Importaciones_mensuales[[#This Row],[Código Arancelario]],Codigos10[],5,0)</f>
        <v>Hortalizas</v>
      </c>
      <c r="J949">
        <f>+VLOOKUP(Importaciones_mensuales[[#This Row],[Categoría]],Cod_Tipo_cultivo[],2,0)</f>
        <v>7</v>
      </c>
      <c r="K949" t="s">
        <v>20</v>
      </c>
      <c r="L949">
        <f>+VLOOKUP(Importaciones_mensuales[[#This Row],[Contenido]],Contenido_cod[],2,0)</f>
        <v>2</v>
      </c>
      <c r="M949" t="str">
        <f>+VLOOKUP(Importaciones_mensuales[[#This Row],[Código Arancelario]],Codigos10[],7,0)</f>
        <v>Sin especificar</v>
      </c>
      <c r="N949">
        <v>2015</v>
      </c>
      <c r="O949">
        <v>139023.47</v>
      </c>
      <c r="P949">
        <v>45916.32</v>
      </c>
      <c r="Q949">
        <v>22708.87</v>
      </c>
      <c r="R949">
        <v>64165.26</v>
      </c>
      <c r="S949">
        <v>61588.07</v>
      </c>
      <c r="T949">
        <v>164935.1</v>
      </c>
      <c r="U949">
        <v>181288.8</v>
      </c>
      <c r="V949">
        <v>53847.499999999993</v>
      </c>
      <c r="W949">
        <v>234485.87</v>
      </c>
      <c r="X949">
        <v>91622.43</v>
      </c>
      <c r="Y949">
        <v>149286.89000000001</v>
      </c>
      <c r="Z949">
        <v>131937.49</v>
      </c>
    </row>
    <row r="950" spans="1:26" x14ac:dyDescent="0.25">
      <c r="A950" t="s">
        <v>215</v>
      </c>
      <c r="B950" t="s">
        <v>15</v>
      </c>
      <c r="C950" t="str">
        <f>+VLOOKUP(Importaciones_mensuales[[#This Row],[Código Arancelario]],Codigos10[],2,0)</f>
        <v>Manzana</v>
      </c>
      <c r="D950">
        <f>+VLOOKUP(Importaciones_mensuales[[#This Row],[Cultivo]],Cod_categoría[],2,0)</f>
        <v>100104002</v>
      </c>
      <c r="E950" t="str">
        <f>+VLOOKUP(Importaciones_mensuales[[#This Row],[Código Arancelario]],Codigos10[],4,0)</f>
        <v>Fresco</v>
      </c>
      <c r="F950">
        <f>+VLOOKUP(Importaciones_mensuales[[#This Row],[Procesamiento]],Cod_procesamiento[],2,0)</f>
        <v>4</v>
      </c>
      <c r="G950" t="str">
        <f>+VLOOKUP(Importaciones_mensuales[[#This Row],[Código Arancelario]],Codigos10[],3,0)</f>
        <v>No orgánico</v>
      </c>
      <c r="H950">
        <f>+VLOOKUP(Importaciones_mensuales[[#This Row],[Tipo]],Cod_tipo[],2,0)</f>
        <v>2</v>
      </c>
      <c r="I950" t="str">
        <f>+VLOOKUP(Importaciones_mensuales[[#This Row],[Código Arancelario]],Codigos10[],5,0)</f>
        <v>Frutos de pepita</v>
      </c>
      <c r="J950">
        <f>+VLOOKUP(Importaciones_mensuales[[#This Row],[Categoría]],Cod_Tipo_cultivo[],2,0)</f>
        <v>3</v>
      </c>
      <c r="K950" t="s">
        <v>129</v>
      </c>
      <c r="L950">
        <f>+VLOOKUP(Importaciones_mensuales[[#This Row],[Contenido]],Contenido_cod[],2,0)</f>
        <v>1</v>
      </c>
      <c r="M950" t="str">
        <f>+VLOOKUP(Importaciones_mensuales[[#This Row],[Código Arancelario]],Codigos10[],7,0)</f>
        <v>Sin especificar</v>
      </c>
      <c r="N950">
        <v>2016</v>
      </c>
      <c r="O950">
        <v>111905.64</v>
      </c>
      <c r="P950">
        <v>103917.51</v>
      </c>
      <c r="Q950">
        <v>9150.44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44051</v>
      </c>
      <c r="Z950">
        <v>302103.02</v>
      </c>
    </row>
    <row r="951" spans="1:26" x14ac:dyDescent="0.25">
      <c r="A951" t="s">
        <v>97</v>
      </c>
      <c r="B951" t="s">
        <v>15</v>
      </c>
      <c r="C951" t="str">
        <f>+VLOOKUP(Importaciones_mensuales[[#This Row],[Código Arancelario]],Codigos10[],2,0)</f>
        <v>Maíz</v>
      </c>
      <c r="D951">
        <f>+VLOOKUP(Importaciones_mensuales[[#This Row],[Cultivo]],Cod_categoría[],2,0)</f>
        <v>100114015</v>
      </c>
      <c r="E951" t="str">
        <f>+VLOOKUP(Importaciones_mensuales[[#This Row],[Código Arancelario]],Codigos10[],4,0)</f>
        <v>Deshidratado</v>
      </c>
      <c r="F951">
        <f>+VLOOKUP(Importaciones_mensuales[[#This Row],[Procesamiento]],Cod_procesamiento[],2,0)</f>
        <v>3</v>
      </c>
      <c r="G951" t="str">
        <f>+VLOOKUP(Importaciones_mensuales[[#This Row],[Código Arancelario]],Codigos10[],3,0)</f>
        <v>Siembra</v>
      </c>
      <c r="H951">
        <f>+VLOOKUP(Importaciones_mensuales[[#This Row],[Tipo]],Cod_tipo[],2,0)</f>
        <v>6</v>
      </c>
      <c r="I951" t="str">
        <f>+VLOOKUP(Importaciones_mensuales[[#This Row],[Código Arancelario]],Codigos10[],5,0)</f>
        <v>Hortalizas</v>
      </c>
      <c r="J951">
        <f>+VLOOKUP(Importaciones_mensuales[[#This Row],[Categoría]],Cod_Tipo_cultivo[],2,0)</f>
        <v>7</v>
      </c>
      <c r="K951" t="s">
        <v>20</v>
      </c>
      <c r="L951">
        <f>+VLOOKUP(Importaciones_mensuales[[#This Row],[Contenido]],Contenido_cod[],2,0)</f>
        <v>2</v>
      </c>
      <c r="M951" t="str">
        <f>+VLOOKUP(Importaciones_mensuales[[#This Row],[Código Arancelario]],Codigos10[],7,0)</f>
        <v>Maíz dulce</v>
      </c>
      <c r="N951">
        <v>2015</v>
      </c>
      <c r="O951">
        <v>231.02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228.75</v>
      </c>
      <c r="V951">
        <v>14071.44</v>
      </c>
      <c r="W951">
        <v>255063.23</v>
      </c>
      <c r="X951">
        <v>580729.69999999995</v>
      </c>
      <c r="Y951">
        <v>148317.14000000001</v>
      </c>
      <c r="Z951">
        <v>3971.58</v>
      </c>
    </row>
    <row r="952" spans="1:26" x14ac:dyDescent="0.25">
      <c r="A952" t="s">
        <v>98</v>
      </c>
      <c r="B952" t="s">
        <v>15</v>
      </c>
      <c r="C952" t="str">
        <f>+VLOOKUP(Importaciones_mensuales[[#This Row],[Código Arancelario]],Codigos10[],2,0)</f>
        <v>Maíz</v>
      </c>
      <c r="D952">
        <f>+VLOOKUP(Importaciones_mensuales[[#This Row],[Cultivo]],Cod_categoría[],2,0)</f>
        <v>100114015</v>
      </c>
      <c r="E952" t="str">
        <f>+VLOOKUP(Importaciones_mensuales[[#This Row],[Código Arancelario]],Codigos10[],4,0)</f>
        <v>Deshidratado</v>
      </c>
      <c r="F952">
        <f>+VLOOKUP(Importaciones_mensuales[[#This Row],[Procesamiento]],Cod_procesamiento[],2,0)</f>
        <v>3</v>
      </c>
      <c r="G952" t="str">
        <f>+VLOOKUP(Importaciones_mensuales[[#This Row],[Código Arancelario]],Codigos10[],3,0)</f>
        <v>Consumo</v>
      </c>
      <c r="H952">
        <f>+VLOOKUP(Importaciones_mensuales[[#This Row],[Tipo]],Cod_tipo[],2,0)</f>
        <v>7</v>
      </c>
      <c r="I952" t="str">
        <f>+VLOOKUP(Importaciones_mensuales[[#This Row],[Código Arancelario]],Codigos10[],5,0)</f>
        <v>Hortalizas</v>
      </c>
      <c r="J952">
        <f>+VLOOKUP(Importaciones_mensuales[[#This Row],[Categoría]],Cod_Tipo_cultivo[],2,0)</f>
        <v>7</v>
      </c>
      <c r="K952" t="s">
        <v>20</v>
      </c>
      <c r="L952">
        <f>+VLOOKUP(Importaciones_mensuales[[#This Row],[Contenido]],Contenido_cod[],2,0)</f>
        <v>2</v>
      </c>
      <c r="M952" t="str">
        <f>+VLOOKUP(Importaciones_mensuales[[#This Row],[Código Arancelario]],Codigos10[],7,0)</f>
        <v>Maíz dulce</v>
      </c>
      <c r="N952">
        <v>2015</v>
      </c>
      <c r="O952">
        <v>13335.630000000001</v>
      </c>
      <c r="P952">
        <v>2671.84</v>
      </c>
      <c r="Q952">
        <v>4716</v>
      </c>
      <c r="R952">
        <v>566.26</v>
      </c>
      <c r="S952">
        <v>11065.65</v>
      </c>
      <c r="T952">
        <v>43394.16</v>
      </c>
      <c r="U952">
        <v>2258.33</v>
      </c>
      <c r="V952">
        <v>0</v>
      </c>
      <c r="W952">
        <v>1736.06</v>
      </c>
      <c r="X952">
        <v>2496.44</v>
      </c>
      <c r="Y952">
        <v>35.200000000000003</v>
      </c>
      <c r="Z952">
        <v>2093.04</v>
      </c>
    </row>
    <row r="953" spans="1:26" x14ac:dyDescent="0.25">
      <c r="A953" t="s">
        <v>100</v>
      </c>
      <c r="B953" t="s">
        <v>15</v>
      </c>
      <c r="C953" t="str">
        <f>+VLOOKUP(Importaciones_mensuales[[#This Row],[Código Arancelario]],Codigos10[],2,0)</f>
        <v>Maíz</v>
      </c>
      <c r="D953">
        <f>+VLOOKUP(Importaciones_mensuales[[#This Row],[Cultivo]],Cod_categoría[],2,0)</f>
        <v>100114015</v>
      </c>
      <c r="E953" t="str">
        <f>+VLOOKUP(Importaciones_mensuales[[#This Row],[Código Arancelario]],Codigos10[],4,0)</f>
        <v>Deshidratado</v>
      </c>
      <c r="F953">
        <f>+VLOOKUP(Importaciones_mensuales[[#This Row],[Procesamiento]],Cod_procesamiento[],2,0)</f>
        <v>3</v>
      </c>
      <c r="G953" t="str">
        <f>+VLOOKUP(Importaciones_mensuales[[#This Row],[Código Arancelario]],Codigos10[],3,0)</f>
        <v>Sin especificar</v>
      </c>
      <c r="H953">
        <f>+VLOOKUP(Importaciones_mensuales[[#This Row],[Tipo]],Cod_tipo[],2,0)</f>
        <v>5</v>
      </c>
      <c r="I953" t="str">
        <f>+VLOOKUP(Importaciones_mensuales[[#This Row],[Código Arancelario]],Codigos10[],5,0)</f>
        <v>Hortalizas</v>
      </c>
      <c r="J953">
        <f>+VLOOKUP(Importaciones_mensuales[[#This Row],[Categoría]],Cod_Tipo_cultivo[],2,0)</f>
        <v>7</v>
      </c>
      <c r="K953" t="s">
        <v>20</v>
      </c>
      <c r="L953">
        <f>+VLOOKUP(Importaciones_mensuales[[#This Row],[Contenido]],Contenido_cod[],2,0)</f>
        <v>2</v>
      </c>
      <c r="M953" t="str">
        <f>+VLOOKUP(Importaciones_mensuales[[#This Row],[Código Arancelario]],Codigos10[],7,0)</f>
        <v>Maíz dulce</v>
      </c>
      <c r="N953">
        <v>2015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1175.6600000000001</v>
      </c>
      <c r="V953">
        <v>407.1</v>
      </c>
      <c r="W953">
        <v>0</v>
      </c>
      <c r="X953">
        <v>0</v>
      </c>
      <c r="Y953">
        <v>642.37</v>
      </c>
      <c r="Z953">
        <v>464.56</v>
      </c>
    </row>
    <row r="954" spans="1:26" x14ac:dyDescent="0.25">
      <c r="A954" t="s">
        <v>34</v>
      </c>
      <c r="B954" t="s">
        <v>15</v>
      </c>
      <c r="C954" t="str">
        <f>+VLOOKUP(Importaciones_mensuales[[#This Row],[Código Arancelario]],Codigos10[],2,0)</f>
        <v>Ajo</v>
      </c>
      <c r="D954">
        <f>+VLOOKUP(Importaciones_mensuales[[#This Row],[Cultivo]],Cod_categoría[],2,0)</f>
        <v>100112003</v>
      </c>
      <c r="E954" t="str">
        <f>+VLOOKUP(Importaciones_mensuales[[#This Row],[Código Arancelario]],Codigos10[],4,0)</f>
        <v>Fresco</v>
      </c>
      <c r="F954">
        <f>+VLOOKUP(Importaciones_mensuales[[#This Row],[Procesamiento]],Cod_procesamiento[],2,0)</f>
        <v>4</v>
      </c>
      <c r="G954" t="str">
        <f>+VLOOKUP(Importaciones_mensuales[[#This Row],[Código Arancelario]],Codigos10[],3,0)</f>
        <v>No orgánico</v>
      </c>
      <c r="H954">
        <f>+VLOOKUP(Importaciones_mensuales[[#This Row],[Tipo]],Cod_tipo[],2,0)</f>
        <v>2</v>
      </c>
      <c r="I954" t="str">
        <f>+VLOOKUP(Importaciones_mensuales[[#This Row],[Código Arancelario]],Codigos10[],5,0)</f>
        <v>Hortalizas</v>
      </c>
      <c r="J954">
        <f>+VLOOKUP(Importaciones_mensuales[[#This Row],[Categoría]],Cod_Tipo_cultivo[],2,0)</f>
        <v>7</v>
      </c>
      <c r="K954" t="s">
        <v>20</v>
      </c>
      <c r="L954">
        <f>+VLOOKUP(Importaciones_mensuales[[#This Row],[Contenido]],Contenido_cod[],2,0)</f>
        <v>2</v>
      </c>
      <c r="M954" t="str">
        <f>+VLOOKUP(Importaciones_mensuales[[#This Row],[Código Arancelario]],Codigos10[],7,0)</f>
        <v>Sin especificar</v>
      </c>
      <c r="N954">
        <v>2020</v>
      </c>
      <c r="O954">
        <v>108529.84</v>
      </c>
      <c r="P954">
        <v>284783</v>
      </c>
      <c r="Q954">
        <v>112703.05</v>
      </c>
      <c r="R954">
        <v>703851.5</v>
      </c>
      <c r="S954">
        <v>405108.01</v>
      </c>
      <c r="T954">
        <v>607718.13</v>
      </c>
      <c r="U954">
        <v>1160363.8699999999</v>
      </c>
      <c r="V954">
        <v>921727.73</v>
      </c>
      <c r="W954">
        <v>1203601.5900000001</v>
      </c>
      <c r="X954">
        <v>401100.36</v>
      </c>
      <c r="Y954">
        <v>707856.57</v>
      </c>
      <c r="Z954">
        <v>155515.6</v>
      </c>
    </row>
    <row r="955" spans="1:26" x14ac:dyDescent="0.25">
      <c r="A955" t="s">
        <v>104</v>
      </c>
      <c r="B955" t="s">
        <v>15</v>
      </c>
      <c r="C955" t="str">
        <f>+VLOOKUP(Importaciones_mensuales[[#This Row],[Código Arancelario]],Codigos10[],2,0)</f>
        <v>Arveja</v>
      </c>
      <c r="D955">
        <f>+VLOOKUP(Importaciones_mensuales[[#This Row],[Cultivo]],Cod_categoría[],2,0)</f>
        <v>100112022</v>
      </c>
      <c r="E955" t="str">
        <f>+VLOOKUP(Importaciones_mensuales[[#This Row],[Código Arancelario]],Codigos10[],4,0)</f>
        <v>Deshidratado</v>
      </c>
      <c r="F955">
        <f>+VLOOKUP(Importaciones_mensuales[[#This Row],[Procesamiento]],Cod_procesamiento[],2,0)</f>
        <v>3</v>
      </c>
      <c r="G955" t="str">
        <f>+VLOOKUP(Importaciones_mensuales[[#This Row],[Código Arancelario]],Codigos10[],3,0)</f>
        <v>Siembra</v>
      </c>
      <c r="H955">
        <f>+VLOOKUP(Importaciones_mensuales[[#This Row],[Tipo]],Cod_tipo[],2,0)</f>
        <v>6</v>
      </c>
      <c r="I955" t="str">
        <f>+VLOOKUP(Importaciones_mensuales[[#This Row],[Código Arancelario]],Codigos10[],5,0)</f>
        <v>Granos</v>
      </c>
      <c r="J955">
        <f>+VLOOKUP(Importaciones_mensuales[[#This Row],[Categoría]],Cod_Tipo_cultivo[],2,0)</f>
        <v>8</v>
      </c>
      <c r="K955" t="s">
        <v>20</v>
      </c>
      <c r="L955">
        <f>+VLOOKUP(Importaciones_mensuales[[#This Row],[Contenido]],Contenido_cod[],2,0)</f>
        <v>2</v>
      </c>
      <c r="M955" t="str">
        <f>+VLOOKUP(Importaciones_mensuales[[#This Row],[Código Arancelario]],Codigos10[],7,0)</f>
        <v>Sin especificar</v>
      </c>
      <c r="N955">
        <v>2015</v>
      </c>
      <c r="O955">
        <v>77263.899999999994</v>
      </c>
      <c r="P955">
        <v>231225.69</v>
      </c>
      <c r="Q955">
        <v>80464.710000000006</v>
      </c>
      <c r="R955">
        <v>0</v>
      </c>
      <c r="S955">
        <v>423518.68000000005</v>
      </c>
      <c r="T955">
        <v>341140.05</v>
      </c>
      <c r="U955">
        <v>210591.54</v>
      </c>
      <c r="V955">
        <v>37726.899999999994</v>
      </c>
      <c r="W955">
        <v>41775.94</v>
      </c>
      <c r="X955">
        <v>111936.14</v>
      </c>
      <c r="Y955">
        <v>18.809999999999999</v>
      </c>
      <c r="Z955">
        <v>135550.6</v>
      </c>
    </row>
    <row r="956" spans="1:26" x14ac:dyDescent="0.25">
      <c r="A956" t="s">
        <v>106</v>
      </c>
      <c r="B956" t="s">
        <v>15</v>
      </c>
      <c r="C956" t="str">
        <f>+VLOOKUP(Importaciones_mensuales[[#This Row],[Código Arancelario]],Codigos10[],2,0)</f>
        <v>Arveja</v>
      </c>
      <c r="D956">
        <f>+VLOOKUP(Importaciones_mensuales[[#This Row],[Cultivo]],Cod_categoría[],2,0)</f>
        <v>100112022</v>
      </c>
      <c r="E956" t="str">
        <f>+VLOOKUP(Importaciones_mensuales[[#This Row],[Código Arancelario]],Codigos10[],4,0)</f>
        <v>Deshidratado</v>
      </c>
      <c r="F956">
        <f>+VLOOKUP(Importaciones_mensuales[[#This Row],[Procesamiento]],Cod_procesamiento[],2,0)</f>
        <v>3</v>
      </c>
      <c r="G956" t="str">
        <f>+VLOOKUP(Importaciones_mensuales[[#This Row],[Código Arancelario]],Codigos10[],3,0)</f>
        <v>Consumo</v>
      </c>
      <c r="H956">
        <f>+VLOOKUP(Importaciones_mensuales[[#This Row],[Tipo]],Cod_tipo[],2,0)</f>
        <v>7</v>
      </c>
      <c r="I956" t="str">
        <f>+VLOOKUP(Importaciones_mensuales[[#This Row],[Código Arancelario]],Codigos10[],5,0)</f>
        <v>Granos</v>
      </c>
      <c r="J956">
        <f>+VLOOKUP(Importaciones_mensuales[[#This Row],[Categoría]],Cod_Tipo_cultivo[],2,0)</f>
        <v>8</v>
      </c>
      <c r="K956" t="s">
        <v>20</v>
      </c>
      <c r="L956">
        <f>+VLOOKUP(Importaciones_mensuales[[#This Row],[Contenido]],Contenido_cod[],2,0)</f>
        <v>2</v>
      </c>
      <c r="M956" t="str">
        <f>+VLOOKUP(Importaciones_mensuales[[#This Row],[Código Arancelario]],Codigos10[],7,0)</f>
        <v>Sin especificar</v>
      </c>
      <c r="N956">
        <v>2015</v>
      </c>
      <c r="O956">
        <v>74822.45</v>
      </c>
      <c r="P956">
        <v>112475.01000000001</v>
      </c>
      <c r="Q956">
        <v>733566.87000000011</v>
      </c>
      <c r="R956">
        <v>267701.39</v>
      </c>
      <c r="S956">
        <v>249523.31</v>
      </c>
      <c r="T956">
        <v>185440.54</v>
      </c>
      <c r="U956">
        <v>336481.06</v>
      </c>
      <c r="V956">
        <v>102015.20999999999</v>
      </c>
      <c r="W956">
        <v>193165.35</v>
      </c>
      <c r="X956">
        <v>123002.52</v>
      </c>
      <c r="Y956">
        <v>204813.82</v>
      </c>
      <c r="Z956">
        <v>104304.87</v>
      </c>
    </row>
    <row r="957" spans="1:26" x14ac:dyDescent="0.25">
      <c r="A957" t="s">
        <v>107</v>
      </c>
      <c r="B957" t="s">
        <v>15</v>
      </c>
      <c r="C957" t="str">
        <f>+VLOOKUP(Importaciones_mensuales[[#This Row],[Código Arancelario]],Codigos10[],2,0)</f>
        <v>Garbanzo</v>
      </c>
      <c r="D957">
        <f>+VLOOKUP(Importaciones_mensuales[[#This Row],[Cultivo]],Cod_categoría[],2,0)</f>
        <v>100110005</v>
      </c>
      <c r="E957" t="str">
        <f>+VLOOKUP(Importaciones_mensuales[[#This Row],[Código Arancelario]],Codigos10[],4,0)</f>
        <v>Deshidratado</v>
      </c>
      <c r="F957">
        <f>+VLOOKUP(Importaciones_mensuales[[#This Row],[Procesamiento]],Cod_procesamiento[],2,0)</f>
        <v>3</v>
      </c>
      <c r="G957" t="str">
        <f>+VLOOKUP(Importaciones_mensuales[[#This Row],[Código Arancelario]],Codigos10[],3,0)</f>
        <v>Sin especificar</v>
      </c>
      <c r="H957">
        <f>+VLOOKUP(Importaciones_mensuales[[#This Row],[Tipo]],Cod_tipo[],2,0)</f>
        <v>5</v>
      </c>
      <c r="I957" t="str">
        <f>+VLOOKUP(Importaciones_mensuales[[#This Row],[Código Arancelario]],Codigos10[],5,0)</f>
        <v>Granos</v>
      </c>
      <c r="J957">
        <f>+VLOOKUP(Importaciones_mensuales[[#This Row],[Categoría]],Cod_Tipo_cultivo[],2,0)</f>
        <v>8</v>
      </c>
      <c r="K957" t="s">
        <v>20</v>
      </c>
      <c r="L957">
        <f>+VLOOKUP(Importaciones_mensuales[[#This Row],[Contenido]],Contenido_cod[],2,0)</f>
        <v>2</v>
      </c>
      <c r="M957" t="str">
        <f>+VLOOKUP(Importaciones_mensuales[[#This Row],[Código Arancelario]],Codigos10[],7,0)</f>
        <v>Sin especificar</v>
      </c>
      <c r="N957">
        <v>2015</v>
      </c>
      <c r="O957">
        <v>159447.86000000002</v>
      </c>
      <c r="P957">
        <v>78960.19</v>
      </c>
      <c r="Q957">
        <v>263391.10000000003</v>
      </c>
      <c r="R957">
        <v>205576.69</v>
      </c>
      <c r="S957">
        <v>452722.55</v>
      </c>
      <c r="T957">
        <v>381400.97000000003</v>
      </c>
      <c r="U957">
        <v>163355.75</v>
      </c>
      <c r="V957">
        <v>425381.3</v>
      </c>
      <c r="W957">
        <v>293882.09999999998</v>
      </c>
      <c r="X957">
        <v>264122.99</v>
      </c>
      <c r="Y957">
        <v>275756.79000000004</v>
      </c>
      <c r="Z957">
        <v>284460.79999999999</v>
      </c>
    </row>
    <row r="958" spans="1:26" x14ac:dyDescent="0.25">
      <c r="A958" t="s">
        <v>109</v>
      </c>
      <c r="B958" t="s">
        <v>15</v>
      </c>
      <c r="C958" t="str">
        <f>+VLOOKUP(Importaciones_mensuales[[#This Row],[Código Arancelario]],Codigos10[],2,0)</f>
        <v>Poroto</v>
      </c>
      <c r="D958">
        <f>+VLOOKUP(Importaciones_mensuales[[#This Row],[Cultivo]],Cod_categoría[],2,0)</f>
        <v>100110002</v>
      </c>
      <c r="E958" t="str">
        <f>+VLOOKUP(Importaciones_mensuales[[#This Row],[Código Arancelario]],Codigos10[],4,0)</f>
        <v>Deshidratado</v>
      </c>
      <c r="F958">
        <f>+VLOOKUP(Importaciones_mensuales[[#This Row],[Procesamiento]],Cod_procesamiento[],2,0)</f>
        <v>3</v>
      </c>
      <c r="G958" t="str">
        <f>+VLOOKUP(Importaciones_mensuales[[#This Row],[Código Arancelario]],Codigos10[],3,0)</f>
        <v>Siembra</v>
      </c>
      <c r="H958">
        <f>+VLOOKUP(Importaciones_mensuales[[#This Row],[Tipo]],Cod_tipo[],2,0)</f>
        <v>6</v>
      </c>
      <c r="I958" t="str">
        <f>+VLOOKUP(Importaciones_mensuales[[#This Row],[Código Arancelario]],Codigos10[],5,0)</f>
        <v>Granos</v>
      </c>
      <c r="J958">
        <f>+VLOOKUP(Importaciones_mensuales[[#This Row],[Categoría]],Cod_Tipo_cultivo[],2,0)</f>
        <v>8</v>
      </c>
      <c r="K958" t="s">
        <v>20</v>
      </c>
      <c r="L958">
        <f>+VLOOKUP(Importaciones_mensuales[[#This Row],[Contenido]],Contenido_cod[],2,0)</f>
        <v>2</v>
      </c>
      <c r="M958" t="str">
        <f>+VLOOKUP(Importaciones_mensuales[[#This Row],[Código Arancelario]],Codigos10[],7,0)</f>
        <v>Porotos comunes</v>
      </c>
      <c r="N958">
        <v>2015</v>
      </c>
      <c r="O958">
        <v>0</v>
      </c>
      <c r="P958">
        <v>0</v>
      </c>
      <c r="Q958">
        <v>0</v>
      </c>
      <c r="R958">
        <v>0</v>
      </c>
      <c r="S958">
        <v>78651.22</v>
      </c>
      <c r="T958">
        <v>113415.08</v>
      </c>
      <c r="U958">
        <v>7752.09</v>
      </c>
      <c r="V958">
        <v>24164.5</v>
      </c>
      <c r="W958">
        <v>41817.4</v>
      </c>
      <c r="X958">
        <v>66968.48000000001</v>
      </c>
      <c r="Y958">
        <v>242898.22999999998</v>
      </c>
      <c r="Z958">
        <v>129931.55</v>
      </c>
    </row>
    <row r="959" spans="1:26" x14ac:dyDescent="0.25">
      <c r="A959" t="s">
        <v>111</v>
      </c>
      <c r="B959" t="s">
        <v>15</v>
      </c>
      <c r="C959" t="str">
        <f>+VLOOKUP(Importaciones_mensuales[[#This Row],[Código Arancelario]],Codigos10[],2,0)</f>
        <v>Poroto</v>
      </c>
      <c r="D959">
        <f>+VLOOKUP(Importaciones_mensuales[[#This Row],[Cultivo]],Cod_categoría[],2,0)</f>
        <v>100110002</v>
      </c>
      <c r="E959" t="str">
        <f>+VLOOKUP(Importaciones_mensuales[[#This Row],[Código Arancelario]],Codigos10[],4,0)</f>
        <v>Deshidratado</v>
      </c>
      <c r="F959">
        <f>+VLOOKUP(Importaciones_mensuales[[#This Row],[Procesamiento]],Cod_procesamiento[],2,0)</f>
        <v>3</v>
      </c>
      <c r="G959" t="str">
        <f>+VLOOKUP(Importaciones_mensuales[[#This Row],[Código Arancelario]],Codigos10[],3,0)</f>
        <v>Consumo</v>
      </c>
      <c r="H959">
        <f>+VLOOKUP(Importaciones_mensuales[[#This Row],[Tipo]],Cod_tipo[],2,0)</f>
        <v>7</v>
      </c>
      <c r="I959" t="str">
        <f>+VLOOKUP(Importaciones_mensuales[[#This Row],[Código Arancelario]],Codigos10[],5,0)</f>
        <v>Granos</v>
      </c>
      <c r="J959">
        <f>+VLOOKUP(Importaciones_mensuales[[#This Row],[Categoría]],Cod_Tipo_cultivo[],2,0)</f>
        <v>8</v>
      </c>
      <c r="K959" t="s">
        <v>20</v>
      </c>
      <c r="L959">
        <f>+VLOOKUP(Importaciones_mensuales[[#This Row],[Contenido]],Contenido_cod[],2,0)</f>
        <v>2</v>
      </c>
      <c r="M959" t="str">
        <f>+VLOOKUP(Importaciones_mensuales[[#This Row],[Código Arancelario]],Codigos10[],7,0)</f>
        <v>Porotos comunes</v>
      </c>
      <c r="N959">
        <v>2015</v>
      </c>
      <c r="O959">
        <v>255428.17</v>
      </c>
      <c r="P959">
        <v>57279.070000000007</v>
      </c>
      <c r="Q959">
        <v>575249.41</v>
      </c>
      <c r="R959">
        <v>194430.93999999997</v>
      </c>
      <c r="S959">
        <v>320632.12</v>
      </c>
      <c r="T959">
        <v>426036.91000000003</v>
      </c>
      <c r="U959">
        <v>820151.04999999993</v>
      </c>
      <c r="V959">
        <v>524966.44999999995</v>
      </c>
      <c r="W959">
        <v>536387.31999999995</v>
      </c>
      <c r="X959">
        <v>449527.87</v>
      </c>
      <c r="Y959">
        <v>524108.19</v>
      </c>
      <c r="Z959">
        <v>430193.80000000005</v>
      </c>
    </row>
    <row r="960" spans="1:26" x14ac:dyDescent="0.25">
      <c r="A960" t="s">
        <v>114</v>
      </c>
      <c r="B960" t="s">
        <v>15</v>
      </c>
      <c r="C960" t="str">
        <f>+VLOOKUP(Importaciones_mensuales[[#This Row],[Código Arancelario]],Codigos10[],2,0)</f>
        <v>Lenteja</v>
      </c>
      <c r="D960">
        <f>+VLOOKUP(Importaciones_mensuales[[#This Row],[Cultivo]],Cod_categoría[],2,0)</f>
        <v>100110003</v>
      </c>
      <c r="E960" t="str">
        <f>+VLOOKUP(Importaciones_mensuales[[#This Row],[Código Arancelario]],Codigos10[],4,0)</f>
        <v>Deshidratado</v>
      </c>
      <c r="F960">
        <f>+VLOOKUP(Importaciones_mensuales[[#This Row],[Procesamiento]],Cod_procesamiento[],2,0)</f>
        <v>3</v>
      </c>
      <c r="G960" t="str">
        <f>+VLOOKUP(Importaciones_mensuales[[#This Row],[Código Arancelario]],Codigos10[],3,0)</f>
        <v>Sin especificar</v>
      </c>
      <c r="H960">
        <f>+VLOOKUP(Importaciones_mensuales[[#This Row],[Tipo]],Cod_tipo[],2,0)</f>
        <v>5</v>
      </c>
      <c r="I960" t="str">
        <f>+VLOOKUP(Importaciones_mensuales[[#This Row],[Código Arancelario]],Codigos10[],5,0)</f>
        <v>Granos</v>
      </c>
      <c r="J960">
        <f>+VLOOKUP(Importaciones_mensuales[[#This Row],[Categoría]],Cod_Tipo_cultivo[],2,0)</f>
        <v>8</v>
      </c>
      <c r="K960" t="s">
        <v>20</v>
      </c>
      <c r="L960">
        <f>+VLOOKUP(Importaciones_mensuales[[#This Row],[Contenido]],Contenido_cod[],2,0)</f>
        <v>2</v>
      </c>
      <c r="M960" t="str">
        <f>+VLOOKUP(Importaciones_mensuales[[#This Row],[Código Arancelario]],Codigos10[],7,0)</f>
        <v>Sin especificar</v>
      </c>
      <c r="N960">
        <v>2015</v>
      </c>
      <c r="O960">
        <v>755234.7</v>
      </c>
      <c r="P960">
        <v>128989.56</v>
      </c>
      <c r="Q960">
        <v>1480754.0499999998</v>
      </c>
      <c r="R960">
        <v>1676779.1900000002</v>
      </c>
      <c r="S960">
        <v>1277416.44</v>
      </c>
      <c r="T960">
        <v>1184443.6000000001</v>
      </c>
      <c r="U960">
        <v>2032972.8900000001</v>
      </c>
      <c r="V960">
        <v>929781.14</v>
      </c>
      <c r="W960">
        <v>1210373.6200000001</v>
      </c>
      <c r="X960">
        <v>1132071.4300000002</v>
      </c>
      <c r="Y960">
        <v>1260616.6300000001</v>
      </c>
      <c r="Z960">
        <v>1385730.26</v>
      </c>
    </row>
    <row r="961" spans="1:26" x14ac:dyDescent="0.25">
      <c r="A961" t="s">
        <v>116</v>
      </c>
      <c r="B961" t="s">
        <v>15</v>
      </c>
      <c r="C961" t="str">
        <f>+VLOOKUP(Importaciones_mensuales[[#This Row],[Código Arancelario]],Codigos10[],2,0)</f>
        <v>Haba</v>
      </c>
      <c r="D961">
        <f>+VLOOKUP(Importaciones_mensuales[[#This Row],[Cultivo]],Cod_categoría[],2,0)</f>
        <v>100112026</v>
      </c>
      <c r="E961" t="str">
        <f>+VLOOKUP(Importaciones_mensuales[[#This Row],[Código Arancelario]],Codigos10[],4,0)</f>
        <v>Deshidratado</v>
      </c>
      <c r="F961">
        <f>+VLOOKUP(Importaciones_mensuales[[#This Row],[Procesamiento]],Cod_procesamiento[],2,0)</f>
        <v>3</v>
      </c>
      <c r="G961" t="str">
        <f>+VLOOKUP(Importaciones_mensuales[[#This Row],[Código Arancelario]],Codigos10[],3,0)</f>
        <v>Siembra</v>
      </c>
      <c r="H961">
        <f>+VLOOKUP(Importaciones_mensuales[[#This Row],[Tipo]],Cod_tipo[],2,0)</f>
        <v>6</v>
      </c>
      <c r="I961" t="str">
        <f>+VLOOKUP(Importaciones_mensuales[[#This Row],[Código Arancelario]],Codigos10[],5,0)</f>
        <v>Granos</v>
      </c>
      <c r="J961">
        <f>+VLOOKUP(Importaciones_mensuales[[#This Row],[Categoría]],Cod_Tipo_cultivo[],2,0)</f>
        <v>8</v>
      </c>
      <c r="K961" t="s">
        <v>20</v>
      </c>
      <c r="L961">
        <f>+VLOOKUP(Importaciones_mensuales[[#This Row],[Contenido]],Contenido_cod[],2,0)</f>
        <v>2</v>
      </c>
      <c r="M961" t="str">
        <f>+VLOOKUP(Importaciones_mensuales[[#This Row],[Código Arancelario]],Codigos10[],7,0)</f>
        <v>Sin especificar</v>
      </c>
      <c r="N961">
        <v>2015</v>
      </c>
      <c r="O961">
        <v>7350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</row>
    <row r="962" spans="1:26" x14ac:dyDescent="0.25">
      <c r="A962" t="s">
        <v>117</v>
      </c>
      <c r="B962" t="s">
        <v>15</v>
      </c>
      <c r="C962" t="str">
        <f>+VLOOKUP(Importaciones_mensuales[[#This Row],[Código Arancelario]],Codigos10[],2,0)</f>
        <v>Haba</v>
      </c>
      <c r="D962">
        <f>+VLOOKUP(Importaciones_mensuales[[#This Row],[Cultivo]],Cod_categoría[],2,0)</f>
        <v>100112026</v>
      </c>
      <c r="E962" t="str">
        <f>+VLOOKUP(Importaciones_mensuales[[#This Row],[Código Arancelario]],Codigos10[],4,0)</f>
        <v>Deshidratado</v>
      </c>
      <c r="F962">
        <f>+VLOOKUP(Importaciones_mensuales[[#This Row],[Procesamiento]],Cod_procesamiento[],2,0)</f>
        <v>3</v>
      </c>
      <c r="G962" t="str">
        <f>+VLOOKUP(Importaciones_mensuales[[#This Row],[Código Arancelario]],Codigos10[],3,0)</f>
        <v>Consumo</v>
      </c>
      <c r="H962">
        <f>+VLOOKUP(Importaciones_mensuales[[#This Row],[Tipo]],Cod_tipo[],2,0)</f>
        <v>7</v>
      </c>
      <c r="I962" t="str">
        <f>+VLOOKUP(Importaciones_mensuales[[#This Row],[Código Arancelario]],Codigos10[],5,0)</f>
        <v>Granos</v>
      </c>
      <c r="J962">
        <f>+VLOOKUP(Importaciones_mensuales[[#This Row],[Categoría]],Cod_Tipo_cultivo[],2,0)</f>
        <v>8</v>
      </c>
      <c r="K962" t="s">
        <v>20</v>
      </c>
      <c r="L962">
        <f>+VLOOKUP(Importaciones_mensuales[[#This Row],[Contenido]],Contenido_cod[],2,0)</f>
        <v>2</v>
      </c>
      <c r="M962" t="str">
        <f>+VLOOKUP(Importaciones_mensuales[[#This Row],[Código Arancelario]],Codigos10[],7,0)</f>
        <v>Sin especificar</v>
      </c>
      <c r="N962">
        <v>2015</v>
      </c>
      <c r="O962">
        <v>0</v>
      </c>
      <c r="P962">
        <v>0</v>
      </c>
      <c r="Q962">
        <v>0</v>
      </c>
      <c r="R962">
        <v>0</v>
      </c>
      <c r="S962">
        <v>28.66</v>
      </c>
      <c r="T962">
        <v>0</v>
      </c>
      <c r="U962">
        <v>0</v>
      </c>
      <c r="V962">
        <v>0</v>
      </c>
      <c r="W962">
        <v>646.20000000000005</v>
      </c>
      <c r="X962">
        <v>0</v>
      </c>
      <c r="Y962">
        <v>6566</v>
      </c>
      <c r="Z962">
        <v>0</v>
      </c>
    </row>
    <row r="963" spans="1:26" x14ac:dyDescent="0.25">
      <c r="A963" t="s">
        <v>285</v>
      </c>
      <c r="B963" t="s">
        <v>15</v>
      </c>
      <c r="C963" t="str">
        <f>+VLOOKUP(Importaciones_mensuales[[#This Row],[Código Arancelario]],Codigos10[],2,0)</f>
        <v>Arveja</v>
      </c>
      <c r="D963">
        <f>+VLOOKUP(Importaciones_mensuales[[#This Row],[Cultivo]],Cod_categoría[],2,0)</f>
        <v>100112022</v>
      </c>
      <c r="E963" t="str">
        <f>+VLOOKUP(Importaciones_mensuales[[#This Row],[Código Arancelario]],Codigos10[],4,0)</f>
        <v>Deshidratado</v>
      </c>
      <c r="F963">
        <f>+VLOOKUP(Importaciones_mensuales[[#This Row],[Procesamiento]],Cod_procesamiento[],2,0)</f>
        <v>3</v>
      </c>
      <c r="G963" t="str">
        <f>+VLOOKUP(Importaciones_mensuales[[#This Row],[Código Arancelario]],Codigos10[],3,0)</f>
        <v>Consumo</v>
      </c>
      <c r="H963">
        <f>+VLOOKUP(Importaciones_mensuales[[#This Row],[Tipo]],Cod_tipo[],2,0)</f>
        <v>7</v>
      </c>
      <c r="I963" t="str">
        <f>+VLOOKUP(Importaciones_mensuales[[#This Row],[Código Arancelario]],Codigos10[],5,0)</f>
        <v>Granos</v>
      </c>
      <c r="J963">
        <f>+VLOOKUP(Importaciones_mensuales[[#This Row],[Categoría]],Cod_Tipo_cultivo[],2,0)</f>
        <v>8</v>
      </c>
      <c r="K963" t="s">
        <v>20</v>
      </c>
      <c r="L963">
        <f>+VLOOKUP(Importaciones_mensuales[[#This Row],[Contenido]],Contenido_cod[],2,0)</f>
        <v>2</v>
      </c>
      <c r="M963" t="str">
        <f>+VLOOKUP(Importaciones_mensuales[[#This Row],[Código Arancelario]],Codigos10[],7,0)</f>
        <v>Sin especificar</v>
      </c>
      <c r="N963">
        <v>2015</v>
      </c>
      <c r="O963">
        <v>0</v>
      </c>
      <c r="P963">
        <v>0</v>
      </c>
      <c r="Q963">
        <v>0</v>
      </c>
      <c r="R963">
        <v>0</v>
      </c>
      <c r="S963">
        <v>35717.03</v>
      </c>
      <c r="T963">
        <v>0</v>
      </c>
      <c r="U963">
        <v>11754.34</v>
      </c>
      <c r="V963">
        <v>30658.37</v>
      </c>
      <c r="W963">
        <v>15343.02</v>
      </c>
      <c r="X963">
        <v>0</v>
      </c>
      <c r="Y963">
        <v>0</v>
      </c>
      <c r="Z963">
        <v>0</v>
      </c>
    </row>
    <row r="964" spans="1:26" x14ac:dyDescent="0.25">
      <c r="A964" t="s">
        <v>118</v>
      </c>
      <c r="B964" t="s">
        <v>15</v>
      </c>
      <c r="C964" t="str">
        <f>+VLOOKUP(Importaciones_mensuales[[#This Row],[Código Arancelario]],Codigos10[],2,0)</f>
        <v>Mandioca</v>
      </c>
      <c r="D964">
        <f>+VLOOKUP(Importaciones_mensuales[[#This Row],[Cultivo]],Cod_categoría[],2,0)</f>
        <v>100114040</v>
      </c>
      <c r="E964" t="str">
        <f>+VLOOKUP(Importaciones_mensuales[[#This Row],[Código Arancelario]],Codigos10[],4,0)</f>
        <v>Deshidratado</v>
      </c>
      <c r="F964">
        <f>+VLOOKUP(Importaciones_mensuales[[#This Row],[Procesamiento]],Cod_procesamiento[],2,0)</f>
        <v>3</v>
      </c>
      <c r="G964" t="str">
        <f>+VLOOKUP(Importaciones_mensuales[[#This Row],[Código Arancelario]],Codigos10[],3,0)</f>
        <v>Consumo</v>
      </c>
      <c r="H964">
        <f>+VLOOKUP(Importaciones_mensuales[[#This Row],[Tipo]],Cod_tipo[],2,0)</f>
        <v>7</v>
      </c>
      <c r="I964" t="str">
        <f>+VLOOKUP(Importaciones_mensuales[[#This Row],[Código Arancelario]],Codigos10[],5,0)</f>
        <v>Tubérculos</v>
      </c>
      <c r="J964">
        <f>+VLOOKUP(Importaciones_mensuales[[#This Row],[Categoría]],Cod_Tipo_cultivo[],2,0)</f>
        <v>9</v>
      </c>
      <c r="K964" t="s">
        <v>20</v>
      </c>
      <c r="L964">
        <f>+VLOOKUP(Importaciones_mensuales[[#This Row],[Contenido]],Contenido_cod[],2,0)</f>
        <v>2</v>
      </c>
      <c r="M964" t="str">
        <f>+VLOOKUP(Importaciones_mensuales[[#This Row],[Código Arancelario]],Codigos10[],7,0)</f>
        <v>Sin especificar</v>
      </c>
      <c r="N964">
        <v>2015</v>
      </c>
      <c r="O964">
        <v>13443.18</v>
      </c>
      <c r="P964">
        <v>6130</v>
      </c>
      <c r="Q964">
        <v>13380.98</v>
      </c>
      <c r="R964">
        <v>20381.95</v>
      </c>
      <c r="S964">
        <v>21443.170000000002</v>
      </c>
      <c r="T964">
        <v>18958.64</v>
      </c>
      <c r="U964">
        <v>27801.38</v>
      </c>
      <c r="V964">
        <v>31412.989999999998</v>
      </c>
      <c r="W964">
        <v>66816.51999999999</v>
      </c>
      <c r="X964">
        <v>19548.09</v>
      </c>
      <c r="Y964">
        <v>20460.86</v>
      </c>
      <c r="Z964">
        <v>14243.15</v>
      </c>
    </row>
    <row r="965" spans="1:26" x14ac:dyDescent="0.25">
      <c r="A965" t="s">
        <v>120</v>
      </c>
      <c r="B965" t="s">
        <v>15</v>
      </c>
      <c r="C965" t="str">
        <f>+VLOOKUP(Importaciones_mensuales[[#This Row],[Código Arancelario]],Codigos10[],2,0)</f>
        <v>Camote</v>
      </c>
      <c r="D965">
        <f>+VLOOKUP(Importaciones_mensuales[[#This Row],[Cultivo]],Cod_categoría[],2,0)</f>
        <v>100114002</v>
      </c>
      <c r="E965" t="str">
        <f>+VLOOKUP(Importaciones_mensuales[[#This Row],[Código Arancelario]],Codigos10[],4,0)</f>
        <v>Deshidratado</v>
      </c>
      <c r="F965">
        <f>+VLOOKUP(Importaciones_mensuales[[#This Row],[Procesamiento]],Cod_procesamiento[],2,0)</f>
        <v>3</v>
      </c>
      <c r="G965" t="str">
        <f>+VLOOKUP(Importaciones_mensuales[[#This Row],[Código Arancelario]],Codigos10[],3,0)</f>
        <v>Consumo</v>
      </c>
      <c r="H965">
        <f>+VLOOKUP(Importaciones_mensuales[[#This Row],[Tipo]],Cod_tipo[],2,0)</f>
        <v>7</v>
      </c>
      <c r="I965" t="str">
        <f>+VLOOKUP(Importaciones_mensuales[[#This Row],[Código Arancelario]],Codigos10[],5,0)</f>
        <v>Tubérculos</v>
      </c>
      <c r="J965">
        <f>+VLOOKUP(Importaciones_mensuales[[#This Row],[Categoría]],Cod_Tipo_cultivo[],2,0)</f>
        <v>9</v>
      </c>
      <c r="K965" t="s">
        <v>20</v>
      </c>
      <c r="L965">
        <f>+VLOOKUP(Importaciones_mensuales[[#This Row],[Contenido]],Contenido_cod[],2,0)</f>
        <v>2</v>
      </c>
      <c r="M965" t="str">
        <f>+VLOOKUP(Importaciones_mensuales[[#This Row],[Código Arancelario]],Codigos10[],7,0)</f>
        <v>Sin especificar</v>
      </c>
      <c r="N965">
        <v>2015</v>
      </c>
      <c r="O965">
        <v>90380.51</v>
      </c>
      <c r="P965">
        <v>20162.829999999998</v>
      </c>
      <c r="Q965">
        <v>44197.380000000005</v>
      </c>
      <c r="R965">
        <v>27626.440000000002</v>
      </c>
      <c r="S965">
        <v>16430.189999999999</v>
      </c>
      <c r="T965">
        <v>22733.89</v>
      </c>
      <c r="U965">
        <v>28557.5</v>
      </c>
      <c r="V965">
        <v>22648.02</v>
      </c>
      <c r="W965">
        <v>18767.16</v>
      </c>
      <c r="X965">
        <v>37419.71</v>
      </c>
      <c r="Y965">
        <v>41478.71</v>
      </c>
      <c r="Z965">
        <v>59794.159999999996</v>
      </c>
    </row>
    <row r="966" spans="1:26" x14ac:dyDescent="0.25">
      <c r="A966" t="s">
        <v>124</v>
      </c>
      <c r="B966" t="s">
        <v>15</v>
      </c>
      <c r="C966" t="str">
        <f>+VLOOKUP(Importaciones_mensuales[[#This Row],[Código Arancelario]],Codigos10[],2,0)</f>
        <v>Otros tubérculos</v>
      </c>
      <c r="D966">
        <f>+VLOOKUP(Importaciones_mensuales[[#This Row],[Cultivo]],Cod_categoría[],2,0)</f>
        <v>100114034</v>
      </c>
      <c r="E966" t="str">
        <f>+VLOOKUP(Importaciones_mensuales[[#This Row],[Código Arancelario]],Codigos10[],4,0)</f>
        <v>Deshidratado</v>
      </c>
      <c r="F966">
        <f>+VLOOKUP(Importaciones_mensuales[[#This Row],[Procesamiento]],Cod_procesamiento[],2,0)</f>
        <v>3</v>
      </c>
      <c r="G966" t="str">
        <f>+VLOOKUP(Importaciones_mensuales[[#This Row],[Código Arancelario]],Codigos10[],3,0)</f>
        <v>Consumo</v>
      </c>
      <c r="H966">
        <f>+VLOOKUP(Importaciones_mensuales[[#This Row],[Tipo]],Cod_tipo[],2,0)</f>
        <v>7</v>
      </c>
      <c r="I966" t="str">
        <f>+VLOOKUP(Importaciones_mensuales[[#This Row],[Código Arancelario]],Codigos10[],5,0)</f>
        <v>Tubérculos</v>
      </c>
      <c r="J966">
        <f>+VLOOKUP(Importaciones_mensuales[[#This Row],[Categoría]],Cod_Tipo_cultivo[],2,0)</f>
        <v>9</v>
      </c>
      <c r="K966" t="s">
        <v>20</v>
      </c>
      <c r="L966">
        <f>+VLOOKUP(Importaciones_mensuales[[#This Row],[Contenido]],Contenido_cod[],2,0)</f>
        <v>2</v>
      </c>
      <c r="M966" t="str">
        <f>+VLOOKUP(Importaciones_mensuales[[#This Row],[Código Arancelario]],Codigos10[],7,0)</f>
        <v>Sin especificar</v>
      </c>
      <c r="N966">
        <v>2015</v>
      </c>
      <c r="O966">
        <v>688.68</v>
      </c>
      <c r="P966">
        <v>1302.4000000000001</v>
      </c>
      <c r="Q966">
        <v>2602.73</v>
      </c>
      <c r="R966">
        <v>2371.9699999999998</v>
      </c>
      <c r="S966">
        <v>1089.04</v>
      </c>
      <c r="T966">
        <v>5419.32</v>
      </c>
      <c r="U966">
        <v>2865.73</v>
      </c>
      <c r="V966">
        <v>1944.55</v>
      </c>
      <c r="W966">
        <v>3048.6800000000003</v>
      </c>
      <c r="X966">
        <v>7048.0199999999995</v>
      </c>
      <c r="Y966">
        <v>4092.79</v>
      </c>
      <c r="Z966">
        <v>1925.49</v>
      </c>
    </row>
    <row r="967" spans="1:26" x14ac:dyDescent="0.25">
      <c r="A967" t="s">
        <v>126</v>
      </c>
      <c r="B967" t="s">
        <v>15</v>
      </c>
      <c r="C967" t="str">
        <f>+VLOOKUP(Importaciones_mensuales[[#This Row],[Código Arancelario]],Codigos10[],2,0)</f>
        <v>Coco</v>
      </c>
      <c r="D967">
        <f>+VLOOKUP(Importaciones_mensuales[[#This Row],[Cultivo]],Cod_categoría[],2,0)</f>
        <v>100108007</v>
      </c>
      <c r="E967" t="str">
        <f>+VLOOKUP(Importaciones_mensuales[[#This Row],[Código Arancelario]],Codigos10[],4,0)</f>
        <v>Deshidratado</v>
      </c>
      <c r="F967">
        <f>+VLOOKUP(Importaciones_mensuales[[#This Row],[Procesamiento]],Cod_procesamiento[],2,0)</f>
        <v>3</v>
      </c>
      <c r="G967" t="str">
        <f>+VLOOKUP(Importaciones_mensuales[[#This Row],[Código Arancelario]],Codigos10[],3,0)</f>
        <v>Sin especificar</v>
      </c>
      <c r="H967">
        <f>+VLOOKUP(Importaciones_mensuales[[#This Row],[Tipo]],Cod_tipo[],2,0)</f>
        <v>5</v>
      </c>
      <c r="I967" t="str">
        <f>+VLOOKUP(Importaciones_mensuales[[#This Row],[Código Arancelario]],Codigos10[],5,0)</f>
        <v>Tropicales y Subtropicales</v>
      </c>
      <c r="J967">
        <f>+VLOOKUP(Importaciones_mensuales[[#This Row],[Categoría]],Cod_Tipo_cultivo[],2,0)</f>
        <v>4</v>
      </c>
      <c r="K967" t="s">
        <v>129</v>
      </c>
      <c r="L967">
        <f>+VLOOKUP(Importaciones_mensuales[[#This Row],[Contenido]],Contenido_cod[],2,0)</f>
        <v>1</v>
      </c>
      <c r="M967" t="str">
        <f>+VLOOKUP(Importaciones_mensuales[[#This Row],[Código Arancelario]],Codigos10[],7,0)</f>
        <v>Sin especificar</v>
      </c>
      <c r="N967">
        <v>2015</v>
      </c>
      <c r="O967">
        <v>220811.40999999997</v>
      </c>
      <c r="P967">
        <v>229210.72</v>
      </c>
      <c r="Q967">
        <v>624252.94999999995</v>
      </c>
      <c r="R967">
        <v>216771.85</v>
      </c>
      <c r="S967">
        <v>248143.87</v>
      </c>
      <c r="T967">
        <v>286257.69</v>
      </c>
      <c r="U967">
        <v>227352.15</v>
      </c>
      <c r="V967">
        <v>512450.58</v>
      </c>
      <c r="W967">
        <v>430978.78999999992</v>
      </c>
      <c r="X967">
        <v>323925.51</v>
      </c>
      <c r="Y967">
        <v>55199.73</v>
      </c>
      <c r="Z967">
        <v>326651.49999999994</v>
      </c>
    </row>
    <row r="968" spans="1:26" x14ac:dyDescent="0.25">
      <c r="A968" t="s">
        <v>130</v>
      </c>
      <c r="B968" t="s">
        <v>15</v>
      </c>
      <c r="C968" t="str">
        <f>+VLOOKUP(Importaciones_mensuales[[#This Row],[Código Arancelario]],Codigos10[],2,0)</f>
        <v>Coco</v>
      </c>
      <c r="D968">
        <f>+VLOOKUP(Importaciones_mensuales[[#This Row],[Cultivo]],Cod_categoría[],2,0)</f>
        <v>100108007</v>
      </c>
      <c r="E968" t="str">
        <f>+VLOOKUP(Importaciones_mensuales[[#This Row],[Código Arancelario]],Codigos10[],4,0)</f>
        <v>Deshidratado</v>
      </c>
      <c r="F968">
        <f>+VLOOKUP(Importaciones_mensuales[[#This Row],[Procesamiento]],Cod_procesamiento[],2,0)</f>
        <v>3</v>
      </c>
      <c r="G968" t="str">
        <f>+VLOOKUP(Importaciones_mensuales[[#This Row],[Código Arancelario]],Codigos10[],3,0)</f>
        <v>Sin especificar</v>
      </c>
      <c r="H968">
        <f>+VLOOKUP(Importaciones_mensuales[[#This Row],[Tipo]],Cod_tipo[],2,0)</f>
        <v>5</v>
      </c>
      <c r="I968" t="str">
        <f>+VLOOKUP(Importaciones_mensuales[[#This Row],[Código Arancelario]],Codigos10[],5,0)</f>
        <v>Tropicales y Subtropicales</v>
      </c>
      <c r="J968">
        <f>+VLOOKUP(Importaciones_mensuales[[#This Row],[Categoría]],Cod_Tipo_cultivo[],2,0)</f>
        <v>4</v>
      </c>
      <c r="K968" t="s">
        <v>129</v>
      </c>
      <c r="L968">
        <f>+VLOOKUP(Importaciones_mensuales[[#This Row],[Contenido]],Contenido_cod[],2,0)</f>
        <v>1</v>
      </c>
      <c r="M968" t="str">
        <f>+VLOOKUP(Importaciones_mensuales[[#This Row],[Código Arancelario]],Codigos10[],7,0)</f>
        <v>Sin especificar</v>
      </c>
      <c r="N968">
        <v>2015</v>
      </c>
      <c r="O968">
        <v>20750.489999999998</v>
      </c>
      <c r="P968">
        <v>3042.7</v>
      </c>
      <c r="Q968">
        <v>6874.32</v>
      </c>
      <c r="R968">
        <v>8875.43</v>
      </c>
      <c r="S968">
        <v>14068.24</v>
      </c>
      <c r="T968">
        <v>28673.61</v>
      </c>
      <c r="U968">
        <v>54376.11</v>
      </c>
      <c r="V968">
        <v>14998.56</v>
      </c>
      <c r="W968">
        <v>0</v>
      </c>
      <c r="X968">
        <v>20916.330000000002</v>
      </c>
      <c r="Y968">
        <v>0</v>
      </c>
      <c r="Z968">
        <v>0</v>
      </c>
    </row>
    <row r="969" spans="1:26" x14ac:dyDescent="0.25">
      <c r="A969" t="s">
        <v>131</v>
      </c>
      <c r="B969" t="s">
        <v>15</v>
      </c>
      <c r="C969" t="str">
        <f>+VLOOKUP(Importaciones_mensuales[[#This Row],[Código Arancelario]],Codigos10[],2,0)</f>
        <v>Nuez</v>
      </c>
      <c r="D969">
        <f>+VLOOKUP(Importaciones_mensuales[[#This Row],[Cultivo]],Cod_categoría[],2,0)</f>
        <v>100105004</v>
      </c>
      <c r="E969" t="str">
        <f>+VLOOKUP(Importaciones_mensuales[[#This Row],[Código Arancelario]],Codigos10[],4,0)</f>
        <v>Deshidratado</v>
      </c>
      <c r="F969">
        <f>+VLOOKUP(Importaciones_mensuales[[#This Row],[Procesamiento]],Cod_procesamiento[],2,0)</f>
        <v>3</v>
      </c>
      <c r="G969" t="str">
        <f>+VLOOKUP(Importaciones_mensuales[[#This Row],[Código Arancelario]],Codigos10[],3,0)</f>
        <v>Sin cáscara</v>
      </c>
      <c r="H969">
        <f>+VLOOKUP(Importaciones_mensuales[[#This Row],[Tipo]],Cod_tipo[],2,0)</f>
        <v>4</v>
      </c>
      <c r="I969" t="str">
        <f>+VLOOKUP(Importaciones_mensuales[[#This Row],[Código Arancelario]],Codigos10[],5,0)</f>
        <v>Frutos Secos</v>
      </c>
      <c r="J969">
        <f>+VLOOKUP(Importaciones_mensuales[[#This Row],[Categoría]],Cod_Tipo_cultivo[],2,0)</f>
        <v>6</v>
      </c>
      <c r="K969" t="s">
        <v>129</v>
      </c>
      <c r="L969">
        <f>+VLOOKUP(Importaciones_mensuales[[#This Row],[Contenido]],Contenido_cod[],2,0)</f>
        <v>1</v>
      </c>
      <c r="M969" t="str">
        <f>+VLOOKUP(Importaciones_mensuales[[#This Row],[Código Arancelario]],Codigos10[],7,0)</f>
        <v>Nueces de Brasil</v>
      </c>
      <c r="N969">
        <v>2015</v>
      </c>
      <c r="O969">
        <v>0</v>
      </c>
      <c r="P969">
        <v>132.82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</row>
    <row r="970" spans="1:26" x14ac:dyDescent="0.25">
      <c r="A970" t="s">
        <v>136</v>
      </c>
      <c r="B970" t="s">
        <v>15</v>
      </c>
      <c r="C970" t="str">
        <f>+VLOOKUP(Importaciones_mensuales[[#This Row],[Código Arancelario]],Codigos10[],2,0)</f>
        <v>Nuez</v>
      </c>
      <c r="D970">
        <f>+VLOOKUP(Importaciones_mensuales[[#This Row],[Cultivo]],Cod_categoría[],2,0)</f>
        <v>100105004</v>
      </c>
      <c r="E970" t="str">
        <f>+VLOOKUP(Importaciones_mensuales[[#This Row],[Código Arancelario]],Codigos10[],4,0)</f>
        <v>Deshidratado</v>
      </c>
      <c r="F970">
        <f>+VLOOKUP(Importaciones_mensuales[[#This Row],[Procesamiento]],Cod_procesamiento[],2,0)</f>
        <v>3</v>
      </c>
      <c r="G970" t="str">
        <f>+VLOOKUP(Importaciones_mensuales[[#This Row],[Código Arancelario]],Codigos10[],3,0)</f>
        <v>Sin cáscara</v>
      </c>
      <c r="H970">
        <f>+VLOOKUP(Importaciones_mensuales[[#This Row],[Tipo]],Cod_tipo[],2,0)</f>
        <v>4</v>
      </c>
      <c r="I970" t="str">
        <f>+VLOOKUP(Importaciones_mensuales[[#This Row],[Código Arancelario]],Codigos10[],5,0)</f>
        <v>Frutos Secos</v>
      </c>
      <c r="J970">
        <f>+VLOOKUP(Importaciones_mensuales[[#This Row],[Categoría]],Cod_Tipo_cultivo[],2,0)</f>
        <v>6</v>
      </c>
      <c r="K970" t="s">
        <v>129</v>
      </c>
      <c r="L970">
        <f>+VLOOKUP(Importaciones_mensuales[[#This Row],[Contenido]],Contenido_cod[],2,0)</f>
        <v>1</v>
      </c>
      <c r="M970" t="str">
        <f>+VLOOKUP(Importaciones_mensuales[[#This Row],[Código Arancelario]],Codigos10[],7,0)</f>
        <v>Nueces de marañón</v>
      </c>
      <c r="N970">
        <v>2015</v>
      </c>
      <c r="O970">
        <v>0</v>
      </c>
      <c r="P970">
        <v>356902.3</v>
      </c>
      <c r="Q970">
        <v>0</v>
      </c>
      <c r="R970">
        <v>0</v>
      </c>
      <c r="S970">
        <v>120915.35</v>
      </c>
      <c r="T970">
        <v>258522.96000000002</v>
      </c>
      <c r="U970">
        <v>383034.66000000003</v>
      </c>
      <c r="V970">
        <v>79975.570000000007</v>
      </c>
      <c r="W970">
        <v>93195.87</v>
      </c>
      <c r="X970">
        <v>390866.22</v>
      </c>
      <c r="Y970">
        <v>342196.56</v>
      </c>
      <c r="Z970">
        <v>125552.84</v>
      </c>
    </row>
    <row r="971" spans="1:26" x14ac:dyDescent="0.25">
      <c r="A971" t="s">
        <v>138</v>
      </c>
      <c r="B971" t="s">
        <v>15</v>
      </c>
      <c r="C971" t="str">
        <f>+VLOOKUP(Importaciones_mensuales[[#This Row],[Código Arancelario]],Codigos10[],2,0)</f>
        <v>Almendra</v>
      </c>
      <c r="D971">
        <f>+VLOOKUP(Importaciones_mensuales[[#This Row],[Cultivo]],Cod_categoría[],2,0)</f>
        <v>100105001</v>
      </c>
      <c r="E971" t="str">
        <f>+VLOOKUP(Importaciones_mensuales[[#This Row],[Código Arancelario]],Codigos10[],4,0)</f>
        <v>Deshidratado</v>
      </c>
      <c r="F971">
        <f>+VLOOKUP(Importaciones_mensuales[[#This Row],[Procesamiento]],Cod_procesamiento[],2,0)</f>
        <v>3</v>
      </c>
      <c r="G971" t="str">
        <f>+VLOOKUP(Importaciones_mensuales[[#This Row],[Código Arancelario]],Codigos10[],3,0)</f>
        <v>Con cáscara</v>
      </c>
      <c r="H971">
        <f>+VLOOKUP(Importaciones_mensuales[[#This Row],[Tipo]],Cod_tipo[],2,0)</f>
        <v>3</v>
      </c>
      <c r="I971" t="str">
        <f>+VLOOKUP(Importaciones_mensuales[[#This Row],[Código Arancelario]],Codigos10[],5,0)</f>
        <v>Frutos Secos</v>
      </c>
      <c r="J971">
        <f>+VLOOKUP(Importaciones_mensuales[[#This Row],[Categoría]],Cod_Tipo_cultivo[],2,0)</f>
        <v>6</v>
      </c>
      <c r="K971" t="s">
        <v>129</v>
      </c>
      <c r="L971">
        <f>+VLOOKUP(Importaciones_mensuales[[#This Row],[Contenido]],Contenido_cod[],2,0)</f>
        <v>1</v>
      </c>
      <c r="M971" t="str">
        <f>+VLOOKUP(Importaciones_mensuales[[#This Row],[Código Arancelario]],Codigos10[],7,0)</f>
        <v>Sin especificar</v>
      </c>
      <c r="N971">
        <v>2015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57153.599999999999</v>
      </c>
      <c r="V971">
        <v>0</v>
      </c>
      <c r="W971">
        <v>0</v>
      </c>
      <c r="X971">
        <v>0</v>
      </c>
      <c r="Y971">
        <v>0</v>
      </c>
      <c r="Z971">
        <v>0</v>
      </c>
    </row>
    <row r="972" spans="1:26" x14ac:dyDescent="0.25">
      <c r="A972" t="s">
        <v>141</v>
      </c>
      <c r="B972" t="s">
        <v>15</v>
      </c>
      <c r="C972" t="str">
        <f>+VLOOKUP(Importaciones_mensuales[[#This Row],[Código Arancelario]],Codigos10[],2,0)</f>
        <v>Almendra</v>
      </c>
      <c r="D972">
        <f>+VLOOKUP(Importaciones_mensuales[[#This Row],[Cultivo]],Cod_categoría[],2,0)</f>
        <v>100105001</v>
      </c>
      <c r="E972" t="str">
        <f>+VLOOKUP(Importaciones_mensuales[[#This Row],[Código Arancelario]],Codigos10[],4,0)</f>
        <v>Deshidratado</v>
      </c>
      <c r="F972">
        <f>+VLOOKUP(Importaciones_mensuales[[#This Row],[Procesamiento]],Cod_procesamiento[],2,0)</f>
        <v>3</v>
      </c>
      <c r="G972" t="str">
        <f>+VLOOKUP(Importaciones_mensuales[[#This Row],[Código Arancelario]],Codigos10[],3,0)</f>
        <v>Sin cáscara</v>
      </c>
      <c r="H972">
        <f>+VLOOKUP(Importaciones_mensuales[[#This Row],[Tipo]],Cod_tipo[],2,0)</f>
        <v>4</v>
      </c>
      <c r="I972" t="str">
        <f>+VLOOKUP(Importaciones_mensuales[[#This Row],[Código Arancelario]],Codigos10[],5,0)</f>
        <v>Frutos Secos</v>
      </c>
      <c r="J972">
        <f>+VLOOKUP(Importaciones_mensuales[[#This Row],[Categoría]],Cod_Tipo_cultivo[],2,0)</f>
        <v>6</v>
      </c>
      <c r="K972" t="s">
        <v>129</v>
      </c>
      <c r="L972">
        <f>+VLOOKUP(Importaciones_mensuales[[#This Row],[Contenido]],Contenido_cod[],2,0)</f>
        <v>1</v>
      </c>
      <c r="M972" t="str">
        <f>+VLOOKUP(Importaciones_mensuales[[#This Row],[Código Arancelario]],Codigos10[],7,0)</f>
        <v>Sin especificar</v>
      </c>
      <c r="N972">
        <v>2015</v>
      </c>
      <c r="O972">
        <v>3171274.6700000004</v>
      </c>
      <c r="P972">
        <v>1521978.6099999999</v>
      </c>
      <c r="Q972">
        <v>2826004.0500000003</v>
      </c>
      <c r="R972">
        <v>0</v>
      </c>
      <c r="S972">
        <v>1397864.57</v>
      </c>
      <c r="T972">
        <v>3636641.82</v>
      </c>
      <c r="U972">
        <v>3320219.4099999997</v>
      </c>
      <c r="V972">
        <v>3986767.53</v>
      </c>
      <c r="W972">
        <v>2282907.91</v>
      </c>
      <c r="X972">
        <v>534244.84</v>
      </c>
      <c r="Y972">
        <v>1030995.9</v>
      </c>
      <c r="Z972">
        <v>1897330.11</v>
      </c>
    </row>
    <row r="973" spans="1:26" x14ac:dyDescent="0.25">
      <c r="A973" t="s">
        <v>142</v>
      </c>
      <c r="B973" t="s">
        <v>15</v>
      </c>
      <c r="C973" t="str">
        <f>+VLOOKUP(Importaciones_mensuales[[#This Row],[Código Arancelario]],Codigos10[],2,0)</f>
        <v>Almendra</v>
      </c>
      <c r="D973">
        <f>+VLOOKUP(Importaciones_mensuales[[#This Row],[Cultivo]],Cod_categoría[],2,0)</f>
        <v>100105001</v>
      </c>
      <c r="E973" t="str">
        <f>+VLOOKUP(Importaciones_mensuales[[#This Row],[Código Arancelario]],Codigos10[],4,0)</f>
        <v>Deshidratado</v>
      </c>
      <c r="F973">
        <f>+VLOOKUP(Importaciones_mensuales[[#This Row],[Procesamiento]],Cod_procesamiento[],2,0)</f>
        <v>3</v>
      </c>
      <c r="G973" t="str">
        <f>+VLOOKUP(Importaciones_mensuales[[#This Row],[Código Arancelario]],Codigos10[],3,0)</f>
        <v>Sin cáscara</v>
      </c>
      <c r="H973">
        <f>+VLOOKUP(Importaciones_mensuales[[#This Row],[Tipo]],Cod_tipo[],2,0)</f>
        <v>4</v>
      </c>
      <c r="I973" t="str">
        <f>+VLOOKUP(Importaciones_mensuales[[#This Row],[Código Arancelario]],Codigos10[],5,0)</f>
        <v>Frutos Secos</v>
      </c>
      <c r="J973">
        <f>+VLOOKUP(Importaciones_mensuales[[#This Row],[Categoría]],Cod_Tipo_cultivo[],2,0)</f>
        <v>6</v>
      </c>
      <c r="K973" t="s">
        <v>129</v>
      </c>
      <c r="L973">
        <f>+VLOOKUP(Importaciones_mensuales[[#This Row],[Contenido]],Contenido_cod[],2,0)</f>
        <v>1</v>
      </c>
      <c r="M973" t="str">
        <f>+VLOOKUP(Importaciones_mensuales[[#This Row],[Código Arancelario]],Codigos10[],7,0)</f>
        <v>Sin especificar</v>
      </c>
      <c r="N973">
        <v>2015</v>
      </c>
      <c r="O973">
        <v>1375.1599999999999</v>
      </c>
      <c r="P973">
        <v>21732.7</v>
      </c>
      <c r="Q973">
        <v>130414.7</v>
      </c>
      <c r="R973">
        <v>60551.49</v>
      </c>
      <c r="S973">
        <v>68876.399999999994</v>
      </c>
      <c r="T973">
        <v>134026.98000000001</v>
      </c>
      <c r="U973">
        <v>124203.7</v>
      </c>
      <c r="V973">
        <v>133441.45000000001</v>
      </c>
      <c r="W973">
        <v>0</v>
      </c>
      <c r="X973">
        <v>0</v>
      </c>
      <c r="Y973">
        <v>126583.08</v>
      </c>
      <c r="Z973">
        <v>29186.23</v>
      </c>
    </row>
    <row r="974" spans="1:26" x14ac:dyDescent="0.25">
      <c r="A974" t="s">
        <v>145</v>
      </c>
      <c r="B974" t="s">
        <v>15</v>
      </c>
      <c r="C974" t="str">
        <f>+VLOOKUP(Importaciones_mensuales[[#This Row],[Código Arancelario]],Codigos10[],2,0)</f>
        <v>Avellana</v>
      </c>
      <c r="D974">
        <f>+VLOOKUP(Importaciones_mensuales[[#This Row],[Cultivo]],Cod_categoría[],2,0)</f>
        <v>100105002</v>
      </c>
      <c r="E974" t="str">
        <f>+VLOOKUP(Importaciones_mensuales[[#This Row],[Código Arancelario]],Codigos10[],4,0)</f>
        <v>Deshidratado</v>
      </c>
      <c r="F974">
        <f>+VLOOKUP(Importaciones_mensuales[[#This Row],[Procesamiento]],Cod_procesamiento[],2,0)</f>
        <v>3</v>
      </c>
      <c r="G974" t="str">
        <f>+VLOOKUP(Importaciones_mensuales[[#This Row],[Código Arancelario]],Codigos10[],3,0)</f>
        <v>Sin cáscara</v>
      </c>
      <c r="H974">
        <f>+VLOOKUP(Importaciones_mensuales[[#This Row],[Tipo]],Cod_tipo[],2,0)</f>
        <v>4</v>
      </c>
      <c r="I974" t="str">
        <f>+VLOOKUP(Importaciones_mensuales[[#This Row],[Código Arancelario]],Codigos10[],5,0)</f>
        <v>Frutos Secos</v>
      </c>
      <c r="J974">
        <f>+VLOOKUP(Importaciones_mensuales[[#This Row],[Categoría]],Cod_Tipo_cultivo[],2,0)</f>
        <v>6</v>
      </c>
      <c r="K974" t="s">
        <v>129</v>
      </c>
      <c r="L974">
        <f>+VLOOKUP(Importaciones_mensuales[[#This Row],[Contenido]],Contenido_cod[],2,0)</f>
        <v>1</v>
      </c>
      <c r="M974" t="str">
        <f>+VLOOKUP(Importaciones_mensuales[[#This Row],[Código Arancelario]],Codigos10[],7,0)</f>
        <v>Sin especificar</v>
      </c>
      <c r="N974">
        <v>2015</v>
      </c>
      <c r="O974">
        <v>0</v>
      </c>
      <c r="P974">
        <v>10707.86</v>
      </c>
      <c r="Q974">
        <v>0</v>
      </c>
      <c r="R974">
        <v>2055.5300000000002</v>
      </c>
      <c r="S974">
        <v>0</v>
      </c>
      <c r="T974">
        <v>0</v>
      </c>
      <c r="U974">
        <v>0</v>
      </c>
      <c r="V974">
        <v>2752.41</v>
      </c>
      <c r="W974">
        <v>0</v>
      </c>
      <c r="X974">
        <v>1231.27</v>
      </c>
      <c r="Y974">
        <v>0</v>
      </c>
      <c r="Z974">
        <v>397.03</v>
      </c>
    </row>
    <row r="975" spans="1:26" x14ac:dyDescent="0.25">
      <c r="A975" t="s">
        <v>146</v>
      </c>
      <c r="B975" t="s">
        <v>15</v>
      </c>
      <c r="C975" t="str">
        <f>+VLOOKUP(Importaciones_mensuales[[#This Row],[Código Arancelario]],Codigos10[],2,0)</f>
        <v>Nuez</v>
      </c>
      <c r="D975">
        <f>+VLOOKUP(Importaciones_mensuales[[#This Row],[Cultivo]],Cod_categoría[],2,0)</f>
        <v>100105004</v>
      </c>
      <c r="E975" t="str">
        <f>+VLOOKUP(Importaciones_mensuales[[#This Row],[Código Arancelario]],Codigos10[],4,0)</f>
        <v>Deshidratado</v>
      </c>
      <c r="F975">
        <f>+VLOOKUP(Importaciones_mensuales[[#This Row],[Procesamiento]],Cod_procesamiento[],2,0)</f>
        <v>3</v>
      </c>
      <c r="G975" t="str">
        <f>+VLOOKUP(Importaciones_mensuales[[#This Row],[Código Arancelario]],Codigos10[],3,0)</f>
        <v>Con cáscara</v>
      </c>
      <c r="H975">
        <f>+VLOOKUP(Importaciones_mensuales[[#This Row],[Tipo]],Cod_tipo[],2,0)</f>
        <v>3</v>
      </c>
      <c r="I975" t="str">
        <f>+VLOOKUP(Importaciones_mensuales[[#This Row],[Código Arancelario]],Codigos10[],5,0)</f>
        <v>Frutos Secos</v>
      </c>
      <c r="J975">
        <f>+VLOOKUP(Importaciones_mensuales[[#This Row],[Categoría]],Cod_Tipo_cultivo[],2,0)</f>
        <v>6</v>
      </c>
      <c r="K975" t="s">
        <v>129</v>
      </c>
      <c r="L975">
        <f>+VLOOKUP(Importaciones_mensuales[[#This Row],[Contenido]],Contenido_cod[],2,0)</f>
        <v>1</v>
      </c>
      <c r="M975" t="str">
        <f>+VLOOKUP(Importaciones_mensuales[[#This Row],[Código Arancelario]],Codigos10[],7,0)</f>
        <v>Nueces de nogal</v>
      </c>
      <c r="N975">
        <v>2015</v>
      </c>
      <c r="O975">
        <v>162159.65</v>
      </c>
      <c r="P975">
        <v>366263.81</v>
      </c>
      <c r="Q975">
        <v>0</v>
      </c>
      <c r="R975">
        <v>0</v>
      </c>
      <c r="S975">
        <v>178186.42</v>
      </c>
      <c r="T975">
        <v>3008</v>
      </c>
      <c r="U975">
        <v>0</v>
      </c>
      <c r="V975">
        <v>0</v>
      </c>
      <c r="W975">
        <v>32407.65</v>
      </c>
      <c r="X975">
        <v>0</v>
      </c>
      <c r="Y975">
        <v>65836.44</v>
      </c>
      <c r="Z975">
        <v>0</v>
      </c>
    </row>
    <row r="976" spans="1:26" x14ac:dyDescent="0.25">
      <c r="A976" t="s">
        <v>148</v>
      </c>
      <c r="B976" t="s">
        <v>15</v>
      </c>
      <c r="C976" t="str">
        <f>+VLOOKUP(Importaciones_mensuales[[#This Row],[Código Arancelario]],Codigos10[],2,0)</f>
        <v>Nuez</v>
      </c>
      <c r="D976">
        <f>+VLOOKUP(Importaciones_mensuales[[#This Row],[Cultivo]],Cod_categoría[],2,0)</f>
        <v>100105004</v>
      </c>
      <c r="E976" t="str">
        <f>+VLOOKUP(Importaciones_mensuales[[#This Row],[Código Arancelario]],Codigos10[],4,0)</f>
        <v>Deshidratado</v>
      </c>
      <c r="F976">
        <f>+VLOOKUP(Importaciones_mensuales[[#This Row],[Procesamiento]],Cod_procesamiento[],2,0)</f>
        <v>3</v>
      </c>
      <c r="G976" t="str">
        <f>+VLOOKUP(Importaciones_mensuales[[#This Row],[Código Arancelario]],Codigos10[],3,0)</f>
        <v>Sin cáscara</v>
      </c>
      <c r="H976">
        <f>+VLOOKUP(Importaciones_mensuales[[#This Row],[Tipo]],Cod_tipo[],2,0)</f>
        <v>4</v>
      </c>
      <c r="I976" t="str">
        <f>+VLOOKUP(Importaciones_mensuales[[#This Row],[Código Arancelario]],Codigos10[],5,0)</f>
        <v>Frutos Secos</v>
      </c>
      <c r="J976">
        <f>+VLOOKUP(Importaciones_mensuales[[#This Row],[Categoría]],Cod_Tipo_cultivo[],2,0)</f>
        <v>6</v>
      </c>
      <c r="K976" t="s">
        <v>129</v>
      </c>
      <c r="L976">
        <f>+VLOOKUP(Importaciones_mensuales[[#This Row],[Contenido]],Contenido_cod[],2,0)</f>
        <v>1</v>
      </c>
      <c r="M976" t="str">
        <f>+VLOOKUP(Importaciones_mensuales[[#This Row],[Código Arancelario]],Codigos10[],7,0)</f>
        <v>Nueces de nogal</v>
      </c>
      <c r="N976">
        <v>2015</v>
      </c>
      <c r="O976">
        <v>49491.5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</row>
    <row r="977" spans="1:26" x14ac:dyDescent="0.25">
      <c r="A977" t="s">
        <v>149</v>
      </c>
      <c r="B977" t="s">
        <v>15</v>
      </c>
      <c r="C977" t="str">
        <f>+VLOOKUP(Importaciones_mensuales[[#This Row],[Código Arancelario]],Codigos10[],2,0)</f>
        <v>Nuez</v>
      </c>
      <c r="D977">
        <f>+VLOOKUP(Importaciones_mensuales[[#This Row],[Cultivo]],Cod_categoría[],2,0)</f>
        <v>100105004</v>
      </c>
      <c r="E977" t="str">
        <f>+VLOOKUP(Importaciones_mensuales[[#This Row],[Código Arancelario]],Codigos10[],4,0)</f>
        <v>Deshidratado</v>
      </c>
      <c r="F977">
        <f>+VLOOKUP(Importaciones_mensuales[[#This Row],[Procesamiento]],Cod_procesamiento[],2,0)</f>
        <v>3</v>
      </c>
      <c r="G977" t="str">
        <f>+VLOOKUP(Importaciones_mensuales[[#This Row],[Código Arancelario]],Codigos10[],3,0)</f>
        <v>Sin cáscara</v>
      </c>
      <c r="H977">
        <f>+VLOOKUP(Importaciones_mensuales[[#This Row],[Tipo]],Cod_tipo[],2,0)</f>
        <v>4</v>
      </c>
      <c r="I977" t="str">
        <f>+VLOOKUP(Importaciones_mensuales[[#This Row],[Código Arancelario]],Codigos10[],5,0)</f>
        <v>Frutos Secos</v>
      </c>
      <c r="J977">
        <f>+VLOOKUP(Importaciones_mensuales[[#This Row],[Categoría]],Cod_Tipo_cultivo[],2,0)</f>
        <v>6</v>
      </c>
      <c r="K977" t="s">
        <v>129</v>
      </c>
      <c r="L977">
        <f>+VLOOKUP(Importaciones_mensuales[[#This Row],[Contenido]],Contenido_cod[],2,0)</f>
        <v>1</v>
      </c>
      <c r="M977" t="str">
        <f>+VLOOKUP(Importaciones_mensuales[[#This Row],[Código Arancelario]],Codigos10[],7,0)</f>
        <v>Nueces de nogal</v>
      </c>
      <c r="N977">
        <v>2015</v>
      </c>
      <c r="O977">
        <v>162140.57999999999</v>
      </c>
      <c r="P977">
        <v>40410.31</v>
      </c>
      <c r="Q977">
        <v>0</v>
      </c>
      <c r="R977">
        <v>592.44000000000005</v>
      </c>
      <c r="S977">
        <v>139799.34</v>
      </c>
      <c r="T977">
        <v>256.98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378.97</v>
      </c>
    </row>
    <row r="978" spans="1:26" x14ac:dyDescent="0.25">
      <c r="A978" t="s">
        <v>150</v>
      </c>
      <c r="B978" t="s">
        <v>15</v>
      </c>
      <c r="C978" t="str">
        <f>+VLOOKUP(Importaciones_mensuales[[#This Row],[Código Arancelario]],Codigos10[],2,0)</f>
        <v>Castaña</v>
      </c>
      <c r="D978">
        <f>+VLOOKUP(Importaciones_mensuales[[#This Row],[Cultivo]],Cod_categoría[],2,0)</f>
        <v>100105003</v>
      </c>
      <c r="E978" t="str">
        <f>+VLOOKUP(Importaciones_mensuales[[#This Row],[Código Arancelario]],Codigos10[],4,0)</f>
        <v>Deshidratado</v>
      </c>
      <c r="F978">
        <f>+VLOOKUP(Importaciones_mensuales[[#This Row],[Procesamiento]],Cod_procesamiento[],2,0)</f>
        <v>3</v>
      </c>
      <c r="G978" t="str">
        <f>+VLOOKUP(Importaciones_mensuales[[#This Row],[Código Arancelario]],Codigos10[],3,0)</f>
        <v>Sin cáscara</v>
      </c>
      <c r="H978">
        <f>+VLOOKUP(Importaciones_mensuales[[#This Row],[Tipo]],Cod_tipo[],2,0)</f>
        <v>4</v>
      </c>
      <c r="I978" t="str">
        <f>+VLOOKUP(Importaciones_mensuales[[#This Row],[Código Arancelario]],Codigos10[],5,0)</f>
        <v>Frutos Secos</v>
      </c>
      <c r="J978">
        <f>+VLOOKUP(Importaciones_mensuales[[#This Row],[Categoría]],Cod_Tipo_cultivo[],2,0)</f>
        <v>6</v>
      </c>
      <c r="K978" t="s">
        <v>129</v>
      </c>
      <c r="L978">
        <f>+VLOOKUP(Importaciones_mensuales[[#This Row],[Contenido]],Contenido_cod[],2,0)</f>
        <v>1</v>
      </c>
      <c r="M978" t="str">
        <f>+VLOOKUP(Importaciones_mensuales[[#This Row],[Código Arancelario]],Codigos10[],7,0)</f>
        <v>Sin especificar</v>
      </c>
      <c r="N978">
        <v>2015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358.87</v>
      </c>
      <c r="X978">
        <v>0</v>
      </c>
      <c r="Y978">
        <v>0</v>
      </c>
      <c r="Z978">
        <v>0</v>
      </c>
    </row>
    <row r="979" spans="1:26" x14ac:dyDescent="0.25">
      <c r="A979" t="s">
        <v>152</v>
      </c>
      <c r="B979" t="s">
        <v>15</v>
      </c>
      <c r="C979" t="str">
        <f>+VLOOKUP(Importaciones_mensuales[[#This Row],[Código Arancelario]],Codigos10[],2,0)</f>
        <v>Pistacho</v>
      </c>
      <c r="D979">
        <f>+VLOOKUP(Importaciones_mensuales[[#This Row],[Cultivo]],Cod_categoría[],2,0)</f>
        <v>100105005</v>
      </c>
      <c r="E979" t="str">
        <f>+VLOOKUP(Importaciones_mensuales[[#This Row],[Código Arancelario]],Codigos10[],4,0)</f>
        <v>Deshidratado</v>
      </c>
      <c r="F979">
        <f>+VLOOKUP(Importaciones_mensuales[[#This Row],[Procesamiento]],Cod_procesamiento[],2,0)</f>
        <v>3</v>
      </c>
      <c r="G979" t="str">
        <f>+VLOOKUP(Importaciones_mensuales[[#This Row],[Código Arancelario]],Codigos10[],3,0)</f>
        <v>Con cáscara</v>
      </c>
      <c r="H979">
        <f>+VLOOKUP(Importaciones_mensuales[[#This Row],[Tipo]],Cod_tipo[],2,0)</f>
        <v>3</v>
      </c>
      <c r="I979" t="str">
        <f>+VLOOKUP(Importaciones_mensuales[[#This Row],[Código Arancelario]],Codigos10[],5,0)</f>
        <v>Frutos Secos</v>
      </c>
      <c r="J979">
        <f>+VLOOKUP(Importaciones_mensuales[[#This Row],[Categoría]],Cod_Tipo_cultivo[],2,0)</f>
        <v>6</v>
      </c>
      <c r="K979" t="s">
        <v>129</v>
      </c>
      <c r="L979">
        <f>+VLOOKUP(Importaciones_mensuales[[#This Row],[Contenido]],Contenido_cod[],2,0)</f>
        <v>1</v>
      </c>
      <c r="M979" t="str">
        <f>+VLOOKUP(Importaciones_mensuales[[#This Row],[Código Arancelario]],Codigos10[],7,0)</f>
        <v>Sin especificar</v>
      </c>
      <c r="N979">
        <v>2015</v>
      </c>
      <c r="O979">
        <v>0</v>
      </c>
      <c r="P979">
        <v>139743.07999999999</v>
      </c>
      <c r="Q979">
        <v>0</v>
      </c>
      <c r="R979">
        <v>0</v>
      </c>
      <c r="S979">
        <v>181378.07</v>
      </c>
      <c r="T979">
        <v>112704.19</v>
      </c>
      <c r="U979">
        <v>65615.95</v>
      </c>
      <c r="V979">
        <v>0</v>
      </c>
      <c r="W979">
        <v>0</v>
      </c>
      <c r="X979">
        <v>0</v>
      </c>
      <c r="Y979">
        <v>0</v>
      </c>
      <c r="Z979">
        <v>987.95</v>
      </c>
    </row>
    <row r="980" spans="1:26" x14ac:dyDescent="0.25">
      <c r="A980" t="s">
        <v>157</v>
      </c>
      <c r="B980" t="s">
        <v>15</v>
      </c>
      <c r="C980" t="str">
        <f>+VLOOKUP(Importaciones_mensuales[[#This Row],[Código Arancelario]],Codigos10[],2,0)</f>
        <v>Nuez</v>
      </c>
      <c r="D980">
        <f>+VLOOKUP(Importaciones_mensuales[[#This Row],[Cultivo]],Cod_categoría[],2,0)</f>
        <v>100105004</v>
      </c>
      <c r="E980" t="str">
        <f>+VLOOKUP(Importaciones_mensuales[[#This Row],[Código Arancelario]],Codigos10[],4,0)</f>
        <v>Deshidratado</v>
      </c>
      <c r="F980">
        <f>+VLOOKUP(Importaciones_mensuales[[#This Row],[Procesamiento]],Cod_procesamiento[],2,0)</f>
        <v>3</v>
      </c>
      <c r="G980" t="str">
        <f>+VLOOKUP(Importaciones_mensuales[[#This Row],[Código Arancelario]],Codigos10[],3,0)</f>
        <v>Sin especificar</v>
      </c>
      <c r="H980">
        <f>+VLOOKUP(Importaciones_mensuales[[#This Row],[Tipo]],Cod_tipo[],2,0)</f>
        <v>5</v>
      </c>
      <c r="I980" t="str">
        <f>+VLOOKUP(Importaciones_mensuales[[#This Row],[Código Arancelario]],Codigos10[],5,0)</f>
        <v>Frutos Secos</v>
      </c>
      <c r="J980">
        <f>+VLOOKUP(Importaciones_mensuales[[#This Row],[Categoría]],Cod_Tipo_cultivo[],2,0)</f>
        <v>6</v>
      </c>
      <c r="K980" t="s">
        <v>129</v>
      </c>
      <c r="L980">
        <f>+VLOOKUP(Importaciones_mensuales[[#This Row],[Contenido]],Contenido_cod[],2,0)</f>
        <v>1</v>
      </c>
      <c r="M980" t="str">
        <f>+VLOOKUP(Importaciones_mensuales[[#This Row],[Código Arancelario]],Codigos10[],7,0)</f>
        <v>Otras nueces</v>
      </c>
      <c r="N980">
        <v>2015</v>
      </c>
      <c r="O980">
        <v>0</v>
      </c>
      <c r="P980">
        <v>460.7</v>
      </c>
      <c r="Q980">
        <v>849.38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</row>
    <row r="981" spans="1:26" x14ac:dyDescent="0.25">
      <c r="A981" t="s">
        <v>159</v>
      </c>
      <c r="B981" t="s">
        <v>15</v>
      </c>
      <c r="C981" t="str">
        <f>+VLOOKUP(Importaciones_mensuales[[#This Row],[Código Arancelario]],Codigos10[],2,0)</f>
        <v>Plátano</v>
      </c>
      <c r="D981">
        <f>+VLOOKUP(Importaciones_mensuales[[#This Row],[Cultivo]],Cod_categoría[],2,0)</f>
        <v>100108006</v>
      </c>
      <c r="E981" t="str">
        <f>+VLOOKUP(Importaciones_mensuales[[#This Row],[Código Arancelario]],Codigos10[],4,0)</f>
        <v>Sin especificar</v>
      </c>
      <c r="F981">
        <f>+VLOOKUP(Importaciones_mensuales[[#This Row],[Procesamiento]],Cod_procesamiento[],2,0)</f>
        <v>6</v>
      </c>
      <c r="G981" t="str">
        <f>+VLOOKUP(Importaciones_mensuales[[#This Row],[Código Arancelario]],Codigos10[],3,0)</f>
        <v>Sin especificar</v>
      </c>
      <c r="H981">
        <f>+VLOOKUP(Importaciones_mensuales[[#This Row],[Tipo]],Cod_tipo[],2,0)</f>
        <v>5</v>
      </c>
      <c r="I981" t="str">
        <f>+VLOOKUP(Importaciones_mensuales[[#This Row],[Código Arancelario]],Codigos10[],5,0)</f>
        <v>Tropicales y Subtropicales</v>
      </c>
      <c r="J981">
        <f>+VLOOKUP(Importaciones_mensuales[[#This Row],[Categoría]],Cod_Tipo_cultivo[],2,0)</f>
        <v>4</v>
      </c>
      <c r="K981" t="s">
        <v>129</v>
      </c>
      <c r="L981">
        <f>+VLOOKUP(Importaciones_mensuales[[#This Row],[Contenido]],Contenido_cod[],2,0)</f>
        <v>1</v>
      </c>
      <c r="M981" t="str">
        <f>+VLOOKUP(Importaciones_mensuales[[#This Row],[Código Arancelario]],Codigos10[],7,0)</f>
        <v>Sin especificar</v>
      </c>
      <c r="N981">
        <v>2015</v>
      </c>
      <c r="O981">
        <v>70672.92</v>
      </c>
      <c r="P981">
        <v>125020.23</v>
      </c>
      <c r="Q981">
        <v>137840.94</v>
      </c>
      <c r="R981">
        <v>89782.37</v>
      </c>
      <c r="S981">
        <v>158273.60000000001</v>
      </c>
      <c r="T981">
        <v>48295.11</v>
      </c>
      <c r="U981">
        <v>124068.68</v>
      </c>
      <c r="V981">
        <v>110501.44</v>
      </c>
      <c r="W981">
        <v>34381.599999999999</v>
      </c>
      <c r="X981">
        <v>39623.49</v>
      </c>
      <c r="Y981">
        <v>117621.09</v>
      </c>
      <c r="Z981">
        <v>107338</v>
      </c>
    </row>
    <row r="982" spans="1:26" x14ac:dyDescent="0.25">
      <c r="A982" t="s">
        <v>161</v>
      </c>
      <c r="B982" t="s">
        <v>15</v>
      </c>
      <c r="C982" t="str">
        <f>+VLOOKUP(Importaciones_mensuales[[#This Row],[Código Arancelario]],Codigos10[],2,0)</f>
        <v>Plátano</v>
      </c>
      <c r="D982">
        <f>+VLOOKUP(Importaciones_mensuales[[#This Row],[Cultivo]],Cod_categoría[],2,0)</f>
        <v>100108006</v>
      </c>
      <c r="E982" t="str">
        <f>+VLOOKUP(Importaciones_mensuales[[#This Row],[Código Arancelario]],Codigos10[],4,0)</f>
        <v>Sin especificar</v>
      </c>
      <c r="F982">
        <f>+VLOOKUP(Importaciones_mensuales[[#This Row],[Procesamiento]],Cod_procesamiento[],2,0)</f>
        <v>6</v>
      </c>
      <c r="G982" t="str">
        <f>+VLOOKUP(Importaciones_mensuales[[#This Row],[Código Arancelario]],Codigos10[],3,0)</f>
        <v>Sin especificar</v>
      </c>
      <c r="H982">
        <f>+VLOOKUP(Importaciones_mensuales[[#This Row],[Tipo]],Cod_tipo[],2,0)</f>
        <v>5</v>
      </c>
      <c r="I982" t="str">
        <f>+VLOOKUP(Importaciones_mensuales[[#This Row],[Código Arancelario]],Codigos10[],5,0)</f>
        <v>Tropicales y Subtropicales</v>
      </c>
      <c r="J982">
        <f>+VLOOKUP(Importaciones_mensuales[[#This Row],[Categoría]],Cod_Tipo_cultivo[],2,0)</f>
        <v>4</v>
      </c>
      <c r="K982" t="s">
        <v>129</v>
      </c>
      <c r="L982">
        <f>+VLOOKUP(Importaciones_mensuales[[#This Row],[Contenido]],Contenido_cod[],2,0)</f>
        <v>1</v>
      </c>
      <c r="M982" t="str">
        <f>+VLOOKUP(Importaciones_mensuales[[#This Row],[Código Arancelario]],Codigos10[],7,0)</f>
        <v>Sin especificar</v>
      </c>
      <c r="N982">
        <v>2015</v>
      </c>
      <c r="O982">
        <v>4475582.2799999993</v>
      </c>
      <c r="P982">
        <v>4136492.42</v>
      </c>
      <c r="Q982">
        <v>5008163.5299999993</v>
      </c>
      <c r="R982">
        <v>5735553.1200000001</v>
      </c>
      <c r="S982">
        <v>5830342.2399999993</v>
      </c>
      <c r="T982">
        <v>4953556.87</v>
      </c>
      <c r="U982">
        <v>5513646.2699999996</v>
      </c>
      <c r="V982">
        <v>5203396.1899999995</v>
      </c>
      <c r="W982">
        <v>5554583.1900000013</v>
      </c>
      <c r="X982">
        <v>5099839.1100000003</v>
      </c>
      <c r="Y982">
        <v>6451166.9100000001</v>
      </c>
      <c r="Z982">
        <v>5697317.9500000002</v>
      </c>
    </row>
    <row r="983" spans="1:26" x14ac:dyDescent="0.25">
      <c r="A983" t="s">
        <v>162</v>
      </c>
      <c r="B983" t="s">
        <v>15</v>
      </c>
      <c r="C983" t="str">
        <f>+VLOOKUP(Importaciones_mensuales[[#This Row],[Código Arancelario]],Codigos10[],2,0)</f>
        <v>Dátil</v>
      </c>
      <c r="D983">
        <f>+VLOOKUP(Importaciones_mensuales[[#This Row],[Cultivo]],Cod_categoría[],2,0)</f>
        <v>100114023</v>
      </c>
      <c r="E983" t="str">
        <f>+VLOOKUP(Importaciones_mensuales[[#This Row],[Código Arancelario]],Codigos10[],4,0)</f>
        <v>Sin especificar</v>
      </c>
      <c r="F983">
        <f>+VLOOKUP(Importaciones_mensuales[[#This Row],[Procesamiento]],Cod_procesamiento[],2,0)</f>
        <v>6</v>
      </c>
      <c r="G983" t="str">
        <f>+VLOOKUP(Importaciones_mensuales[[#This Row],[Código Arancelario]],Codigos10[],3,0)</f>
        <v>Sin especificar</v>
      </c>
      <c r="H983">
        <f>+VLOOKUP(Importaciones_mensuales[[#This Row],[Tipo]],Cod_tipo[],2,0)</f>
        <v>5</v>
      </c>
      <c r="I983" t="str">
        <f>+VLOOKUP(Importaciones_mensuales[[#This Row],[Código Arancelario]],Codigos10[],5,0)</f>
        <v>Tropicales y Subtropicales</v>
      </c>
      <c r="J983">
        <f>+VLOOKUP(Importaciones_mensuales[[#This Row],[Categoría]],Cod_Tipo_cultivo[],2,0)</f>
        <v>4</v>
      </c>
      <c r="K983" t="s">
        <v>129</v>
      </c>
      <c r="L983">
        <f>+VLOOKUP(Importaciones_mensuales[[#This Row],[Contenido]],Contenido_cod[],2,0)</f>
        <v>1</v>
      </c>
      <c r="M983" t="str">
        <f>+VLOOKUP(Importaciones_mensuales[[#This Row],[Código Arancelario]],Codigos10[],7,0)</f>
        <v>Sin especificar</v>
      </c>
      <c r="N983">
        <v>2015</v>
      </c>
      <c r="O983">
        <v>46929.7</v>
      </c>
      <c r="P983">
        <v>0</v>
      </c>
      <c r="Q983">
        <v>0</v>
      </c>
      <c r="R983">
        <v>0</v>
      </c>
      <c r="S983">
        <v>0</v>
      </c>
      <c r="T983">
        <v>7533.65</v>
      </c>
      <c r="U983">
        <v>0</v>
      </c>
      <c r="V983">
        <v>0</v>
      </c>
      <c r="W983">
        <v>0</v>
      </c>
      <c r="X983">
        <v>5390.96</v>
      </c>
      <c r="Y983">
        <v>52267.360000000001</v>
      </c>
      <c r="Z983">
        <v>16713.3</v>
      </c>
    </row>
    <row r="984" spans="1:26" x14ac:dyDescent="0.25">
      <c r="A984" t="s">
        <v>289</v>
      </c>
      <c r="B984" t="s">
        <v>15</v>
      </c>
      <c r="C984" t="str">
        <f>+VLOOKUP(Importaciones_mensuales[[#This Row],[Código Arancelario]],Codigos10[],2,0)</f>
        <v>Higo</v>
      </c>
      <c r="D984">
        <f>+VLOOKUP(Importaciones_mensuales[[#This Row],[Cultivo]],Cod_categoría[],2,0)</f>
        <v>100101006</v>
      </c>
      <c r="E984" t="str">
        <f>+VLOOKUP(Importaciones_mensuales[[#This Row],[Código Arancelario]],Codigos10[],4,0)</f>
        <v>Sin especificar</v>
      </c>
      <c r="F984">
        <f>+VLOOKUP(Importaciones_mensuales[[#This Row],[Procesamiento]],Cod_procesamiento[],2,0)</f>
        <v>6</v>
      </c>
      <c r="G984" t="str">
        <f>+VLOOKUP(Importaciones_mensuales[[#This Row],[Código Arancelario]],Codigos10[],3,0)</f>
        <v>Sin especificar</v>
      </c>
      <c r="H984">
        <f>+VLOOKUP(Importaciones_mensuales[[#This Row],[Tipo]],Cod_tipo[],2,0)</f>
        <v>5</v>
      </c>
      <c r="I984" t="str">
        <f>+VLOOKUP(Importaciones_mensuales[[#This Row],[Código Arancelario]],Codigos10[],5,0)</f>
        <v>Berries</v>
      </c>
      <c r="J984">
        <f>+VLOOKUP(Importaciones_mensuales[[#This Row],[Categoría]],Cod_Tipo_cultivo[],2,0)</f>
        <v>1</v>
      </c>
      <c r="K984" t="s">
        <v>129</v>
      </c>
      <c r="L984">
        <f>+VLOOKUP(Importaciones_mensuales[[#This Row],[Contenido]],Contenido_cod[],2,0)</f>
        <v>1</v>
      </c>
      <c r="M984" t="str">
        <f>+VLOOKUP(Importaciones_mensuales[[#This Row],[Código Arancelario]],Codigos10[],7,0)</f>
        <v>Sin especificar</v>
      </c>
      <c r="N984">
        <v>2015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12021.78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</row>
    <row r="985" spans="1:26" x14ac:dyDescent="0.25">
      <c r="A985" t="s">
        <v>164</v>
      </c>
      <c r="B985" t="s">
        <v>15</v>
      </c>
      <c r="C985" t="str">
        <f>+VLOOKUP(Importaciones_mensuales[[#This Row],[Código Arancelario]],Codigos10[],2,0)</f>
        <v>Piña</v>
      </c>
      <c r="D985">
        <f>+VLOOKUP(Importaciones_mensuales[[#This Row],[Cultivo]],Cod_categoría[],2,0)</f>
        <v>100108005</v>
      </c>
      <c r="E985" t="str">
        <f>+VLOOKUP(Importaciones_mensuales[[#This Row],[Código Arancelario]],Codigos10[],4,0)</f>
        <v>Sin especificar</v>
      </c>
      <c r="F985">
        <f>+VLOOKUP(Importaciones_mensuales[[#This Row],[Procesamiento]],Cod_procesamiento[],2,0)</f>
        <v>6</v>
      </c>
      <c r="G985" t="str">
        <f>+VLOOKUP(Importaciones_mensuales[[#This Row],[Código Arancelario]],Codigos10[],3,0)</f>
        <v>Sin especificar</v>
      </c>
      <c r="H985">
        <f>+VLOOKUP(Importaciones_mensuales[[#This Row],[Tipo]],Cod_tipo[],2,0)</f>
        <v>5</v>
      </c>
      <c r="I985" t="str">
        <f>+VLOOKUP(Importaciones_mensuales[[#This Row],[Código Arancelario]],Codigos10[],5,0)</f>
        <v>Tropicales y Subtropicales</v>
      </c>
      <c r="J985">
        <f>+VLOOKUP(Importaciones_mensuales[[#This Row],[Categoría]],Cod_Tipo_cultivo[],2,0)</f>
        <v>4</v>
      </c>
      <c r="K985" t="s">
        <v>129</v>
      </c>
      <c r="L985">
        <f>+VLOOKUP(Importaciones_mensuales[[#This Row],[Contenido]],Contenido_cod[],2,0)</f>
        <v>1</v>
      </c>
      <c r="M985" t="str">
        <f>+VLOOKUP(Importaciones_mensuales[[#This Row],[Código Arancelario]],Codigos10[],7,0)</f>
        <v>Sin especificar</v>
      </c>
      <c r="N985">
        <v>2015</v>
      </c>
      <c r="O985">
        <v>1379718.65</v>
      </c>
      <c r="P985">
        <v>1303615.2299999997</v>
      </c>
      <c r="Q985">
        <v>1165623.2000000002</v>
      </c>
      <c r="R985">
        <v>1172211.0900000001</v>
      </c>
      <c r="S985">
        <v>1310035.3599999999</v>
      </c>
      <c r="T985">
        <v>1107074.1000000001</v>
      </c>
      <c r="U985">
        <v>1015860.92</v>
      </c>
      <c r="V985">
        <v>1245585.1700000002</v>
      </c>
      <c r="W985">
        <v>1561759.02</v>
      </c>
      <c r="X985">
        <v>1215907.47</v>
      </c>
      <c r="Y985">
        <v>1355914.6400000001</v>
      </c>
      <c r="Z985">
        <v>1902453.79</v>
      </c>
    </row>
    <row r="986" spans="1:26" x14ac:dyDescent="0.25">
      <c r="A986" t="s">
        <v>211</v>
      </c>
      <c r="B986" t="s">
        <v>362</v>
      </c>
      <c r="C986" t="str">
        <f>+VLOOKUP(Importaciones_mensuales[[#This Row],[Código Arancelario]],Codigos10[],2,0)</f>
        <v>Manzana</v>
      </c>
      <c r="D986">
        <f>+VLOOKUP(Importaciones_mensuales[[#This Row],[Cultivo]],Cod_categoría[],2,0)</f>
        <v>100104002</v>
      </c>
      <c r="E986" t="str">
        <f>+VLOOKUP(Importaciones_mensuales[[#This Row],[Código Arancelario]],Codigos10[],4,0)</f>
        <v>Fresco</v>
      </c>
      <c r="F986">
        <f>+VLOOKUP(Importaciones_mensuales[[#This Row],[Procesamiento]],Cod_procesamiento[],2,0)</f>
        <v>4</v>
      </c>
      <c r="G986" t="str">
        <f>+VLOOKUP(Importaciones_mensuales[[#This Row],[Código Arancelario]],Codigos10[],3,0)</f>
        <v>No orgánico</v>
      </c>
      <c r="H986">
        <f>+VLOOKUP(Importaciones_mensuales[[#This Row],[Tipo]],Cod_tipo[],2,0)</f>
        <v>2</v>
      </c>
      <c r="I986" t="str">
        <f>+VLOOKUP(Importaciones_mensuales[[#This Row],[Código Arancelario]],Codigos10[],5,0)</f>
        <v>Frutos de pepita</v>
      </c>
      <c r="J986">
        <f>+VLOOKUP(Importaciones_mensuales[[#This Row],[Categoría]],Cod_Tipo_cultivo[],2,0)</f>
        <v>3</v>
      </c>
      <c r="K986" t="s">
        <v>129</v>
      </c>
      <c r="L986">
        <f>+VLOOKUP(Importaciones_mensuales[[#This Row],[Contenido]],Contenido_cod[],2,0)</f>
        <v>1</v>
      </c>
      <c r="M986" t="str">
        <f>+VLOOKUP(Importaciones_mensuales[[#This Row],[Código Arancelario]],Codigos10[],7,0)</f>
        <v>Fuji</v>
      </c>
      <c r="N986">
        <v>2015</v>
      </c>
      <c r="O986">
        <v>106863</v>
      </c>
      <c r="P986">
        <v>48040</v>
      </c>
      <c r="Q986">
        <v>65598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17493</v>
      </c>
      <c r="Y986">
        <v>83499</v>
      </c>
      <c r="Z986">
        <v>145043.56150000001</v>
      </c>
    </row>
    <row r="987" spans="1:26" x14ac:dyDescent="0.25">
      <c r="A987" t="s">
        <v>28</v>
      </c>
      <c r="B987" t="s">
        <v>15</v>
      </c>
      <c r="C987" t="str">
        <f>+VLOOKUP(Importaciones_mensuales[[#This Row],[Código Arancelario]],Codigos10[],2,0)</f>
        <v>Cebolla</v>
      </c>
      <c r="D987">
        <f>+VLOOKUP(Importaciones_mensuales[[#This Row],[Cultivo]],Cod_categoría[],2,0)</f>
        <v>100112004</v>
      </c>
      <c r="E987" t="str">
        <f>+VLOOKUP(Importaciones_mensuales[[#This Row],[Código Arancelario]],Codigos10[],4,0)</f>
        <v>Fresco</v>
      </c>
      <c r="F987">
        <f>+VLOOKUP(Importaciones_mensuales[[#This Row],[Procesamiento]],Cod_procesamiento[],2,0)</f>
        <v>4</v>
      </c>
      <c r="G987" t="str">
        <f>+VLOOKUP(Importaciones_mensuales[[#This Row],[Código Arancelario]],Codigos10[],3,0)</f>
        <v>No orgánico</v>
      </c>
      <c r="H987">
        <f>+VLOOKUP(Importaciones_mensuales[[#This Row],[Tipo]],Cod_tipo[],2,0)</f>
        <v>2</v>
      </c>
      <c r="I987" t="str">
        <f>+VLOOKUP(Importaciones_mensuales[[#This Row],[Código Arancelario]],Codigos10[],5,0)</f>
        <v>Hortalizas</v>
      </c>
      <c r="J987">
        <f>+VLOOKUP(Importaciones_mensuales[[#This Row],[Categoría]],Cod_Tipo_cultivo[],2,0)</f>
        <v>7</v>
      </c>
      <c r="K987" t="s">
        <v>20</v>
      </c>
      <c r="L987">
        <f>+VLOOKUP(Importaciones_mensuales[[#This Row],[Contenido]],Contenido_cod[],2,0)</f>
        <v>2</v>
      </c>
      <c r="M987" t="str">
        <f>+VLOOKUP(Importaciones_mensuales[[#This Row],[Código Arancelario]],Codigos10[],7,0)</f>
        <v>Sin especificar</v>
      </c>
      <c r="N987">
        <v>2015</v>
      </c>
      <c r="O987">
        <v>100270.78</v>
      </c>
      <c r="P987">
        <v>63219.19</v>
      </c>
      <c r="Q987">
        <v>44144.36</v>
      </c>
      <c r="R987">
        <v>18595.13</v>
      </c>
      <c r="S987">
        <v>31998.55</v>
      </c>
      <c r="T987">
        <v>27767.66</v>
      </c>
      <c r="U987">
        <v>81310.41</v>
      </c>
      <c r="V987">
        <v>256769.84</v>
      </c>
      <c r="W987">
        <v>244784.37</v>
      </c>
      <c r="X987">
        <v>202250.72</v>
      </c>
      <c r="Y987">
        <v>260970.07</v>
      </c>
      <c r="Z987">
        <v>212417.68</v>
      </c>
    </row>
    <row r="988" spans="1:26" x14ac:dyDescent="0.25">
      <c r="A988" t="s">
        <v>171</v>
      </c>
      <c r="B988" t="s">
        <v>15</v>
      </c>
      <c r="C988" t="str">
        <f>+VLOOKUP(Importaciones_mensuales[[#This Row],[Código Arancelario]],Codigos10[],2,0)</f>
        <v>Palta</v>
      </c>
      <c r="D988">
        <f>+VLOOKUP(Importaciones_mensuales[[#This Row],[Cultivo]],Cod_categoría[],2,0)</f>
        <v>100106002</v>
      </c>
      <c r="E988" t="str">
        <f>+VLOOKUP(Importaciones_mensuales[[#This Row],[Código Arancelario]],Codigos10[],4,0)</f>
        <v>Sin especificar</v>
      </c>
      <c r="F988">
        <f>+VLOOKUP(Importaciones_mensuales[[#This Row],[Procesamiento]],Cod_procesamiento[],2,0)</f>
        <v>6</v>
      </c>
      <c r="G988" t="str">
        <f>+VLOOKUP(Importaciones_mensuales[[#This Row],[Código Arancelario]],Codigos10[],3,0)</f>
        <v>Sin especificar</v>
      </c>
      <c r="H988">
        <f>+VLOOKUP(Importaciones_mensuales[[#This Row],[Tipo]],Cod_tipo[],2,0)</f>
        <v>5</v>
      </c>
      <c r="I988" t="str">
        <f>+VLOOKUP(Importaciones_mensuales[[#This Row],[Código Arancelario]],Codigos10[],5,0)</f>
        <v>Frutos Oleaginosos</v>
      </c>
      <c r="J988">
        <f>+VLOOKUP(Importaciones_mensuales[[#This Row],[Categoría]],Cod_Tipo_cultivo[],2,0)</f>
        <v>12</v>
      </c>
      <c r="K988" t="s">
        <v>129</v>
      </c>
      <c r="L988">
        <f>+VLOOKUP(Importaciones_mensuales[[#This Row],[Contenido]],Contenido_cod[],2,0)</f>
        <v>1</v>
      </c>
      <c r="M988" t="str">
        <f>+VLOOKUP(Importaciones_mensuales[[#This Row],[Código Arancelario]],Codigos10[],7,0)</f>
        <v>Fuerte</v>
      </c>
      <c r="N988">
        <v>2015</v>
      </c>
      <c r="O988">
        <v>0</v>
      </c>
      <c r="P988">
        <v>0</v>
      </c>
      <c r="Q988">
        <v>0</v>
      </c>
      <c r="R988">
        <v>0</v>
      </c>
      <c r="S988">
        <v>34692.559999999998</v>
      </c>
      <c r="T988">
        <v>34453.879999999997</v>
      </c>
      <c r="U988">
        <v>36721.339999999997</v>
      </c>
      <c r="V988">
        <v>0</v>
      </c>
      <c r="W988">
        <v>0</v>
      </c>
      <c r="X988">
        <v>0</v>
      </c>
      <c r="Y988">
        <v>0</v>
      </c>
      <c r="Z988">
        <v>0</v>
      </c>
    </row>
    <row r="989" spans="1:26" x14ac:dyDescent="0.25">
      <c r="A989" t="s">
        <v>249</v>
      </c>
      <c r="B989" t="s">
        <v>362</v>
      </c>
      <c r="C989" t="str">
        <f>+VLOOKUP(Importaciones_mensuales[[#This Row],[Código Arancelario]],Codigos10[],2,0)</f>
        <v>Frambuesa</v>
      </c>
      <c r="D989">
        <f>+VLOOKUP(Importaciones_mensuales[[#This Row],[Cultivo]],Cod_categoría[],2,0)</f>
        <v>100101004</v>
      </c>
      <c r="E989" t="str">
        <f>+VLOOKUP(Importaciones_mensuales[[#This Row],[Código Arancelario]],Codigos10[],4,0)</f>
        <v>Congelado</v>
      </c>
      <c r="F989">
        <f>+VLOOKUP(Importaciones_mensuales[[#This Row],[Procesamiento]],Cod_procesamiento[],2,0)</f>
        <v>1</v>
      </c>
      <c r="G989" t="str">
        <f>+VLOOKUP(Importaciones_mensuales[[#This Row],[Código Arancelario]],Codigos10[],3,0)</f>
        <v>Orgánico</v>
      </c>
      <c r="H989">
        <f>+VLOOKUP(Importaciones_mensuales[[#This Row],[Tipo]],Cod_tipo[],2,0)</f>
        <v>1</v>
      </c>
      <c r="I989" t="str">
        <f>+VLOOKUP(Importaciones_mensuales[[#This Row],[Código Arancelario]],Codigos10[],5,0)</f>
        <v>Berries</v>
      </c>
      <c r="J989">
        <f>+VLOOKUP(Importaciones_mensuales[[#This Row],[Categoría]],Cod_Tipo_cultivo[],2,0)</f>
        <v>1</v>
      </c>
      <c r="K989" t="s">
        <v>129</v>
      </c>
      <c r="L989">
        <f>+VLOOKUP(Importaciones_mensuales[[#This Row],[Contenido]],Contenido_cod[],2,0)</f>
        <v>1</v>
      </c>
      <c r="M989" t="str">
        <f>+VLOOKUP(Importaciones_mensuales[[#This Row],[Código Arancelario]],Codigos10[],7,0)</f>
        <v>Sin especificar</v>
      </c>
      <c r="N989">
        <v>2016</v>
      </c>
      <c r="O989">
        <v>100000</v>
      </c>
      <c r="P989">
        <v>60000</v>
      </c>
      <c r="Q989">
        <v>40000</v>
      </c>
      <c r="R989">
        <v>40000</v>
      </c>
      <c r="S989">
        <v>122960</v>
      </c>
      <c r="T989">
        <v>40000</v>
      </c>
      <c r="U989">
        <v>0</v>
      </c>
      <c r="V989">
        <v>9450</v>
      </c>
      <c r="W989">
        <v>50598.3</v>
      </c>
      <c r="X989">
        <v>20000</v>
      </c>
      <c r="Y989">
        <v>40000</v>
      </c>
      <c r="Z989">
        <v>0</v>
      </c>
    </row>
    <row r="990" spans="1:26" x14ac:dyDescent="0.25">
      <c r="A990" t="s">
        <v>174</v>
      </c>
      <c r="B990" t="s">
        <v>15</v>
      </c>
      <c r="C990" t="str">
        <f>+VLOOKUP(Importaciones_mensuales[[#This Row],[Código Arancelario]],Codigos10[],2,0)</f>
        <v>Mango</v>
      </c>
      <c r="D990">
        <f>+VLOOKUP(Importaciones_mensuales[[#This Row],[Cultivo]],Cod_categoría[],2,0)</f>
        <v>100108002</v>
      </c>
      <c r="E990" t="str">
        <f>+VLOOKUP(Importaciones_mensuales[[#This Row],[Código Arancelario]],Codigos10[],4,0)</f>
        <v>Sin especificar</v>
      </c>
      <c r="F990">
        <f>+VLOOKUP(Importaciones_mensuales[[#This Row],[Procesamiento]],Cod_procesamiento[],2,0)</f>
        <v>6</v>
      </c>
      <c r="G990" t="str">
        <f>+VLOOKUP(Importaciones_mensuales[[#This Row],[Código Arancelario]],Codigos10[],3,0)</f>
        <v>Sin especificar</v>
      </c>
      <c r="H990">
        <f>+VLOOKUP(Importaciones_mensuales[[#This Row],[Tipo]],Cod_tipo[],2,0)</f>
        <v>5</v>
      </c>
      <c r="I990" t="str">
        <f>+VLOOKUP(Importaciones_mensuales[[#This Row],[Código Arancelario]],Codigos10[],5,0)</f>
        <v>Tropicales y Subtropicales</v>
      </c>
      <c r="J990">
        <f>+VLOOKUP(Importaciones_mensuales[[#This Row],[Categoría]],Cod_Tipo_cultivo[],2,0)</f>
        <v>4</v>
      </c>
      <c r="K990" t="s">
        <v>129</v>
      </c>
      <c r="L990">
        <f>+VLOOKUP(Importaciones_mensuales[[#This Row],[Contenido]],Contenido_cod[],2,0)</f>
        <v>1</v>
      </c>
      <c r="M990" t="str">
        <f>+VLOOKUP(Importaciones_mensuales[[#This Row],[Código Arancelario]],Codigos10[],7,0)</f>
        <v>Guayabas, mangos y mangostanes</v>
      </c>
      <c r="N990">
        <v>2015</v>
      </c>
      <c r="O990">
        <v>654880.5</v>
      </c>
      <c r="P990">
        <v>491021.41000000003</v>
      </c>
      <c r="Q990">
        <v>496285.78999999992</v>
      </c>
      <c r="R990">
        <v>352078.08999999997</v>
      </c>
      <c r="S990">
        <v>341949.74</v>
      </c>
      <c r="T990">
        <v>291409.18</v>
      </c>
      <c r="U990">
        <v>343063.45</v>
      </c>
      <c r="V990">
        <v>99712</v>
      </c>
      <c r="W990">
        <v>123129.06000000001</v>
      </c>
      <c r="X990">
        <v>918452.29</v>
      </c>
      <c r="Y990">
        <v>971181.76</v>
      </c>
      <c r="Z990">
        <v>1179131.79</v>
      </c>
    </row>
    <row r="991" spans="1:26" x14ac:dyDescent="0.25">
      <c r="A991" t="s">
        <v>181</v>
      </c>
      <c r="B991" t="s">
        <v>15</v>
      </c>
      <c r="C991" t="str">
        <f>+VLOOKUP(Importaciones_mensuales[[#This Row],[Código Arancelario]],Codigos10[],2,0)</f>
        <v>Pomelo</v>
      </c>
      <c r="D991">
        <f>+VLOOKUP(Importaciones_mensuales[[#This Row],[Cultivo]],Cod_categoría[],2,0)</f>
        <v>100102006</v>
      </c>
      <c r="E991" t="str">
        <f>+VLOOKUP(Importaciones_mensuales[[#This Row],[Código Arancelario]],Codigos10[],4,0)</f>
        <v>Sin especificar</v>
      </c>
      <c r="F991">
        <f>+VLOOKUP(Importaciones_mensuales[[#This Row],[Procesamiento]],Cod_procesamiento[],2,0)</f>
        <v>6</v>
      </c>
      <c r="G991" t="str">
        <f>+VLOOKUP(Importaciones_mensuales[[#This Row],[Código Arancelario]],Codigos10[],3,0)</f>
        <v>Sin especificar</v>
      </c>
      <c r="H991">
        <f>+VLOOKUP(Importaciones_mensuales[[#This Row],[Tipo]],Cod_tipo[],2,0)</f>
        <v>5</v>
      </c>
      <c r="I991" t="str">
        <f>+VLOOKUP(Importaciones_mensuales[[#This Row],[Código Arancelario]],Codigos10[],5,0)</f>
        <v>Cítricos</v>
      </c>
      <c r="J991">
        <f>+VLOOKUP(Importaciones_mensuales[[#This Row],[Categoría]],Cod_Tipo_cultivo[],2,0)</f>
        <v>2</v>
      </c>
      <c r="K991" t="s">
        <v>129</v>
      </c>
      <c r="L991">
        <f>+VLOOKUP(Importaciones_mensuales[[#This Row],[Contenido]],Contenido_cod[],2,0)</f>
        <v>1</v>
      </c>
      <c r="M991" t="str">
        <f>+VLOOKUP(Importaciones_mensuales[[#This Row],[Código Arancelario]],Codigos10[],7,0)</f>
        <v>Sin especificar</v>
      </c>
      <c r="N991">
        <v>2015</v>
      </c>
      <c r="O991">
        <v>0</v>
      </c>
      <c r="P991">
        <v>3756.81</v>
      </c>
      <c r="Q991">
        <v>73350.51999999999</v>
      </c>
      <c r="R991">
        <v>70386.77</v>
      </c>
      <c r="S991">
        <v>125287.23</v>
      </c>
      <c r="T991">
        <v>24112.06</v>
      </c>
      <c r="U991">
        <v>43886.1</v>
      </c>
      <c r="V991">
        <v>0</v>
      </c>
      <c r="W991">
        <v>6137.23</v>
      </c>
      <c r="X991">
        <v>0</v>
      </c>
      <c r="Y991">
        <v>0</v>
      </c>
      <c r="Z991">
        <v>0</v>
      </c>
    </row>
    <row r="992" spans="1:26" x14ac:dyDescent="0.25">
      <c r="A992" t="s">
        <v>183</v>
      </c>
      <c r="B992" t="s">
        <v>15</v>
      </c>
      <c r="C992" t="str">
        <f>+VLOOKUP(Importaciones_mensuales[[#This Row],[Código Arancelario]],Codigos10[],2,0)</f>
        <v>Limón</v>
      </c>
      <c r="D992">
        <f>+VLOOKUP(Importaciones_mensuales[[#This Row],[Cultivo]],Cod_categoría[],2,0)</f>
        <v>100102003</v>
      </c>
      <c r="E992" t="str">
        <f>+VLOOKUP(Importaciones_mensuales[[#This Row],[Código Arancelario]],Codigos10[],4,0)</f>
        <v>Sin especificar</v>
      </c>
      <c r="F992">
        <f>+VLOOKUP(Importaciones_mensuales[[#This Row],[Procesamiento]],Cod_procesamiento[],2,0)</f>
        <v>6</v>
      </c>
      <c r="G992" t="str">
        <f>+VLOOKUP(Importaciones_mensuales[[#This Row],[Código Arancelario]],Codigos10[],3,0)</f>
        <v>Sin especificar</v>
      </c>
      <c r="H992">
        <f>+VLOOKUP(Importaciones_mensuales[[#This Row],[Tipo]],Cod_tipo[],2,0)</f>
        <v>5</v>
      </c>
      <c r="I992" t="str">
        <f>+VLOOKUP(Importaciones_mensuales[[#This Row],[Código Arancelario]],Codigos10[],5,0)</f>
        <v>Cítricos</v>
      </c>
      <c r="J992">
        <f>+VLOOKUP(Importaciones_mensuales[[#This Row],[Categoría]],Cod_Tipo_cultivo[],2,0)</f>
        <v>2</v>
      </c>
      <c r="K992" t="s">
        <v>129</v>
      </c>
      <c r="L992">
        <f>+VLOOKUP(Importaciones_mensuales[[#This Row],[Contenido]],Contenido_cod[],2,0)</f>
        <v>1</v>
      </c>
      <c r="M992" t="str">
        <f>+VLOOKUP(Importaciones_mensuales[[#This Row],[Código Arancelario]],Codigos10[],7,0)</f>
        <v>Sin especificar</v>
      </c>
      <c r="N992">
        <v>2015</v>
      </c>
      <c r="O992">
        <v>1252444.32</v>
      </c>
      <c r="P992">
        <v>1163334.55</v>
      </c>
      <c r="Q992">
        <v>1099286.81</v>
      </c>
      <c r="R992">
        <v>535749.99</v>
      </c>
      <c r="S992">
        <v>223202.28</v>
      </c>
      <c r="T992">
        <v>230902.19</v>
      </c>
      <c r="U992">
        <v>221343.37</v>
      </c>
      <c r="V992">
        <v>171322.59</v>
      </c>
      <c r="W992">
        <v>284971.46999999997</v>
      </c>
      <c r="X992">
        <v>270368.82</v>
      </c>
      <c r="Y992">
        <v>245514.63</v>
      </c>
      <c r="Z992">
        <v>421796.75</v>
      </c>
    </row>
    <row r="993" spans="1:26" x14ac:dyDescent="0.25">
      <c r="A993" t="s">
        <v>185</v>
      </c>
      <c r="B993" t="s">
        <v>15</v>
      </c>
      <c r="C993" t="str">
        <f>+VLOOKUP(Importaciones_mensuales[[#This Row],[Código Arancelario]],Codigos10[],2,0)</f>
        <v>Lima agria</v>
      </c>
      <c r="D993">
        <f>+VLOOKUP(Importaciones_mensuales[[#This Row],[Cultivo]],Cod_categoría[],2,0)</f>
        <v>100114027</v>
      </c>
      <c r="E993" t="str">
        <f>+VLOOKUP(Importaciones_mensuales[[#This Row],[Código Arancelario]],Codigos10[],4,0)</f>
        <v>Sin especificar</v>
      </c>
      <c r="F993">
        <f>+VLOOKUP(Importaciones_mensuales[[#This Row],[Procesamiento]],Cod_procesamiento[],2,0)</f>
        <v>6</v>
      </c>
      <c r="G993" t="str">
        <f>+VLOOKUP(Importaciones_mensuales[[#This Row],[Código Arancelario]],Codigos10[],3,0)</f>
        <v>Sin especificar</v>
      </c>
      <c r="H993">
        <f>+VLOOKUP(Importaciones_mensuales[[#This Row],[Tipo]],Cod_tipo[],2,0)</f>
        <v>5</v>
      </c>
      <c r="I993" t="str">
        <f>+VLOOKUP(Importaciones_mensuales[[#This Row],[Código Arancelario]],Codigos10[],5,0)</f>
        <v>Cítricos</v>
      </c>
      <c r="J993">
        <f>+VLOOKUP(Importaciones_mensuales[[#This Row],[Categoría]],Cod_Tipo_cultivo[],2,0)</f>
        <v>2</v>
      </c>
      <c r="K993" t="s">
        <v>129</v>
      </c>
      <c r="L993">
        <f>+VLOOKUP(Importaciones_mensuales[[#This Row],[Contenido]],Contenido_cod[],2,0)</f>
        <v>1</v>
      </c>
      <c r="M993" t="str">
        <f>+VLOOKUP(Importaciones_mensuales[[#This Row],[Código Arancelario]],Codigos10[],7,0)</f>
        <v>Sin especificar</v>
      </c>
      <c r="N993">
        <v>2015</v>
      </c>
      <c r="O993">
        <v>114976.81</v>
      </c>
      <c r="P993">
        <v>44306</v>
      </c>
      <c r="Q993">
        <v>0</v>
      </c>
      <c r="R993">
        <v>26618</v>
      </c>
      <c r="S993">
        <v>36042.479999999996</v>
      </c>
      <c r="T993">
        <v>92613.09</v>
      </c>
      <c r="U993">
        <v>72500</v>
      </c>
      <c r="V993">
        <v>68137.78</v>
      </c>
      <c r="W993">
        <v>31933</v>
      </c>
      <c r="X993">
        <v>132832.5</v>
      </c>
      <c r="Y993">
        <v>0</v>
      </c>
      <c r="Z993">
        <v>94955.45</v>
      </c>
    </row>
    <row r="994" spans="1:26" x14ac:dyDescent="0.25">
      <c r="A994" t="s">
        <v>187</v>
      </c>
      <c r="B994" t="s">
        <v>15</v>
      </c>
      <c r="C994" t="str">
        <f>+VLOOKUP(Importaciones_mensuales[[#This Row],[Código Arancelario]],Codigos10[],2,0)</f>
        <v>Limón</v>
      </c>
      <c r="D994">
        <f>+VLOOKUP(Importaciones_mensuales[[#This Row],[Cultivo]],Cod_categoría[],2,0)</f>
        <v>100102003</v>
      </c>
      <c r="E994" t="str">
        <f>+VLOOKUP(Importaciones_mensuales[[#This Row],[Código Arancelario]],Codigos10[],4,0)</f>
        <v>Sin especificar</v>
      </c>
      <c r="F994">
        <f>+VLOOKUP(Importaciones_mensuales[[#This Row],[Procesamiento]],Cod_procesamiento[],2,0)</f>
        <v>6</v>
      </c>
      <c r="G994" t="str">
        <f>+VLOOKUP(Importaciones_mensuales[[#This Row],[Código Arancelario]],Codigos10[],3,0)</f>
        <v>Sin especificar</v>
      </c>
      <c r="H994">
        <f>+VLOOKUP(Importaciones_mensuales[[#This Row],[Tipo]],Cod_tipo[],2,0)</f>
        <v>5</v>
      </c>
      <c r="I994" t="str">
        <f>+VLOOKUP(Importaciones_mensuales[[#This Row],[Código Arancelario]],Codigos10[],5,0)</f>
        <v>Cítricos</v>
      </c>
      <c r="J994">
        <f>+VLOOKUP(Importaciones_mensuales[[#This Row],[Categoría]],Cod_Tipo_cultivo[],2,0)</f>
        <v>2</v>
      </c>
      <c r="K994" t="s">
        <v>129</v>
      </c>
      <c r="L994">
        <f>+VLOOKUP(Importaciones_mensuales[[#This Row],[Contenido]],Contenido_cod[],2,0)</f>
        <v>1</v>
      </c>
      <c r="M994" t="str">
        <f>+VLOOKUP(Importaciones_mensuales[[#This Row],[Código Arancelario]],Codigos10[],7,0)</f>
        <v>Sin especificar</v>
      </c>
      <c r="N994">
        <v>2015</v>
      </c>
      <c r="O994">
        <v>100800</v>
      </c>
      <c r="P994">
        <v>58101.81</v>
      </c>
      <c r="Q994">
        <v>28600.44</v>
      </c>
      <c r="R994">
        <v>0</v>
      </c>
      <c r="S994">
        <v>58657.07</v>
      </c>
      <c r="T994">
        <v>3646</v>
      </c>
      <c r="U994">
        <v>25640.25</v>
      </c>
      <c r="V994">
        <v>2761</v>
      </c>
      <c r="W994">
        <v>26196.28</v>
      </c>
      <c r="X994">
        <v>0</v>
      </c>
      <c r="Y994">
        <v>61440</v>
      </c>
      <c r="Z994">
        <v>37589.15</v>
      </c>
    </row>
    <row r="995" spans="1:26" x14ac:dyDescent="0.25">
      <c r="A995" t="s">
        <v>188</v>
      </c>
      <c r="B995" t="s">
        <v>15</v>
      </c>
      <c r="C995" t="str">
        <f>+VLOOKUP(Importaciones_mensuales[[#This Row],[Código Arancelario]],Codigos10[],2,0)</f>
        <v>Otros cítricos</v>
      </c>
      <c r="D995">
        <f>+VLOOKUP(Importaciones_mensuales[[#This Row],[Cultivo]],Cod_categoría[],2,0)</f>
        <v>100102008</v>
      </c>
      <c r="E995" t="str">
        <f>+VLOOKUP(Importaciones_mensuales[[#This Row],[Código Arancelario]],Codigos10[],4,0)</f>
        <v>Sin especificar</v>
      </c>
      <c r="F995">
        <f>+VLOOKUP(Importaciones_mensuales[[#This Row],[Procesamiento]],Cod_procesamiento[],2,0)</f>
        <v>6</v>
      </c>
      <c r="G995" t="str">
        <f>+VLOOKUP(Importaciones_mensuales[[#This Row],[Código Arancelario]],Codigos10[],3,0)</f>
        <v>Sin especificar</v>
      </c>
      <c r="H995">
        <f>+VLOOKUP(Importaciones_mensuales[[#This Row],[Tipo]],Cod_tipo[],2,0)</f>
        <v>5</v>
      </c>
      <c r="I995" t="str">
        <f>+VLOOKUP(Importaciones_mensuales[[#This Row],[Código Arancelario]],Codigos10[],5,0)</f>
        <v>Cítricos</v>
      </c>
      <c r="J995">
        <f>+VLOOKUP(Importaciones_mensuales[[#This Row],[Categoría]],Cod_Tipo_cultivo[],2,0)</f>
        <v>2</v>
      </c>
      <c r="K995" t="s">
        <v>129</v>
      </c>
      <c r="L995">
        <f>+VLOOKUP(Importaciones_mensuales[[#This Row],[Contenido]],Contenido_cod[],2,0)</f>
        <v>1</v>
      </c>
      <c r="M995" t="str">
        <f>+VLOOKUP(Importaciones_mensuales[[#This Row],[Código Arancelario]],Codigos10[],7,0)</f>
        <v>Sin especificar</v>
      </c>
      <c r="N995">
        <v>2015</v>
      </c>
      <c r="O995">
        <v>4832.5</v>
      </c>
      <c r="P995">
        <v>0</v>
      </c>
      <c r="Q995">
        <v>1876.79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</row>
    <row r="996" spans="1:26" x14ac:dyDescent="0.25">
      <c r="A996" t="s">
        <v>103</v>
      </c>
      <c r="B996" t="s">
        <v>362</v>
      </c>
      <c r="C996" t="str">
        <f>+VLOOKUP(Importaciones_mensuales[[#This Row],[Código Arancelario]],Codigos10[],2,0)</f>
        <v>Otras hortalizas</v>
      </c>
      <c r="D996">
        <f>+VLOOKUP(Importaciones_mensuales[[#This Row],[Cultivo]],Cod_categoría[],2,0)</f>
        <v>100112054</v>
      </c>
      <c r="E996" t="str">
        <f>+VLOOKUP(Importaciones_mensuales[[#This Row],[Código Arancelario]],Codigos10[],4,0)</f>
        <v>Deshidratado</v>
      </c>
      <c r="F996">
        <f>+VLOOKUP(Importaciones_mensuales[[#This Row],[Procesamiento]],Cod_procesamiento[],2,0)</f>
        <v>3</v>
      </c>
      <c r="G996" t="str">
        <f>+VLOOKUP(Importaciones_mensuales[[#This Row],[Código Arancelario]],Codigos10[],3,0)</f>
        <v>No orgánico</v>
      </c>
      <c r="H996">
        <f>+VLOOKUP(Importaciones_mensuales[[#This Row],[Tipo]],Cod_tipo[],2,0)</f>
        <v>2</v>
      </c>
      <c r="I996" t="str">
        <f>+VLOOKUP(Importaciones_mensuales[[#This Row],[Código Arancelario]],Codigos10[],5,0)</f>
        <v>Hortalizas</v>
      </c>
      <c r="J996">
        <f>+VLOOKUP(Importaciones_mensuales[[#This Row],[Categoría]],Cod_Tipo_cultivo[],2,0)</f>
        <v>7</v>
      </c>
      <c r="K996" t="s">
        <v>20</v>
      </c>
      <c r="L996">
        <f>+VLOOKUP(Importaciones_mensuales[[#This Row],[Contenido]],Contenido_cod[],2,0)</f>
        <v>2</v>
      </c>
      <c r="M996" t="str">
        <f>+VLOOKUP(Importaciones_mensuales[[#This Row],[Código Arancelario]],Codigos10[],7,0)</f>
        <v>Sin especificar</v>
      </c>
      <c r="N996">
        <v>2015</v>
      </c>
      <c r="O996">
        <v>99447.05</v>
      </c>
      <c r="P996">
        <v>353949.36</v>
      </c>
      <c r="Q996">
        <v>267599.27999999997</v>
      </c>
      <c r="R996">
        <v>163555.80000000002</v>
      </c>
      <c r="S996">
        <v>764398.84849999996</v>
      </c>
      <c r="T996">
        <v>180321.1531</v>
      </c>
      <c r="U996">
        <v>563794.56279999996</v>
      </c>
      <c r="V996">
        <v>233749.08910000001</v>
      </c>
      <c r="W996">
        <v>429463.18850000005</v>
      </c>
      <c r="X996">
        <v>413300.42160000006</v>
      </c>
      <c r="Y996">
        <v>422183.66830000002</v>
      </c>
      <c r="Z996">
        <v>150108.28</v>
      </c>
    </row>
    <row r="997" spans="1:26" x14ac:dyDescent="0.25">
      <c r="A997" t="s">
        <v>166</v>
      </c>
      <c r="B997" t="s">
        <v>15</v>
      </c>
      <c r="C997" t="str">
        <f>+VLOOKUP(Importaciones_mensuales[[#This Row],[Código Arancelario]],Codigos10[],2,0)</f>
        <v>Palta</v>
      </c>
      <c r="D997">
        <f>+VLOOKUP(Importaciones_mensuales[[#This Row],[Cultivo]],Cod_categoría[],2,0)</f>
        <v>100106002</v>
      </c>
      <c r="E997" t="str">
        <f>+VLOOKUP(Importaciones_mensuales[[#This Row],[Código Arancelario]],Codigos10[],4,0)</f>
        <v>Sin especificar</v>
      </c>
      <c r="F997">
        <f>+VLOOKUP(Importaciones_mensuales[[#This Row],[Procesamiento]],Cod_procesamiento[],2,0)</f>
        <v>6</v>
      </c>
      <c r="G997" t="str">
        <f>+VLOOKUP(Importaciones_mensuales[[#This Row],[Código Arancelario]],Codigos10[],3,0)</f>
        <v>Orgánico</v>
      </c>
      <c r="H997">
        <f>+VLOOKUP(Importaciones_mensuales[[#This Row],[Tipo]],Cod_tipo[],2,0)</f>
        <v>1</v>
      </c>
      <c r="I997" t="str">
        <f>+VLOOKUP(Importaciones_mensuales[[#This Row],[Código Arancelario]],Codigos10[],5,0)</f>
        <v>Frutos Oleaginosos</v>
      </c>
      <c r="J997">
        <f>+VLOOKUP(Importaciones_mensuales[[#This Row],[Categoría]],Cod_Tipo_cultivo[],2,0)</f>
        <v>12</v>
      </c>
      <c r="K997" t="s">
        <v>129</v>
      </c>
      <c r="L997">
        <f>+VLOOKUP(Importaciones_mensuales[[#This Row],[Contenido]],Contenido_cod[],2,0)</f>
        <v>1</v>
      </c>
      <c r="M997" t="str">
        <f>+VLOOKUP(Importaciones_mensuales[[#This Row],[Código Arancelario]],Codigos10[],7,0)</f>
        <v>Hass</v>
      </c>
      <c r="N997">
        <v>2019</v>
      </c>
      <c r="O997">
        <v>99113.14</v>
      </c>
      <c r="P997">
        <v>0</v>
      </c>
      <c r="Q997">
        <v>440706.28</v>
      </c>
      <c r="R997">
        <v>687169.6</v>
      </c>
      <c r="S997">
        <v>0</v>
      </c>
      <c r="T997">
        <v>0</v>
      </c>
      <c r="U997">
        <v>0</v>
      </c>
      <c r="V997">
        <v>0</v>
      </c>
      <c r="W997">
        <v>14397.29</v>
      </c>
      <c r="X997">
        <v>0</v>
      </c>
      <c r="Y997">
        <v>0</v>
      </c>
      <c r="Z997">
        <v>608006.92000000004</v>
      </c>
    </row>
    <row r="998" spans="1:26" x14ac:dyDescent="0.25">
      <c r="A998" t="s">
        <v>213</v>
      </c>
      <c r="B998" t="s">
        <v>362</v>
      </c>
      <c r="C998" t="str">
        <f>+VLOOKUP(Importaciones_mensuales[[#This Row],[Código Arancelario]],Codigos10[],2,0)</f>
        <v>Manzana</v>
      </c>
      <c r="D998">
        <f>+VLOOKUP(Importaciones_mensuales[[#This Row],[Cultivo]],Cod_categoría[],2,0)</f>
        <v>100104002</v>
      </c>
      <c r="E998" t="str">
        <f>+VLOOKUP(Importaciones_mensuales[[#This Row],[Código Arancelario]],Codigos10[],4,0)</f>
        <v>Fresco</v>
      </c>
      <c r="F998">
        <f>+VLOOKUP(Importaciones_mensuales[[#This Row],[Procesamiento]],Cod_procesamiento[],2,0)</f>
        <v>4</v>
      </c>
      <c r="G998" t="str">
        <f>+VLOOKUP(Importaciones_mensuales[[#This Row],[Código Arancelario]],Codigos10[],3,0)</f>
        <v>No orgánico</v>
      </c>
      <c r="H998">
        <f>+VLOOKUP(Importaciones_mensuales[[#This Row],[Tipo]],Cod_tipo[],2,0)</f>
        <v>2</v>
      </c>
      <c r="I998" t="str">
        <f>+VLOOKUP(Importaciones_mensuales[[#This Row],[Código Arancelario]],Codigos10[],5,0)</f>
        <v>Frutos de pepita</v>
      </c>
      <c r="J998">
        <f>+VLOOKUP(Importaciones_mensuales[[#This Row],[Categoría]],Cod_Tipo_cultivo[],2,0)</f>
        <v>3</v>
      </c>
      <c r="K998" t="s">
        <v>129</v>
      </c>
      <c r="L998">
        <f>+VLOOKUP(Importaciones_mensuales[[#This Row],[Contenido]],Contenido_cod[],2,0)</f>
        <v>1</v>
      </c>
      <c r="M998" t="str">
        <f>+VLOOKUP(Importaciones_mensuales[[#This Row],[Código Arancelario]],Codigos10[],7,0)</f>
        <v>Granny smith</v>
      </c>
      <c r="N998">
        <v>2015</v>
      </c>
      <c r="O998">
        <v>96845</v>
      </c>
      <c r="P998">
        <v>79045</v>
      </c>
      <c r="Q998">
        <v>44122</v>
      </c>
      <c r="R998">
        <v>0</v>
      </c>
      <c r="S998">
        <v>0</v>
      </c>
      <c r="T998">
        <v>0</v>
      </c>
      <c r="U998">
        <v>20501.599999999999</v>
      </c>
      <c r="V998">
        <v>0</v>
      </c>
      <c r="W998">
        <v>0</v>
      </c>
      <c r="X998">
        <v>0</v>
      </c>
      <c r="Y998">
        <v>41478</v>
      </c>
      <c r="Z998">
        <v>230730</v>
      </c>
    </row>
    <row r="999" spans="1:26" x14ac:dyDescent="0.25">
      <c r="A999" t="s">
        <v>173</v>
      </c>
      <c r="B999" t="s">
        <v>15</v>
      </c>
      <c r="C999" t="str">
        <f>+VLOOKUP(Importaciones_mensuales[[#This Row],[Código Arancelario]],Codigos10[],2,0)</f>
        <v>Palta</v>
      </c>
      <c r="D999">
        <f>+VLOOKUP(Importaciones_mensuales[[#This Row],[Cultivo]],Cod_categoría[],2,0)</f>
        <v>100106002</v>
      </c>
      <c r="E999" t="str">
        <f>+VLOOKUP(Importaciones_mensuales[[#This Row],[Código Arancelario]],Codigos10[],4,0)</f>
        <v>Sin especificar</v>
      </c>
      <c r="F999">
        <f>+VLOOKUP(Importaciones_mensuales[[#This Row],[Procesamiento]],Cod_procesamiento[],2,0)</f>
        <v>6</v>
      </c>
      <c r="G999" t="str">
        <f>+VLOOKUP(Importaciones_mensuales[[#This Row],[Código Arancelario]],Codigos10[],3,0)</f>
        <v>Orgánico</v>
      </c>
      <c r="H999">
        <f>+VLOOKUP(Importaciones_mensuales[[#This Row],[Tipo]],Cod_tipo[],2,0)</f>
        <v>1</v>
      </c>
      <c r="I999" t="str">
        <f>+VLOOKUP(Importaciones_mensuales[[#This Row],[Código Arancelario]],Codigos10[],5,0)</f>
        <v>Frutos Oleaginosos</v>
      </c>
      <c r="J999">
        <f>+VLOOKUP(Importaciones_mensuales[[#This Row],[Categoría]],Cod_Tipo_cultivo[],2,0)</f>
        <v>12</v>
      </c>
      <c r="K999" t="s">
        <v>129</v>
      </c>
      <c r="L999">
        <f>+VLOOKUP(Importaciones_mensuales[[#This Row],[Contenido]],Contenido_cod[],2,0)</f>
        <v>1</v>
      </c>
      <c r="M999" t="str">
        <f>+VLOOKUP(Importaciones_mensuales[[#This Row],[Código Arancelario]],Codigos10[],7,0)</f>
        <v>Sin especificar</v>
      </c>
      <c r="N999">
        <v>2021</v>
      </c>
      <c r="O999">
        <v>94488.61</v>
      </c>
      <c r="P999">
        <v>13383.54</v>
      </c>
      <c r="Q999">
        <v>0</v>
      </c>
      <c r="R999">
        <v>65.3</v>
      </c>
      <c r="S999">
        <v>0</v>
      </c>
      <c r="T999">
        <v>158146.68</v>
      </c>
      <c r="U999">
        <v>260762.59999999998</v>
      </c>
      <c r="V999">
        <v>0</v>
      </c>
      <c r="W999">
        <v>0</v>
      </c>
    </row>
    <row r="1000" spans="1:26" x14ac:dyDescent="0.25">
      <c r="A1000" t="s">
        <v>215</v>
      </c>
      <c r="B1000" t="s">
        <v>362</v>
      </c>
      <c r="C1000" t="str">
        <f>+VLOOKUP(Importaciones_mensuales[[#This Row],[Código Arancelario]],Codigos10[],2,0)</f>
        <v>Manzana</v>
      </c>
      <c r="D1000">
        <f>+VLOOKUP(Importaciones_mensuales[[#This Row],[Cultivo]],Cod_categoría[],2,0)</f>
        <v>100104002</v>
      </c>
      <c r="E1000" t="str">
        <f>+VLOOKUP(Importaciones_mensuales[[#This Row],[Código Arancelario]],Codigos10[],4,0)</f>
        <v>Fresco</v>
      </c>
      <c r="F1000">
        <f>+VLOOKUP(Importaciones_mensuales[[#This Row],[Procesamiento]],Cod_procesamiento[],2,0)</f>
        <v>4</v>
      </c>
      <c r="G1000" t="str">
        <f>+VLOOKUP(Importaciones_mensuales[[#This Row],[Código Arancelario]],Codigos10[],3,0)</f>
        <v>No orgánico</v>
      </c>
      <c r="H1000">
        <f>+VLOOKUP(Importaciones_mensuales[[#This Row],[Tipo]],Cod_tipo[],2,0)</f>
        <v>2</v>
      </c>
      <c r="I1000" t="str">
        <f>+VLOOKUP(Importaciones_mensuales[[#This Row],[Código Arancelario]],Codigos10[],5,0)</f>
        <v>Frutos de pepita</v>
      </c>
      <c r="J1000">
        <f>+VLOOKUP(Importaciones_mensuales[[#This Row],[Categoría]],Cod_Tipo_cultivo[],2,0)</f>
        <v>3</v>
      </c>
      <c r="K1000" t="s">
        <v>129</v>
      </c>
      <c r="L1000">
        <f>+VLOOKUP(Importaciones_mensuales[[#This Row],[Contenido]],Contenido_cod[],2,0)</f>
        <v>1</v>
      </c>
      <c r="M1000" t="str">
        <f>+VLOOKUP(Importaciones_mensuales[[#This Row],[Código Arancelario]],Codigos10[],7,0)</f>
        <v>Sin especificar</v>
      </c>
      <c r="N1000">
        <v>2017</v>
      </c>
      <c r="O1000">
        <v>93393.627999999997</v>
      </c>
      <c r="P1000">
        <v>42477.45</v>
      </c>
      <c r="Q1000">
        <v>22537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34971.300000000003</v>
      </c>
      <c r="Y1000">
        <v>168604.89</v>
      </c>
      <c r="Z1000">
        <v>139691.95600000001</v>
      </c>
    </row>
    <row r="1001" spans="1:26" x14ac:dyDescent="0.25">
      <c r="A1001" t="s">
        <v>242</v>
      </c>
      <c r="B1001" t="s">
        <v>362</v>
      </c>
      <c r="C1001" t="str">
        <f>+VLOOKUP(Importaciones_mensuales[[#This Row],[Código Arancelario]],Codigos10[],2,0)</f>
        <v>Kiwi</v>
      </c>
      <c r="D1001">
        <f>+VLOOKUP(Importaciones_mensuales[[#This Row],[Cultivo]],Cod_categoría[],2,0)</f>
        <v>100101007</v>
      </c>
      <c r="E1001" t="str">
        <f>+VLOOKUP(Importaciones_mensuales[[#This Row],[Código Arancelario]],Codigos10[],4,0)</f>
        <v>Fresco</v>
      </c>
      <c r="F1001">
        <f>+VLOOKUP(Importaciones_mensuales[[#This Row],[Procesamiento]],Cod_procesamiento[],2,0)</f>
        <v>4</v>
      </c>
      <c r="G1001" t="str">
        <f>+VLOOKUP(Importaciones_mensuales[[#This Row],[Código Arancelario]],Codigos10[],3,0)</f>
        <v>No orgánico</v>
      </c>
      <c r="H1001">
        <f>+VLOOKUP(Importaciones_mensuales[[#This Row],[Tipo]],Cod_tipo[],2,0)</f>
        <v>2</v>
      </c>
      <c r="I1001" t="str">
        <f>+VLOOKUP(Importaciones_mensuales[[#This Row],[Código Arancelario]],Codigos10[],5,0)</f>
        <v>Berries</v>
      </c>
      <c r="J1001">
        <f>+VLOOKUP(Importaciones_mensuales[[#This Row],[Categoría]],Cod_Tipo_cultivo[],2,0)</f>
        <v>1</v>
      </c>
      <c r="K1001" t="s">
        <v>129</v>
      </c>
      <c r="L1001">
        <f>+VLOOKUP(Importaciones_mensuales[[#This Row],[Contenido]],Contenido_cod[],2,0)</f>
        <v>1</v>
      </c>
      <c r="M1001" t="str">
        <f>+VLOOKUP(Importaciones_mensuales[[#This Row],[Código Arancelario]],Codigos10[],7,0)</f>
        <v>Sin especificar</v>
      </c>
      <c r="N1001">
        <v>2015</v>
      </c>
      <c r="O1001">
        <v>91980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</row>
    <row r="1002" spans="1:26" x14ac:dyDescent="0.25">
      <c r="A1002" t="s">
        <v>196</v>
      </c>
      <c r="B1002" t="s">
        <v>15</v>
      </c>
      <c r="C1002" t="str">
        <f>+VLOOKUP(Importaciones_mensuales[[#This Row],[Código Arancelario]],Codigos10[],2,0)</f>
        <v>Uva</v>
      </c>
      <c r="D1002">
        <f>+VLOOKUP(Importaciones_mensuales[[#This Row],[Cultivo]],Cod_categoría[],2,0)</f>
        <v>100109001</v>
      </c>
      <c r="E1002" t="str">
        <f>+VLOOKUP(Importaciones_mensuales[[#This Row],[Código Arancelario]],Codigos10[],4,0)</f>
        <v>Deshidratado</v>
      </c>
      <c r="F1002">
        <f>+VLOOKUP(Importaciones_mensuales[[#This Row],[Procesamiento]],Cod_procesamiento[],2,0)</f>
        <v>3</v>
      </c>
      <c r="G1002" t="str">
        <f>+VLOOKUP(Importaciones_mensuales[[#This Row],[Código Arancelario]],Codigos10[],3,0)</f>
        <v>Sin especificar</v>
      </c>
      <c r="H1002">
        <f>+VLOOKUP(Importaciones_mensuales[[#This Row],[Tipo]],Cod_tipo[],2,0)</f>
        <v>5</v>
      </c>
      <c r="I1002" t="str">
        <f>+VLOOKUP(Importaciones_mensuales[[#This Row],[Código Arancelario]],Codigos10[],5,0)</f>
        <v>Uva</v>
      </c>
      <c r="J1002">
        <f>+VLOOKUP(Importaciones_mensuales[[#This Row],[Categoría]],Cod_Tipo_cultivo[],2,0)</f>
        <v>11</v>
      </c>
      <c r="K1002" t="s">
        <v>129</v>
      </c>
      <c r="L1002">
        <f>+VLOOKUP(Importaciones_mensuales[[#This Row],[Contenido]],Contenido_cod[],2,0)</f>
        <v>1</v>
      </c>
      <c r="M1002" t="str">
        <f>+VLOOKUP(Importaciones_mensuales[[#This Row],[Código Arancelario]],Codigos10[],7,0)</f>
        <v>Sin especificar</v>
      </c>
      <c r="N1002">
        <v>2015</v>
      </c>
      <c r="O1002">
        <v>0</v>
      </c>
      <c r="P1002">
        <v>0</v>
      </c>
      <c r="Q1002">
        <v>18109.2</v>
      </c>
      <c r="R1002">
        <v>0</v>
      </c>
      <c r="S1002">
        <v>0</v>
      </c>
      <c r="T1002">
        <v>82759.17</v>
      </c>
      <c r="U1002">
        <v>60779.33</v>
      </c>
      <c r="V1002">
        <v>76512.44</v>
      </c>
      <c r="W1002">
        <v>0</v>
      </c>
      <c r="X1002">
        <v>80803.399999999994</v>
      </c>
      <c r="Y1002">
        <v>247165.2</v>
      </c>
      <c r="Z1002">
        <v>73882.75</v>
      </c>
    </row>
    <row r="1003" spans="1:26" x14ac:dyDescent="0.25">
      <c r="A1003" t="s">
        <v>197</v>
      </c>
      <c r="B1003" t="s">
        <v>15</v>
      </c>
      <c r="C1003" t="str">
        <f>+VLOOKUP(Importaciones_mensuales[[#This Row],[Código Arancelario]],Codigos10[],2,0)</f>
        <v>Uva</v>
      </c>
      <c r="D1003">
        <f>+VLOOKUP(Importaciones_mensuales[[#This Row],[Cultivo]],Cod_categoría[],2,0)</f>
        <v>100109001</v>
      </c>
      <c r="E1003" t="str">
        <f>+VLOOKUP(Importaciones_mensuales[[#This Row],[Código Arancelario]],Codigos10[],4,0)</f>
        <v>Deshidratado</v>
      </c>
      <c r="F1003">
        <f>+VLOOKUP(Importaciones_mensuales[[#This Row],[Procesamiento]],Cod_procesamiento[],2,0)</f>
        <v>3</v>
      </c>
      <c r="G1003" t="str">
        <f>+VLOOKUP(Importaciones_mensuales[[#This Row],[Código Arancelario]],Codigos10[],3,0)</f>
        <v>Sin especificar</v>
      </c>
      <c r="H1003">
        <f>+VLOOKUP(Importaciones_mensuales[[#This Row],[Tipo]],Cod_tipo[],2,0)</f>
        <v>5</v>
      </c>
      <c r="I1003" t="str">
        <f>+VLOOKUP(Importaciones_mensuales[[#This Row],[Código Arancelario]],Codigos10[],5,0)</f>
        <v>Uva</v>
      </c>
      <c r="J1003">
        <f>+VLOOKUP(Importaciones_mensuales[[#This Row],[Categoría]],Cod_Tipo_cultivo[],2,0)</f>
        <v>11</v>
      </c>
      <c r="K1003" t="s">
        <v>129</v>
      </c>
      <c r="L1003">
        <f>+VLOOKUP(Importaciones_mensuales[[#This Row],[Contenido]],Contenido_cod[],2,0)</f>
        <v>1</v>
      </c>
      <c r="M1003" t="str">
        <f>+VLOOKUP(Importaciones_mensuales[[#This Row],[Código Arancelario]],Codigos10[],7,0)</f>
        <v>Sin especificar</v>
      </c>
      <c r="N1003">
        <v>2015</v>
      </c>
      <c r="O1003">
        <v>181323.01</v>
      </c>
      <c r="P1003">
        <v>0</v>
      </c>
      <c r="Q1003">
        <v>132.9</v>
      </c>
      <c r="R1003">
        <v>0</v>
      </c>
      <c r="S1003">
        <v>96231.67</v>
      </c>
      <c r="T1003">
        <v>56101.64</v>
      </c>
      <c r="U1003">
        <v>0</v>
      </c>
      <c r="V1003">
        <v>54852.87</v>
      </c>
      <c r="W1003">
        <v>214579.67</v>
      </c>
      <c r="X1003">
        <v>34020.19</v>
      </c>
      <c r="Y1003">
        <v>91084.89</v>
      </c>
      <c r="Z1003">
        <v>114747</v>
      </c>
    </row>
    <row r="1004" spans="1:26" x14ac:dyDescent="0.25">
      <c r="A1004" t="s">
        <v>198</v>
      </c>
      <c r="B1004" t="s">
        <v>15</v>
      </c>
      <c r="C1004" t="str">
        <f>+VLOOKUP(Importaciones_mensuales[[#This Row],[Código Arancelario]],Codigos10[],2,0)</f>
        <v>Sandía</v>
      </c>
      <c r="D1004">
        <f>+VLOOKUP(Importaciones_mensuales[[#This Row],[Cultivo]],Cod_categoría[],2,0)</f>
        <v>100112028</v>
      </c>
      <c r="E1004" t="str">
        <f>+VLOOKUP(Importaciones_mensuales[[#This Row],[Código Arancelario]],Codigos10[],4,0)</f>
        <v>Fresco</v>
      </c>
      <c r="F1004">
        <f>+VLOOKUP(Importaciones_mensuales[[#This Row],[Procesamiento]],Cod_procesamiento[],2,0)</f>
        <v>4</v>
      </c>
      <c r="G1004" t="str">
        <f>+VLOOKUP(Importaciones_mensuales[[#This Row],[Código Arancelario]],Codigos10[],3,0)</f>
        <v>Sin especificar</v>
      </c>
      <c r="H1004">
        <f>+VLOOKUP(Importaciones_mensuales[[#This Row],[Tipo]],Cod_tipo[],2,0)</f>
        <v>5</v>
      </c>
      <c r="I1004" t="str">
        <f>+VLOOKUP(Importaciones_mensuales[[#This Row],[Código Arancelario]],Codigos10[],5,0)</f>
        <v>Frutas anuales</v>
      </c>
      <c r="J1004">
        <f>+VLOOKUP(Importaciones_mensuales[[#This Row],[Categoría]],Cod_Tipo_cultivo[],2,0)</f>
        <v>10</v>
      </c>
      <c r="K1004" t="s">
        <v>129</v>
      </c>
      <c r="L1004">
        <f>+VLOOKUP(Importaciones_mensuales[[#This Row],[Contenido]],Contenido_cod[],2,0)</f>
        <v>1</v>
      </c>
      <c r="M1004" t="str">
        <f>+VLOOKUP(Importaciones_mensuales[[#This Row],[Código Arancelario]],Codigos10[],7,0)</f>
        <v>Sin especificar</v>
      </c>
      <c r="N1004">
        <v>2015</v>
      </c>
      <c r="O1004">
        <v>62840.7</v>
      </c>
      <c r="P1004">
        <v>31077.53</v>
      </c>
      <c r="Q1004">
        <v>26648.38</v>
      </c>
      <c r="R1004">
        <v>3485.4</v>
      </c>
      <c r="S1004">
        <v>936.37</v>
      </c>
      <c r="T1004">
        <v>49419.42</v>
      </c>
      <c r="U1004">
        <v>0</v>
      </c>
      <c r="V1004">
        <v>44346.42</v>
      </c>
      <c r="W1004">
        <v>66730.210000000006</v>
      </c>
      <c r="X1004">
        <v>210665.82</v>
      </c>
      <c r="Y1004">
        <v>372518.20999999996</v>
      </c>
      <c r="Z1004">
        <v>304644.53999999998</v>
      </c>
    </row>
    <row r="1005" spans="1:26" x14ac:dyDescent="0.25">
      <c r="A1005" t="s">
        <v>201</v>
      </c>
      <c r="B1005" t="s">
        <v>15</v>
      </c>
      <c r="C1005" t="str">
        <f>+VLOOKUP(Importaciones_mensuales[[#This Row],[Código Arancelario]],Codigos10[],2,0)</f>
        <v>Melón</v>
      </c>
      <c r="D1005">
        <f>+VLOOKUP(Importaciones_mensuales[[#This Row],[Cultivo]],Cod_categoría[],2,0)</f>
        <v>100112027</v>
      </c>
      <c r="E1005" t="str">
        <f>+VLOOKUP(Importaciones_mensuales[[#This Row],[Código Arancelario]],Codigos10[],4,0)</f>
        <v>Fresco</v>
      </c>
      <c r="F1005">
        <f>+VLOOKUP(Importaciones_mensuales[[#This Row],[Procesamiento]],Cod_procesamiento[],2,0)</f>
        <v>4</v>
      </c>
      <c r="G1005" t="str">
        <f>+VLOOKUP(Importaciones_mensuales[[#This Row],[Código Arancelario]],Codigos10[],3,0)</f>
        <v>Sin especificar</v>
      </c>
      <c r="H1005">
        <f>+VLOOKUP(Importaciones_mensuales[[#This Row],[Tipo]],Cod_tipo[],2,0)</f>
        <v>5</v>
      </c>
      <c r="I1005" t="str">
        <f>+VLOOKUP(Importaciones_mensuales[[#This Row],[Código Arancelario]],Codigos10[],5,0)</f>
        <v>Frutas anuales</v>
      </c>
      <c r="J1005">
        <f>+VLOOKUP(Importaciones_mensuales[[#This Row],[Categoría]],Cod_Tipo_cultivo[],2,0)</f>
        <v>10</v>
      </c>
      <c r="K1005" t="s">
        <v>129</v>
      </c>
      <c r="L1005">
        <f>+VLOOKUP(Importaciones_mensuales[[#This Row],[Contenido]],Contenido_cod[],2,0)</f>
        <v>1</v>
      </c>
      <c r="M1005" t="str">
        <f>+VLOOKUP(Importaciones_mensuales[[#This Row],[Código Arancelario]],Codigos10[],7,0)</f>
        <v>Sin especificar</v>
      </c>
      <c r="N1005">
        <v>2015</v>
      </c>
      <c r="O1005">
        <v>666.39</v>
      </c>
      <c r="P1005">
        <v>0</v>
      </c>
      <c r="Q1005">
        <v>0</v>
      </c>
      <c r="R1005">
        <v>79954.28</v>
      </c>
      <c r="S1005">
        <v>98327.75</v>
      </c>
      <c r="T1005">
        <v>39268.120000000003</v>
      </c>
      <c r="U1005">
        <v>0</v>
      </c>
      <c r="V1005">
        <v>30107.32</v>
      </c>
      <c r="W1005">
        <v>22801.82</v>
      </c>
      <c r="X1005">
        <v>102503.9</v>
      </c>
      <c r="Y1005">
        <v>2669.74</v>
      </c>
      <c r="Z1005">
        <v>29856.959999999999</v>
      </c>
    </row>
    <row r="1006" spans="1:26" x14ac:dyDescent="0.25">
      <c r="A1006" t="s">
        <v>205</v>
      </c>
      <c r="B1006" t="s">
        <v>15</v>
      </c>
      <c r="C1006" t="str">
        <f>+VLOOKUP(Importaciones_mensuales[[#This Row],[Código Arancelario]],Codigos10[],2,0)</f>
        <v>Manzana</v>
      </c>
      <c r="D1006">
        <f>+VLOOKUP(Importaciones_mensuales[[#This Row],[Cultivo]],Cod_categoría[],2,0)</f>
        <v>100104002</v>
      </c>
      <c r="E1006" t="str">
        <f>+VLOOKUP(Importaciones_mensuales[[#This Row],[Código Arancelario]],Codigos10[],4,0)</f>
        <v>Fresco</v>
      </c>
      <c r="F1006">
        <f>+VLOOKUP(Importaciones_mensuales[[#This Row],[Procesamiento]],Cod_procesamiento[],2,0)</f>
        <v>4</v>
      </c>
      <c r="G1006" t="str">
        <f>+VLOOKUP(Importaciones_mensuales[[#This Row],[Código Arancelario]],Codigos10[],3,0)</f>
        <v>Sin especificar</v>
      </c>
      <c r="H1006">
        <f>+VLOOKUP(Importaciones_mensuales[[#This Row],[Tipo]],Cod_tipo[],2,0)</f>
        <v>5</v>
      </c>
      <c r="I1006" t="str">
        <f>+VLOOKUP(Importaciones_mensuales[[#This Row],[Código Arancelario]],Codigos10[],5,0)</f>
        <v>Frutos de pepita</v>
      </c>
      <c r="J1006">
        <f>+VLOOKUP(Importaciones_mensuales[[#This Row],[Categoría]],Cod_Tipo_cultivo[],2,0)</f>
        <v>3</v>
      </c>
      <c r="K1006" t="s">
        <v>129</v>
      </c>
      <c r="L1006">
        <f>+VLOOKUP(Importaciones_mensuales[[#This Row],[Contenido]],Contenido_cod[],2,0)</f>
        <v>1</v>
      </c>
      <c r="M1006" t="str">
        <f>+VLOOKUP(Importaciones_mensuales[[#This Row],[Código Arancelario]],Codigos10[],7,0)</f>
        <v>Richared delicious</v>
      </c>
      <c r="N1006">
        <v>2015</v>
      </c>
      <c r="O1006">
        <v>0</v>
      </c>
      <c r="P1006">
        <v>74586.009999999995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33429.99</v>
      </c>
      <c r="Z1006">
        <v>138836.56</v>
      </c>
    </row>
    <row r="1007" spans="1:26" x14ac:dyDescent="0.25">
      <c r="A1007" t="s">
        <v>209</v>
      </c>
      <c r="B1007" t="s">
        <v>15</v>
      </c>
      <c r="C1007" t="str">
        <f>+VLOOKUP(Importaciones_mensuales[[#This Row],[Código Arancelario]],Codigos10[],2,0)</f>
        <v>Manzana</v>
      </c>
      <c r="D1007">
        <f>+VLOOKUP(Importaciones_mensuales[[#This Row],[Cultivo]],Cod_categoría[],2,0)</f>
        <v>100104002</v>
      </c>
      <c r="E1007" t="str">
        <f>+VLOOKUP(Importaciones_mensuales[[#This Row],[Código Arancelario]],Codigos10[],4,0)</f>
        <v>Fresco</v>
      </c>
      <c r="F1007">
        <f>+VLOOKUP(Importaciones_mensuales[[#This Row],[Procesamiento]],Cod_procesamiento[],2,0)</f>
        <v>4</v>
      </c>
      <c r="G1007" t="str">
        <f>+VLOOKUP(Importaciones_mensuales[[#This Row],[Código Arancelario]],Codigos10[],3,0)</f>
        <v>No orgánico</v>
      </c>
      <c r="H1007">
        <f>+VLOOKUP(Importaciones_mensuales[[#This Row],[Tipo]],Cod_tipo[],2,0)</f>
        <v>2</v>
      </c>
      <c r="I1007" t="str">
        <f>+VLOOKUP(Importaciones_mensuales[[#This Row],[Código Arancelario]],Codigos10[],5,0)</f>
        <v>Frutos de pepita</v>
      </c>
      <c r="J1007">
        <f>+VLOOKUP(Importaciones_mensuales[[#This Row],[Categoría]],Cod_Tipo_cultivo[],2,0)</f>
        <v>3</v>
      </c>
      <c r="K1007" t="s">
        <v>129</v>
      </c>
      <c r="L1007">
        <f>+VLOOKUP(Importaciones_mensuales[[#This Row],[Contenido]],Contenido_cod[],2,0)</f>
        <v>1</v>
      </c>
      <c r="M1007" t="str">
        <f>+VLOOKUP(Importaciones_mensuales[[#This Row],[Código Arancelario]],Codigos10[],7,0)</f>
        <v>Royal gala</v>
      </c>
      <c r="N1007">
        <v>2018</v>
      </c>
      <c r="O1007">
        <v>89354.73000000001</v>
      </c>
      <c r="P1007">
        <v>80009.17</v>
      </c>
      <c r="Q1007">
        <v>0</v>
      </c>
      <c r="R1007">
        <v>0</v>
      </c>
      <c r="S1007">
        <v>73596.960000000006</v>
      </c>
      <c r="T1007">
        <v>22708.63</v>
      </c>
      <c r="U1007">
        <v>0</v>
      </c>
      <c r="V1007">
        <v>0</v>
      </c>
      <c r="W1007">
        <v>0</v>
      </c>
      <c r="X1007">
        <v>4483.5</v>
      </c>
      <c r="Y1007">
        <v>45815.02</v>
      </c>
      <c r="Z1007">
        <v>242249.92</v>
      </c>
    </row>
    <row r="1008" spans="1:26" x14ac:dyDescent="0.25">
      <c r="A1008" t="s">
        <v>299</v>
      </c>
      <c r="B1008" t="s">
        <v>15</v>
      </c>
      <c r="C1008" t="str">
        <f>+VLOOKUP(Importaciones_mensuales[[#This Row],[Código Arancelario]],Codigos10[],2,0)</f>
        <v>Manzana</v>
      </c>
      <c r="D1008">
        <f>+VLOOKUP(Importaciones_mensuales[[#This Row],[Cultivo]],Cod_categoría[],2,0)</f>
        <v>100104002</v>
      </c>
      <c r="E1008" t="str">
        <f>+VLOOKUP(Importaciones_mensuales[[#This Row],[Código Arancelario]],Codigos10[],4,0)</f>
        <v>Deshidratado</v>
      </c>
      <c r="F1008">
        <f>+VLOOKUP(Importaciones_mensuales[[#This Row],[Procesamiento]],Cod_procesamiento[],2,0)</f>
        <v>3</v>
      </c>
      <c r="G1008" t="str">
        <f>+VLOOKUP(Importaciones_mensuales[[#This Row],[Código Arancelario]],Codigos10[],3,0)</f>
        <v>Orgánico</v>
      </c>
      <c r="H1008">
        <f>+VLOOKUP(Importaciones_mensuales[[#This Row],[Tipo]],Cod_tipo[],2,0)</f>
        <v>1</v>
      </c>
      <c r="I1008" t="str">
        <f>+VLOOKUP(Importaciones_mensuales[[#This Row],[Código Arancelario]],Codigos10[],5,0)</f>
        <v>Frutos de pepita</v>
      </c>
      <c r="J1008">
        <f>+VLOOKUP(Importaciones_mensuales[[#This Row],[Categoría]],Cod_Tipo_cultivo[],2,0)</f>
        <v>3</v>
      </c>
      <c r="K1008" t="s">
        <v>129</v>
      </c>
      <c r="L1008">
        <f>+VLOOKUP(Importaciones_mensuales[[#This Row],[Contenido]],Contenido_cod[],2,0)</f>
        <v>1</v>
      </c>
      <c r="M1008" t="str">
        <f>+VLOOKUP(Importaciones_mensuales[[#This Row],[Código Arancelario]],Codigos10[],7,0)</f>
        <v>Sin especificar</v>
      </c>
      <c r="N1008">
        <v>2015</v>
      </c>
      <c r="O1008">
        <v>89030.45</v>
      </c>
      <c r="P1008">
        <v>60594.66</v>
      </c>
      <c r="Q1008">
        <v>0</v>
      </c>
      <c r="R1008">
        <v>0</v>
      </c>
      <c r="S1008">
        <v>126998.58</v>
      </c>
      <c r="T1008">
        <v>0</v>
      </c>
      <c r="U1008">
        <v>153891.17000000001</v>
      </c>
      <c r="V1008">
        <v>0</v>
      </c>
      <c r="W1008">
        <v>153875.14000000001</v>
      </c>
      <c r="X1008">
        <v>2482.1999999999998</v>
      </c>
      <c r="Y1008">
        <v>0</v>
      </c>
      <c r="Z1008">
        <v>0</v>
      </c>
    </row>
    <row r="1009" spans="1:26" x14ac:dyDescent="0.25">
      <c r="A1009" t="s">
        <v>295</v>
      </c>
      <c r="B1009" t="s">
        <v>15</v>
      </c>
      <c r="C1009" t="str">
        <f>+VLOOKUP(Importaciones_mensuales[[#This Row],[Código Arancelario]],Codigos10[],2,0)</f>
        <v>Manzana</v>
      </c>
      <c r="D1009">
        <f>+VLOOKUP(Importaciones_mensuales[[#This Row],[Cultivo]],Cod_categoría[],2,0)</f>
        <v>100104002</v>
      </c>
      <c r="E1009" t="str">
        <f>+VLOOKUP(Importaciones_mensuales[[#This Row],[Código Arancelario]],Codigos10[],4,0)</f>
        <v>Fresco</v>
      </c>
      <c r="F1009">
        <f>+VLOOKUP(Importaciones_mensuales[[#This Row],[Procesamiento]],Cod_procesamiento[],2,0)</f>
        <v>4</v>
      </c>
      <c r="G1009" t="str">
        <f>+VLOOKUP(Importaciones_mensuales[[#This Row],[Código Arancelario]],Codigos10[],3,0)</f>
        <v>Sin especificar</v>
      </c>
      <c r="H1009">
        <f>+VLOOKUP(Importaciones_mensuales[[#This Row],[Tipo]],Cod_tipo[],2,0)</f>
        <v>5</v>
      </c>
      <c r="I1009" t="str">
        <f>+VLOOKUP(Importaciones_mensuales[[#This Row],[Código Arancelario]],Codigos10[],5,0)</f>
        <v>Frutos de pepita</v>
      </c>
      <c r="J1009">
        <f>+VLOOKUP(Importaciones_mensuales[[#This Row],[Categoría]],Cod_Tipo_cultivo[],2,0)</f>
        <v>3</v>
      </c>
      <c r="K1009" t="s">
        <v>129</v>
      </c>
      <c r="L1009">
        <f>+VLOOKUP(Importaciones_mensuales[[#This Row],[Contenido]],Contenido_cod[],2,0)</f>
        <v>1</v>
      </c>
      <c r="M1009" t="str">
        <f>+VLOOKUP(Importaciones_mensuales[[#This Row],[Código Arancelario]],Codigos10[],7,0)</f>
        <v>Red starking</v>
      </c>
      <c r="N1009">
        <v>2015</v>
      </c>
      <c r="O1009">
        <v>11915.22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5392.51</v>
      </c>
    </row>
    <row r="1010" spans="1:26" x14ac:dyDescent="0.25">
      <c r="A1010" t="s">
        <v>28</v>
      </c>
      <c r="B1010" t="s">
        <v>15</v>
      </c>
      <c r="C1010" t="str">
        <f>+VLOOKUP(Importaciones_mensuales[[#This Row],[Código Arancelario]],Codigos10[],2,0)</f>
        <v>Cebolla</v>
      </c>
      <c r="D1010">
        <f>+VLOOKUP(Importaciones_mensuales[[#This Row],[Cultivo]],Cod_categoría[],2,0)</f>
        <v>100112004</v>
      </c>
      <c r="E1010" t="str">
        <f>+VLOOKUP(Importaciones_mensuales[[#This Row],[Código Arancelario]],Codigos10[],4,0)</f>
        <v>Fresco</v>
      </c>
      <c r="F1010">
        <f>+VLOOKUP(Importaciones_mensuales[[#This Row],[Procesamiento]],Cod_procesamiento[],2,0)</f>
        <v>4</v>
      </c>
      <c r="G1010" t="str">
        <f>+VLOOKUP(Importaciones_mensuales[[#This Row],[Código Arancelario]],Codigos10[],3,0)</f>
        <v>No orgánico</v>
      </c>
      <c r="H1010">
        <f>+VLOOKUP(Importaciones_mensuales[[#This Row],[Tipo]],Cod_tipo[],2,0)</f>
        <v>2</v>
      </c>
      <c r="I1010" t="str">
        <f>+VLOOKUP(Importaciones_mensuales[[#This Row],[Código Arancelario]],Codigos10[],5,0)</f>
        <v>Hortalizas</v>
      </c>
      <c r="J1010">
        <f>+VLOOKUP(Importaciones_mensuales[[#This Row],[Categoría]],Cod_Tipo_cultivo[],2,0)</f>
        <v>7</v>
      </c>
      <c r="K1010" t="s">
        <v>20</v>
      </c>
      <c r="L1010">
        <f>+VLOOKUP(Importaciones_mensuales[[#This Row],[Contenido]],Contenido_cod[],2,0)</f>
        <v>2</v>
      </c>
      <c r="M1010" t="str">
        <f>+VLOOKUP(Importaciones_mensuales[[#This Row],[Código Arancelario]],Codigos10[],7,0)</f>
        <v>Sin especificar</v>
      </c>
      <c r="N1010">
        <v>2018</v>
      </c>
      <c r="O1010">
        <v>88816.56</v>
      </c>
      <c r="P1010">
        <v>69536.66</v>
      </c>
      <c r="Q1010">
        <v>88570.27</v>
      </c>
      <c r="R1010">
        <v>56868.86</v>
      </c>
      <c r="S1010">
        <v>139644.88999999998</v>
      </c>
      <c r="T1010">
        <v>98184.14</v>
      </c>
      <c r="U1010">
        <v>141181.85</v>
      </c>
      <c r="V1010">
        <v>209573.37</v>
      </c>
      <c r="W1010">
        <v>464197.25</v>
      </c>
      <c r="X1010">
        <v>568812.6</v>
      </c>
      <c r="Y1010">
        <v>312463.24</v>
      </c>
      <c r="Z1010">
        <v>129417.76</v>
      </c>
    </row>
    <row r="1011" spans="1:26" x14ac:dyDescent="0.25">
      <c r="A1011" t="s">
        <v>211</v>
      </c>
      <c r="B1011" t="s">
        <v>15</v>
      </c>
      <c r="C1011" t="str">
        <f>+VLOOKUP(Importaciones_mensuales[[#This Row],[Código Arancelario]],Codigos10[],2,0)</f>
        <v>Manzana</v>
      </c>
      <c r="D1011">
        <f>+VLOOKUP(Importaciones_mensuales[[#This Row],[Cultivo]],Cod_categoría[],2,0)</f>
        <v>100104002</v>
      </c>
      <c r="E1011" t="str">
        <f>+VLOOKUP(Importaciones_mensuales[[#This Row],[Código Arancelario]],Codigos10[],4,0)</f>
        <v>Fresco</v>
      </c>
      <c r="F1011">
        <f>+VLOOKUP(Importaciones_mensuales[[#This Row],[Procesamiento]],Cod_procesamiento[],2,0)</f>
        <v>4</v>
      </c>
      <c r="G1011" t="str">
        <f>+VLOOKUP(Importaciones_mensuales[[#This Row],[Código Arancelario]],Codigos10[],3,0)</f>
        <v>No orgánico</v>
      </c>
      <c r="H1011">
        <f>+VLOOKUP(Importaciones_mensuales[[#This Row],[Tipo]],Cod_tipo[],2,0)</f>
        <v>2</v>
      </c>
      <c r="I1011" t="str">
        <f>+VLOOKUP(Importaciones_mensuales[[#This Row],[Código Arancelario]],Codigos10[],5,0)</f>
        <v>Frutos de pepita</v>
      </c>
      <c r="J1011">
        <f>+VLOOKUP(Importaciones_mensuales[[#This Row],[Categoría]],Cod_Tipo_cultivo[],2,0)</f>
        <v>3</v>
      </c>
      <c r="K1011" t="s">
        <v>129</v>
      </c>
      <c r="L1011">
        <f>+VLOOKUP(Importaciones_mensuales[[#This Row],[Contenido]],Contenido_cod[],2,0)</f>
        <v>1</v>
      </c>
      <c r="M1011" t="str">
        <f>+VLOOKUP(Importaciones_mensuales[[#This Row],[Código Arancelario]],Codigos10[],7,0)</f>
        <v>Fuji</v>
      </c>
      <c r="N1011">
        <v>2016</v>
      </c>
      <c r="O1011">
        <v>88714.400000000009</v>
      </c>
      <c r="P1011">
        <v>209293.43</v>
      </c>
      <c r="Q1011">
        <v>235405.40000000002</v>
      </c>
      <c r="R1011">
        <v>38330.980000000003</v>
      </c>
      <c r="S1011">
        <v>0</v>
      </c>
      <c r="T1011">
        <v>0</v>
      </c>
      <c r="U1011">
        <v>83.66</v>
      </c>
      <c r="V1011">
        <v>0</v>
      </c>
      <c r="W1011">
        <v>0</v>
      </c>
      <c r="X1011">
        <v>41105.06</v>
      </c>
      <c r="Y1011">
        <v>175986.18</v>
      </c>
      <c r="Z1011">
        <v>369754.55</v>
      </c>
    </row>
    <row r="1012" spans="1:26" x14ac:dyDescent="0.25">
      <c r="A1012" t="s">
        <v>28</v>
      </c>
      <c r="B1012" t="s">
        <v>15</v>
      </c>
      <c r="C1012" t="str">
        <f>+VLOOKUP(Importaciones_mensuales[[#This Row],[Código Arancelario]],Codigos10[],2,0)</f>
        <v>Cebolla</v>
      </c>
      <c r="D1012">
        <f>+VLOOKUP(Importaciones_mensuales[[#This Row],[Cultivo]],Cod_categoría[],2,0)</f>
        <v>100112004</v>
      </c>
      <c r="E1012" t="str">
        <f>+VLOOKUP(Importaciones_mensuales[[#This Row],[Código Arancelario]],Codigos10[],4,0)</f>
        <v>Fresco</v>
      </c>
      <c r="F1012">
        <f>+VLOOKUP(Importaciones_mensuales[[#This Row],[Procesamiento]],Cod_procesamiento[],2,0)</f>
        <v>4</v>
      </c>
      <c r="G1012" t="str">
        <f>+VLOOKUP(Importaciones_mensuales[[#This Row],[Código Arancelario]],Codigos10[],3,0)</f>
        <v>No orgánico</v>
      </c>
      <c r="H1012">
        <f>+VLOOKUP(Importaciones_mensuales[[#This Row],[Tipo]],Cod_tipo[],2,0)</f>
        <v>2</v>
      </c>
      <c r="I1012" t="str">
        <f>+VLOOKUP(Importaciones_mensuales[[#This Row],[Código Arancelario]],Codigos10[],5,0)</f>
        <v>Hortalizas</v>
      </c>
      <c r="J1012">
        <f>+VLOOKUP(Importaciones_mensuales[[#This Row],[Categoría]],Cod_Tipo_cultivo[],2,0)</f>
        <v>7</v>
      </c>
      <c r="K1012" t="s">
        <v>20</v>
      </c>
      <c r="L1012">
        <f>+VLOOKUP(Importaciones_mensuales[[#This Row],[Contenido]],Contenido_cod[],2,0)</f>
        <v>2</v>
      </c>
      <c r="M1012" t="str">
        <f>+VLOOKUP(Importaciones_mensuales[[#This Row],[Código Arancelario]],Codigos10[],7,0)</f>
        <v>Sin especificar</v>
      </c>
      <c r="N1012">
        <v>2016</v>
      </c>
      <c r="O1012">
        <v>87124.94</v>
      </c>
      <c r="P1012">
        <v>23629.16</v>
      </c>
      <c r="Q1012">
        <v>47068.87</v>
      </c>
      <c r="R1012">
        <v>36796.300000000003</v>
      </c>
      <c r="S1012">
        <v>48840.08</v>
      </c>
      <c r="T1012">
        <v>62256.62</v>
      </c>
      <c r="U1012">
        <v>158670.97</v>
      </c>
      <c r="V1012">
        <v>375054.94</v>
      </c>
      <c r="W1012">
        <v>364117.38</v>
      </c>
      <c r="X1012">
        <v>250818.02</v>
      </c>
      <c r="Y1012">
        <v>211877.97</v>
      </c>
      <c r="Z1012">
        <v>143597.66</v>
      </c>
    </row>
    <row r="1013" spans="1:26" x14ac:dyDescent="0.25">
      <c r="A1013" t="s">
        <v>242</v>
      </c>
      <c r="B1013" t="s">
        <v>362</v>
      </c>
      <c r="C1013" t="str">
        <f>+VLOOKUP(Importaciones_mensuales[[#This Row],[Código Arancelario]],Codigos10[],2,0)</f>
        <v>Kiwi</v>
      </c>
      <c r="D1013">
        <f>+VLOOKUP(Importaciones_mensuales[[#This Row],[Cultivo]],Cod_categoría[],2,0)</f>
        <v>100101007</v>
      </c>
      <c r="E1013" t="str">
        <f>+VLOOKUP(Importaciones_mensuales[[#This Row],[Código Arancelario]],Codigos10[],4,0)</f>
        <v>Fresco</v>
      </c>
      <c r="F1013">
        <f>+VLOOKUP(Importaciones_mensuales[[#This Row],[Procesamiento]],Cod_procesamiento[],2,0)</f>
        <v>4</v>
      </c>
      <c r="G1013" t="str">
        <f>+VLOOKUP(Importaciones_mensuales[[#This Row],[Código Arancelario]],Codigos10[],3,0)</f>
        <v>No orgánico</v>
      </c>
      <c r="H1013">
        <f>+VLOOKUP(Importaciones_mensuales[[#This Row],[Tipo]],Cod_tipo[],2,0)</f>
        <v>2</v>
      </c>
      <c r="I1013" t="str">
        <f>+VLOOKUP(Importaciones_mensuales[[#This Row],[Código Arancelario]],Codigos10[],5,0)</f>
        <v>Berries</v>
      </c>
      <c r="J1013">
        <f>+VLOOKUP(Importaciones_mensuales[[#This Row],[Categoría]],Cod_Tipo_cultivo[],2,0)</f>
        <v>1</v>
      </c>
      <c r="K1013" t="s">
        <v>129</v>
      </c>
      <c r="L1013">
        <f>+VLOOKUP(Importaciones_mensuales[[#This Row],[Contenido]],Contenido_cod[],2,0)</f>
        <v>1</v>
      </c>
      <c r="M1013" t="str">
        <f>+VLOOKUP(Importaciones_mensuales[[#This Row],[Código Arancelario]],Codigos10[],7,0)</f>
        <v>Sin especificar</v>
      </c>
      <c r="N1013">
        <v>2019</v>
      </c>
      <c r="O1013">
        <v>87110</v>
      </c>
      <c r="P1013">
        <v>43210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115500</v>
      </c>
      <c r="Z1013">
        <v>46200</v>
      </c>
    </row>
    <row r="1014" spans="1:26" x14ac:dyDescent="0.25">
      <c r="A1014" t="s">
        <v>312</v>
      </c>
      <c r="B1014" t="s">
        <v>15</v>
      </c>
      <c r="C1014" t="str">
        <f>+VLOOKUP(Importaciones_mensuales[[#This Row],[Código Arancelario]],Codigos10[],2,0)</f>
        <v>Manzana</v>
      </c>
      <c r="D1014">
        <f>+VLOOKUP(Importaciones_mensuales[[#This Row],[Cultivo]],Cod_categoría[],2,0)</f>
        <v>100104002</v>
      </c>
      <c r="E1014" t="str">
        <f>+VLOOKUP(Importaciones_mensuales[[#This Row],[Código Arancelario]],Codigos10[],4,0)</f>
        <v>Fresco</v>
      </c>
      <c r="F1014">
        <f>+VLOOKUP(Importaciones_mensuales[[#This Row],[Procesamiento]],Cod_procesamiento[],2,0)</f>
        <v>4</v>
      </c>
      <c r="G1014" t="str">
        <f>+VLOOKUP(Importaciones_mensuales[[#This Row],[Código Arancelario]],Codigos10[],3,0)</f>
        <v>Sin especificar</v>
      </c>
      <c r="H1014">
        <f>+VLOOKUP(Importaciones_mensuales[[#This Row],[Tipo]],Cod_tipo[],2,0)</f>
        <v>5</v>
      </c>
      <c r="I1014" t="str">
        <f>+VLOOKUP(Importaciones_mensuales[[#This Row],[Código Arancelario]],Codigos10[],5,0)</f>
        <v>Frutos de pepita</v>
      </c>
      <c r="J1014">
        <f>+VLOOKUP(Importaciones_mensuales[[#This Row],[Categoría]],Cod_Tipo_cultivo[],2,0)</f>
        <v>3</v>
      </c>
      <c r="K1014" t="s">
        <v>129</v>
      </c>
      <c r="L1014">
        <f>+VLOOKUP(Importaciones_mensuales[[#This Row],[Contenido]],Contenido_cod[],2,0)</f>
        <v>1</v>
      </c>
      <c r="M1014" t="str">
        <f>+VLOOKUP(Importaciones_mensuales[[#This Row],[Código Arancelario]],Codigos10[],7,0)</f>
        <v>Red chief</v>
      </c>
      <c r="N1014">
        <v>2015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31207.200000000001</v>
      </c>
    </row>
    <row r="1015" spans="1:26" x14ac:dyDescent="0.25">
      <c r="A1015" t="s">
        <v>81</v>
      </c>
      <c r="B1015" t="s">
        <v>15</v>
      </c>
      <c r="C1015" t="str">
        <f>+VLOOKUP(Importaciones_mensuales[[#This Row],[Código Arancelario]],Codigos10[],2,0)</f>
        <v>Espárrago</v>
      </c>
      <c r="D1015">
        <f>+VLOOKUP(Importaciones_mensuales[[#This Row],[Cultivo]],Cod_categoría[],2,0)</f>
        <v>100112018</v>
      </c>
      <c r="E1015" t="str">
        <f>+VLOOKUP(Importaciones_mensuales[[#This Row],[Código Arancelario]],Codigos10[],4,0)</f>
        <v>Congelado</v>
      </c>
      <c r="F1015">
        <f>+VLOOKUP(Importaciones_mensuales[[#This Row],[Procesamiento]],Cod_procesamiento[],2,0)</f>
        <v>1</v>
      </c>
      <c r="G1015" t="str">
        <f>+VLOOKUP(Importaciones_mensuales[[#This Row],[Código Arancelario]],Codigos10[],3,0)</f>
        <v>No orgánico</v>
      </c>
      <c r="H1015">
        <f>+VLOOKUP(Importaciones_mensuales[[#This Row],[Tipo]],Cod_tipo[],2,0)</f>
        <v>2</v>
      </c>
      <c r="I1015" t="str">
        <f>+VLOOKUP(Importaciones_mensuales[[#This Row],[Código Arancelario]],Codigos10[],5,0)</f>
        <v>Hortalizas</v>
      </c>
      <c r="J1015">
        <f>+VLOOKUP(Importaciones_mensuales[[#This Row],[Categoría]],Cod_Tipo_cultivo[],2,0)</f>
        <v>7</v>
      </c>
      <c r="K1015" t="s">
        <v>20</v>
      </c>
      <c r="L1015">
        <f>+VLOOKUP(Importaciones_mensuales[[#This Row],[Contenido]],Contenido_cod[],2,0)</f>
        <v>2</v>
      </c>
      <c r="M1015" t="str">
        <f>+VLOOKUP(Importaciones_mensuales[[#This Row],[Código Arancelario]],Codigos10[],7,0)</f>
        <v>Sin especificar</v>
      </c>
      <c r="N1015">
        <v>2016</v>
      </c>
      <c r="O1015">
        <v>86819.67</v>
      </c>
      <c r="P1015">
        <v>0</v>
      </c>
      <c r="Q1015">
        <v>0</v>
      </c>
      <c r="R1015">
        <v>220.09</v>
      </c>
      <c r="S1015">
        <v>3607.65</v>
      </c>
      <c r="T1015">
        <v>0</v>
      </c>
      <c r="U1015">
        <v>110912.28</v>
      </c>
      <c r="V1015">
        <v>0</v>
      </c>
      <c r="W1015">
        <v>55454.58</v>
      </c>
      <c r="X1015">
        <v>5470.47</v>
      </c>
      <c r="Y1015">
        <v>0</v>
      </c>
      <c r="Z1015">
        <v>0</v>
      </c>
    </row>
    <row r="1016" spans="1:26" x14ac:dyDescent="0.25">
      <c r="A1016" t="s">
        <v>251</v>
      </c>
      <c r="B1016" t="s">
        <v>15</v>
      </c>
      <c r="C1016" t="str">
        <f>+VLOOKUP(Importaciones_mensuales[[#This Row],[Código Arancelario]],Codigos10[],2,0)</f>
        <v>Frambuesa</v>
      </c>
      <c r="D1016">
        <f>+VLOOKUP(Importaciones_mensuales[[#This Row],[Cultivo]],Cod_categoría[],2,0)</f>
        <v>100101004</v>
      </c>
      <c r="E1016" t="str">
        <f>+VLOOKUP(Importaciones_mensuales[[#This Row],[Código Arancelario]],Codigos10[],4,0)</f>
        <v>Congelado</v>
      </c>
      <c r="F1016">
        <f>+VLOOKUP(Importaciones_mensuales[[#This Row],[Procesamiento]],Cod_procesamiento[],2,0)</f>
        <v>1</v>
      </c>
      <c r="G1016" t="str">
        <f>+VLOOKUP(Importaciones_mensuales[[#This Row],[Código Arancelario]],Codigos10[],3,0)</f>
        <v>No orgánico</v>
      </c>
      <c r="H1016">
        <f>+VLOOKUP(Importaciones_mensuales[[#This Row],[Tipo]],Cod_tipo[],2,0)</f>
        <v>2</v>
      </c>
      <c r="I1016" t="str">
        <f>+VLOOKUP(Importaciones_mensuales[[#This Row],[Código Arancelario]],Codigos10[],5,0)</f>
        <v>Berries</v>
      </c>
      <c r="J1016">
        <f>+VLOOKUP(Importaciones_mensuales[[#This Row],[Categoría]],Cod_Tipo_cultivo[],2,0)</f>
        <v>1</v>
      </c>
      <c r="K1016" t="s">
        <v>129</v>
      </c>
      <c r="L1016">
        <f>+VLOOKUP(Importaciones_mensuales[[#This Row],[Contenido]],Contenido_cod[],2,0)</f>
        <v>1</v>
      </c>
      <c r="M1016" t="str">
        <f>+VLOOKUP(Importaciones_mensuales[[#This Row],[Código Arancelario]],Codigos10[],7,0)</f>
        <v>Sin especificar</v>
      </c>
      <c r="N1016">
        <v>2019</v>
      </c>
      <c r="O1016">
        <v>86090.04</v>
      </c>
      <c r="P1016">
        <v>92723.18</v>
      </c>
      <c r="Q1016">
        <v>0</v>
      </c>
      <c r="R1016">
        <v>23851.48</v>
      </c>
      <c r="S1016">
        <v>1639.71</v>
      </c>
      <c r="T1016">
        <v>0</v>
      </c>
      <c r="U1016">
        <v>37037</v>
      </c>
      <c r="V1016">
        <v>0</v>
      </c>
      <c r="W1016">
        <v>7014.5</v>
      </c>
      <c r="X1016">
        <v>34399.339999999997</v>
      </c>
      <c r="Y1016">
        <v>130520.62</v>
      </c>
      <c r="Z1016">
        <v>15636</v>
      </c>
    </row>
    <row r="1017" spans="1:26" x14ac:dyDescent="0.25">
      <c r="A1017" t="s">
        <v>216</v>
      </c>
      <c r="B1017" t="s">
        <v>15</v>
      </c>
      <c r="C1017" t="str">
        <f>+VLOOKUP(Importaciones_mensuales[[#This Row],[Código Arancelario]],Codigos10[],2,0)</f>
        <v>Pera</v>
      </c>
      <c r="D1017">
        <f>+VLOOKUP(Importaciones_mensuales[[#This Row],[Cultivo]],Cod_categoría[],2,0)</f>
        <v>100104005</v>
      </c>
      <c r="E1017" t="str">
        <f>+VLOOKUP(Importaciones_mensuales[[#This Row],[Código Arancelario]],Codigos10[],4,0)</f>
        <v>Fresco</v>
      </c>
      <c r="F1017">
        <f>+VLOOKUP(Importaciones_mensuales[[#This Row],[Procesamiento]],Cod_procesamiento[],2,0)</f>
        <v>4</v>
      </c>
      <c r="G1017" t="str">
        <f>+VLOOKUP(Importaciones_mensuales[[#This Row],[Código Arancelario]],Codigos10[],3,0)</f>
        <v>Sin especificar</v>
      </c>
      <c r="H1017">
        <f>+VLOOKUP(Importaciones_mensuales[[#This Row],[Tipo]],Cod_tipo[],2,0)</f>
        <v>5</v>
      </c>
      <c r="I1017" t="str">
        <f>+VLOOKUP(Importaciones_mensuales[[#This Row],[Código Arancelario]],Codigos10[],5,0)</f>
        <v>Frutos de pepita</v>
      </c>
      <c r="J1017">
        <f>+VLOOKUP(Importaciones_mensuales[[#This Row],[Categoría]],Cod_Tipo_cultivo[],2,0)</f>
        <v>3</v>
      </c>
      <c r="K1017" t="s">
        <v>129</v>
      </c>
      <c r="L1017">
        <f>+VLOOKUP(Importaciones_mensuales[[#This Row],[Contenido]],Contenido_cod[],2,0)</f>
        <v>1</v>
      </c>
      <c r="M1017" t="str">
        <f>+VLOOKUP(Importaciones_mensuales[[#This Row],[Código Arancelario]],Codigos10[],7,0)</f>
        <v>Packham's triumph</v>
      </c>
      <c r="N1017">
        <v>2015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14357.85</v>
      </c>
      <c r="X1017">
        <v>14357.85</v>
      </c>
      <c r="Y1017">
        <v>71205.740000000005</v>
      </c>
      <c r="Z1017">
        <v>128651.69</v>
      </c>
    </row>
    <row r="1018" spans="1:26" x14ac:dyDescent="0.25">
      <c r="A1018" t="s">
        <v>347</v>
      </c>
      <c r="B1018" t="s">
        <v>15</v>
      </c>
      <c r="C1018" t="str">
        <f>+VLOOKUP(Importaciones_mensuales[[#This Row],[Código Arancelario]],Codigos10[],2,0)</f>
        <v>Pera</v>
      </c>
      <c r="D1018">
        <f>+VLOOKUP(Importaciones_mensuales[[#This Row],[Cultivo]],Cod_categoría[],2,0)</f>
        <v>100104005</v>
      </c>
      <c r="E1018" t="str">
        <f>+VLOOKUP(Importaciones_mensuales[[#This Row],[Código Arancelario]],Codigos10[],4,0)</f>
        <v>Fresco</v>
      </c>
      <c r="F1018">
        <f>+VLOOKUP(Importaciones_mensuales[[#This Row],[Procesamiento]],Cod_procesamiento[],2,0)</f>
        <v>4</v>
      </c>
      <c r="G1018" t="str">
        <f>+VLOOKUP(Importaciones_mensuales[[#This Row],[Código Arancelario]],Codigos10[],3,0)</f>
        <v>Sin especificar</v>
      </c>
      <c r="H1018">
        <f>+VLOOKUP(Importaciones_mensuales[[#This Row],[Tipo]],Cod_tipo[],2,0)</f>
        <v>5</v>
      </c>
      <c r="I1018" t="str">
        <f>+VLOOKUP(Importaciones_mensuales[[#This Row],[Código Arancelario]],Codigos10[],5,0)</f>
        <v>Frutos de pepita</v>
      </c>
      <c r="J1018">
        <f>+VLOOKUP(Importaciones_mensuales[[#This Row],[Categoría]],Cod_Tipo_cultivo[],2,0)</f>
        <v>3</v>
      </c>
      <c r="K1018" t="s">
        <v>129</v>
      </c>
      <c r="L1018">
        <f>+VLOOKUP(Importaciones_mensuales[[#This Row],[Contenido]],Contenido_cod[],2,0)</f>
        <v>1</v>
      </c>
      <c r="M1018" t="str">
        <f>+VLOOKUP(Importaciones_mensuales[[#This Row],[Código Arancelario]],Codigos10[],7,0)</f>
        <v>Barlett</v>
      </c>
      <c r="N1018">
        <v>2015</v>
      </c>
      <c r="O1018">
        <v>0</v>
      </c>
      <c r="P1018">
        <v>0</v>
      </c>
      <c r="Q1018">
        <v>0</v>
      </c>
      <c r="R1018">
        <v>7869.84</v>
      </c>
      <c r="S1018">
        <v>14484.17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</row>
    <row r="1019" spans="1:26" x14ac:dyDescent="0.25">
      <c r="A1019" t="s">
        <v>329</v>
      </c>
      <c r="B1019" t="s">
        <v>15</v>
      </c>
      <c r="C1019" t="str">
        <f>+VLOOKUP(Importaciones_mensuales[[#This Row],[Código Arancelario]],Codigos10[],2,0)</f>
        <v>Pera</v>
      </c>
      <c r="D1019">
        <f>+VLOOKUP(Importaciones_mensuales[[#This Row],[Cultivo]],Cod_categoría[],2,0)</f>
        <v>100104005</v>
      </c>
      <c r="E1019" t="str">
        <f>+VLOOKUP(Importaciones_mensuales[[#This Row],[Código Arancelario]],Codigos10[],4,0)</f>
        <v>Fresco</v>
      </c>
      <c r="F1019">
        <f>+VLOOKUP(Importaciones_mensuales[[#This Row],[Procesamiento]],Cod_procesamiento[],2,0)</f>
        <v>4</v>
      </c>
      <c r="G1019" t="str">
        <f>+VLOOKUP(Importaciones_mensuales[[#This Row],[Código Arancelario]],Codigos10[],3,0)</f>
        <v>Sin especificar</v>
      </c>
      <c r="H1019">
        <f>+VLOOKUP(Importaciones_mensuales[[#This Row],[Tipo]],Cod_tipo[],2,0)</f>
        <v>5</v>
      </c>
      <c r="I1019" t="str">
        <f>+VLOOKUP(Importaciones_mensuales[[#This Row],[Código Arancelario]],Codigos10[],5,0)</f>
        <v>Frutos de pepita</v>
      </c>
      <c r="J1019">
        <f>+VLOOKUP(Importaciones_mensuales[[#This Row],[Categoría]],Cod_Tipo_cultivo[],2,0)</f>
        <v>3</v>
      </c>
      <c r="K1019" t="s">
        <v>129</v>
      </c>
      <c r="L1019">
        <f>+VLOOKUP(Importaciones_mensuales[[#This Row],[Contenido]],Contenido_cod[],2,0)</f>
        <v>1</v>
      </c>
      <c r="M1019" t="str">
        <f>+VLOOKUP(Importaciones_mensuales[[#This Row],[Código Arancelario]],Codigos10[],7,0)</f>
        <v>Beurre bosc</v>
      </c>
      <c r="N1019">
        <v>2015</v>
      </c>
      <c r="O1019">
        <v>0</v>
      </c>
      <c r="P1019">
        <v>0</v>
      </c>
      <c r="Q1019">
        <v>0</v>
      </c>
      <c r="R1019">
        <v>7533.52</v>
      </c>
      <c r="S1019">
        <v>16378.27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42361.63</v>
      </c>
    </row>
    <row r="1020" spans="1:26" x14ac:dyDescent="0.25">
      <c r="A1020" t="s">
        <v>219</v>
      </c>
      <c r="B1020" t="s">
        <v>15</v>
      </c>
      <c r="C1020" t="str">
        <f>+VLOOKUP(Importaciones_mensuales[[#This Row],[Código Arancelario]],Codigos10[],2,0)</f>
        <v>Pera</v>
      </c>
      <c r="D1020">
        <f>+VLOOKUP(Importaciones_mensuales[[#This Row],[Cultivo]],Cod_categoría[],2,0)</f>
        <v>100104005</v>
      </c>
      <c r="E1020" t="str">
        <f>+VLOOKUP(Importaciones_mensuales[[#This Row],[Código Arancelario]],Codigos10[],4,0)</f>
        <v>Fresco</v>
      </c>
      <c r="F1020">
        <f>+VLOOKUP(Importaciones_mensuales[[#This Row],[Procesamiento]],Cod_procesamiento[],2,0)</f>
        <v>4</v>
      </c>
      <c r="G1020" t="str">
        <f>+VLOOKUP(Importaciones_mensuales[[#This Row],[Código Arancelario]],Codigos10[],3,0)</f>
        <v>Sin especificar</v>
      </c>
      <c r="H1020">
        <f>+VLOOKUP(Importaciones_mensuales[[#This Row],[Tipo]],Cod_tipo[],2,0)</f>
        <v>5</v>
      </c>
      <c r="I1020" t="str">
        <f>+VLOOKUP(Importaciones_mensuales[[#This Row],[Código Arancelario]],Codigos10[],5,0)</f>
        <v>Frutos de pepita</v>
      </c>
      <c r="J1020">
        <f>+VLOOKUP(Importaciones_mensuales[[#This Row],[Categoría]],Cod_Tipo_cultivo[],2,0)</f>
        <v>3</v>
      </c>
      <c r="K1020" t="s">
        <v>129</v>
      </c>
      <c r="L1020">
        <f>+VLOOKUP(Importaciones_mensuales[[#This Row],[Contenido]],Contenido_cod[],2,0)</f>
        <v>1</v>
      </c>
      <c r="M1020" t="str">
        <f>+VLOOKUP(Importaciones_mensuales[[#This Row],[Código Arancelario]],Codigos10[],7,0)</f>
        <v>D'Anjou</v>
      </c>
      <c r="N1020">
        <v>2015</v>
      </c>
      <c r="O1020">
        <v>60833.29</v>
      </c>
      <c r="P1020">
        <v>32039.919999999998</v>
      </c>
      <c r="Q1020">
        <v>64079.839999999997</v>
      </c>
      <c r="R1020">
        <v>0</v>
      </c>
      <c r="S1020">
        <v>40089.08</v>
      </c>
      <c r="T1020">
        <v>0</v>
      </c>
      <c r="U1020">
        <v>0</v>
      </c>
      <c r="V1020">
        <v>0</v>
      </c>
      <c r="W1020">
        <v>0</v>
      </c>
      <c r="X1020">
        <v>14049.75</v>
      </c>
      <c r="Y1020">
        <v>42174.239999999998</v>
      </c>
      <c r="Z1020">
        <v>101033.17</v>
      </c>
    </row>
    <row r="1021" spans="1:26" x14ac:dyDescent="0.25">
      <c r="A1021" t="s">
        <v>221</v>
      </c>
      <c r="B1021" t="s">
        <v>15</v>
      </c>
      <c r="C1021" t="str">
        <f>+VLOOKUP(Importaciones_mensuales[[#This Row],[Código Arancelario]],Codigos10[],2,0)</f>
        <v>Pera</v>
      </c>
      <c r="D1021">
        <f>+VLOOKUP(Importaciones_mensuales[[#This Row],[Cultivo]],Cod_categoría[],2,0)</f>
        <v>100104005</v>
      </c>
      <c r="E1021" t="str">
        <f>+VLOOKUP(Importaciones_mensuales[[#This Row],[Código Arancelario]],Codigos10[],4,0)</f>
        <v>Fresco</v>
      </c>
      <c r="F1021">
        <f>+VLOOKUP(Importaciones_mensuales[[#This Row],[Procesamiento]],Cod_procesamiento[],2,0)</f>
        <v>4</v>
      </c>
      <c r="G1021" t="str">
        <f>+VLOOKUP(Importaciones_mensuales[[#This Row],[Código Arancelario]],Codigos10[],3,0)</f>
        <v>Sin especificar</v>
      </c>
      <c r="H1021">
        <f>+VLOOKUP(Importaciones_mensuales[[#This Row],[Tipo]],Cod_tipo[],2,0)</f>
        <v>5</v>
      </c>
      <c r="I1021" t="str">
        <f>+VLOOKUP(Importaciones_mensuales[[#This Row],[Código Arancelario]],Codigos10[],5,0)</f>
        <v>Frutos de pepita</v>
      </c>
      <c r="J1021">
        <f>+VLOOKUP(Importaciones_mensuales[[#This Row],[Categoría]],Cod_Tipo_cultivo[],2,0)</f>
        <v>3</v>
      </c>
      <c r="K1021" t="s">
        <v>129</v>
      </c>
      <c r="L1021">
        <f>+VLOOKUP(Importaciones_mensuales[[#This Row],[Contenido]],Contenido_cod[],2,0)</f>
        <v>1</v>
      </c>
      <c r="M1021" t="str">
        <f>+VLOOKUP(Importaciones_mensuales[[#This Row],[Código Arancelario]],Codigos10[],7,0)</f>
        <v>Sin especificar</v>
      </c>
      <c r="N1021">
        <v>2015</v>
      </c>
      <c r="O1021">
        <v>38318</v>
      </c>
      <c r="P1021">
        <v>0</v>
      </c>
      <c r="Q1021">
        <v>0</v>
      </c>
      <c r="R1021">
        <v>14058.08</v>
      </c>
      <c r="S1021">
        <v>15800.62</v>
      </c>
      <c r="T1021">
        <v>0</v>
      </c>
      <c r="U1021">
        <v>0</v>
      </c>
      <c r="V1021">
        <v>0</v>
      </c>
      <c r="W1021">
        <v>14049.75</v>
      </c>
      <c r="X1021">
        <v>0</v>
      </c>
      <c r="Y1021">
        <v>47068.480000000003</v>
      </c>
      <c r="Z1021">
        <v>22965.52</v>
      </c>
    </row>
    <row r="1022" spans="1:26" x14ac:dyDescent="0.25">
      <c r="A1022" t="s">
        <v>225</v>
      </c>
      <c r="B1022" t="s">
        <v>15</v>
      </c>
      <c r="C1022" t="str">
        <f>+VLOOKUP(Importaciones_mensuales[[#This Row],[Código Arancelario]],Codigos10[],2,0)</f>
        <v>Nectarín</v>
      </c>
      <c r="D1022">
        <f>+VLOOKUP(Importaciones_mensuales[[#This Row],[Cultivo]],Cod_categoría[],2,0)</f>
        <v>100103006</v>
      </c>
      <c r="E1022" t="str">
        <f>+VLOOKUP(Importaciones_mensuales[[#This Row],[Código Arancelario]],Codigos10[],4,0)</f>
        <v>Fresco</v>
      </c>
      <c r="F1022">
        <f>+VLOOKUP(Importaciones_mensuales[[#This Row],[Procesamiento]],Cod_procesamiento[],2,0)</f>
        <v>4</v>
      </c>
      <c r="G1022" t="str">
        <f>+VLOOKUP(Importaciones_mensuales[[#This Row],[Código Arancelario]],Codigos10[],3,0)</f>
        <v>Sin especificar</v>
      </c>
      <c r="H1022">
        <f>+VLOOKUP(Importaciones_mensuales[[#This Row],[Tipo]],Cod_tipo[],2,0)</f>
        <v>5</v>
      </c>
      <c r="I1022" t="str">
        <f>+VLOOKUP(Importaciones_mensuales[[#This Row],[Código Arancelario]],Codigos10[],5,0)</f>
        <v>Frutos de carozo</v>
      </c>
      <c r="J1022">
        <f>+VLOOKUP(Importaciones_mensuales[[#This Row],[Categoría]],Cod_Tipo_cultivo[],2,0)</f>
        <v>5</v>
      </c>
      <c r="K1022" t="s">
        <v>129</v>
      </c>
      <c r="L1022">
        <f>+VLOOKUP(Importaciones_mensuales[[#This Row],[Contenido]],Contenido_cod[],2,0)</f>
        <v>1</v>
      </c>
      <c r="M1022" t="str">
        <f>+VLOOKUP(Importaciones_mensuales[[#This Row],[Código Arancelario]],Codigos10[],7,0)</f>
        <v>Sin especificar</v>
      </c>
      <c r="N1022">
        <v>2015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28784.26</v>
      </c>
      <c r="V1022">
        <v>109667.65</v>
      </c>
      <c r="W1022">
        <v>39049.08</v>
      </c>
      <c r="X1022">
        <v>0</v>
      </c>
      <c r="Y1022">
        <v>0</v>
      </c>
      <c r="Z1022">
        <v>0</v>
      </c>
    </row>
    <row r="1023" spans="1:26" x14ac:dyDescent="0.25">
      <c r="A1023" t="s">
        <v>227</v>
      </c>
      <c r="B1023" t="s">
        <v>15</v>
      </c>
      <c r="C1023" t="str">
        <f>+VLOOKUP(Importaciones_mensuales[[#This Row],[Código Arancelario]],Codigos10[],2,0)</f>
        <v>Durazno</v>
      </c>
      <c r="D1023">
        <f>+VLOOKUP(Importaciones_mensuales[[#This Row],[Cultivo]],Cod_categoría[],2,0)</f>
        <v>100103004</v>
      </c>
      <c r="E1023" t="str">
        <f>+VLOOKUP(Importaciones_mensuales[[#This Row],[Código Arancelario]],Codigos10[],4,0)</f>
        <v>Fresco</v>
      </c>
      <c r="F1023">
        <f>+VLOOKUP(Importaciones_mensuales[[#This Row],[Procesamiento]],Cod_procesamiento[],2,0)</f>
        <v>4</v>
      </c>
      <c r="G1023" t="str">
        <f>+VLOOKUP(Importaciones_mensuales[[#This Row],[Código Arancelario]],Codigos10[],3,0)</f>
        <v>Sin especificar</v>
      </c>
      <c r="H1023">
        <f>+VLOOKUP(Importaciones_mensuales[[#This Row],[Tipo]],Cod_tipo[],2,0)</f>
        <v>5</v>
      </c>
      <c r="I1023" t="str">
        <f>+VLOOKUP(Importaciones_mensuales[[#This Row],[Código Arancelario]],Codigos10[],5,0)</f>
        <v>Frutos de carozo</v>
      </c>
      <c r="J1023">
        <f>+VLOOKUP(Importaciones_mensuales[[#This Row],[Categoría]],Cod_Tipo_cultivo[],2,0)</f>
        <v>5</v>
      </c>
      <c r="K1023" t="s">
        <v>129</v>
      </c>
      <c r="L1023">
        <f>+VLOOKUP(Importaciones_mensuales[[#This Row],[Contenido]],Contenido_cod[],2,0)</f>
        <v>1</v>
      </c>
      <c r="M1023" t="str">
        <f>+VLOOKUP(Importaciones_mensuales[[#This Row],[Código Arancelario]],Codigos10[],7,0)</f>
        <v>Sin especificar</v>
      </c>
      <c r="N1023">
        <v>2015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3771.29</v>
      </c>
      <c r="V1023">
        <v>27467.16</v>
      </c>
      <c r="W1023">
        <v>73644.11</v>
      </c>
      <c r="X1023">
        <v>25380.84</v>
      </c>
      <c r="Y1023">
        <v>0</v>
      </c>
      <c r="Z1023">
        <v>0</v>
      </c>
    </row>
    <row r="1024" spans="1:26" x14ac:dyDescent="0.25">
      <c r="A1024" t="s">
        <v>242</v>
      </c>
      <c r="B1024" t="s">
        <v>362</v>
      </c>
      <c r="C1024" t="str">
        <f>+VLOOKUP(Importaciones_mensuales[[#This Row],[Código Arancelario]],Codigos10[],2,0)</f>
        <v>Kiwi</v>
      </c>
      <c r="D1024">
        <f>+VLOOKUP(Importaciones_mensuales[[#This Row],[Cultivo]],Cod_categoría[],2,0)</f>
        <v>100101007</v>
      </c>
      <c r="E1024" t="str">
        <f>+VLOOKUP(Importaciones_mensuales[[#This Row],[Código Arancelario]],Codigos10[],4,0)</f>
        <v>Fresco</v>
      </c>
      <c r="F1024">
        <f>+VLOOKUP(Importaciones_mensuales[[#This Row],[Procesamiento]],Cod_procesamiento[],2,0)</f>
        <v>4</v>
      </c>
      <c r="G1024" t="str">
        <f>+VLOOKUP(Importaciones_mensuales[[#This Row],[Código Arancelario]],Codigos10[],3,0)</f>
        <v>No orgánico</v>
      </c>
      <c r="H1024">
        <f>+VLOOKUP(Importaciones_mensuales[[#This Row],[Tipo]],Cod_tipo[],2,0)</f>
        <v>2</v>
      </c>
      <c r="I1024" t="str">
        <f>+VLOOKUP(Importaciones_mensuales[[#This Row],[Código Arancelario]],Codigos10[],5,0)</f>
        <v>Berries</v>
      </c>
      <c r="J1024">
        <f>+VLOOKUP(Importaciones_mensuales[[#This Row],[Categoría]],Cod_Tipo_cultivo[],2,0)</f>
        <v>1</v>
      </c>
      <c r="K1024" t="s">
        <v>129</v>
      </c>
      <c r="L1024">
        <f>+VLOOKUP(Importaciones_mensuales[[#This Row],[Contenido]],Contenido_cod[],2,0)</f>
        <v>1</v>
      </c>
      <c r="M1024" t="str">
        <f>+VLOOKUP(Importaciones_mensuales[[#This Row],[Código Arancelario]],Codigos10[],7,0)</f>
        <v>Sin especificar</v>
      </c>
      <c r="N1024">
        <v>2018</v>
      </c>
      <c r="O1024">
        <v>85191.25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115500</v>
      </c>
      <c r="Z1024">
        <v>90100</v>
      </c>
    </row>
    <row r="1025" spans="1:26" x14ac:dyDescent="0.25">
      <c r="A1025" t="s">
        <v>213</v>
      </c>
      <c r="B1025" t="s">
        <v>362</v>
      </c>
      <c r="C1025" t="str">
        <f>+VLOOKUP(Importaciones_mensuales[[#This Row],[Código Arancelario]],Codigos10[],2,0)</f>
        <v>Manzana</v>
      </c>
      <c r="D1025">
        <f>+VLOOKUP(Importaciones_mensuales[[#This Row],[Cultivo]],Cod_categoría[],2,0)</f>
        <v>100104002</v>
      </c>
      <c r="E1025" t="str">
        <f>+VLOOKUP(Importaciones_mensuales[[#This Row],[Código Arancelario]],Codigos10[],4,0)</f>
        <v>Fresco</v>
      </c>
      <c r="F1025">
        <f>+VLOOKUP(Importaciones_mensuales[[#This Row],[Procesamiento]],Cod_procesamiento[],2,0)</f>
        <v>4</v>
      </c>
      <c r="G1025" t="str">
        <f>+VLOOKUP(Importaciones_mensuales[[#This Row],[Código Arancelario]],Codigos10[],3,0)</f>
        <v>No orgánico</v>
      </c>
      <c r="H1025">
        <f>+VLOOKUP(Importaciones_mensuales[[#This Row],[Tipo]],Cod_tipo[],2,0)</f>
        <v>2</v>
      </c>
      <c r="I1025" t="str">
        <f>+VLOOKUP(Importaciones_mensuales[[#This Row],[Código Arancelario]],Codigos10[],5,0)</f>
        <v>Frutos de pepita</v>
      </c>
      <c r="J1025">
        <f>+VLOOKUP(Importaciones_mensuales[[#This Row],[Categoría]],Cod_Tipo_cultivo[],2,0)</f>
        <v>3</v>
      </c>
      <c r="K1025" t="s">
        <v>129</v>
      </c>
      <c r="L1025">
        <f>+VLOOKUP(Importaciones_mensuales[[#This Row],[Contenido]],Contenido_cod[],2,0)</f>
        <v>1</v>
      </c>
      <c r="M1025" t="str">
        <f>+VLOOKUP(Importaciones_mensuales[[#This Row],[Código Arancelario]],Codigos10[],7,0)</f>
        <v>Granny smith</v>
      </c>
      <c r="N1025">
        <v>2016</v>
      </c>
      <c r="O1025">
        <v>82021</v>
      </c>
      <c r="P1025">
        <v>170921</v>
      </c>
      <c r="Q1025">
        <v>21819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23929</v>
      </c>
      <c r="Z1025">
        <v>277259.34999999998</v>
      </c>
    </row>
    <row r="1026" spans="1:26" x14ac:dyDescent="0.25">
      <c r="A1026" t="s">
        <v>260</v>
      </c>
      <c r="B1026" t="s">
        <v>362</v>
      </c>
      <c r="C1026" t="str">
        <f>+VLOOKUP(Importaciones_mensuales[[#This Row],[Código Arancelario]],Codigos10[],2,0)</f>
        <v>Cereza</v>
      </c>
      <c r="D1026">
        <f>+VLOOKUP(Importaciones_mensuales[[#This Row],[Cultivo]],Cod_categoría[],2,0)</f>
        <v>100103001</v>
      </c>
      <c r="E1026" t="str">
        <f>+VLOOKUP(Importaciones_mensuales[[#This Row],[Código Arancelario]],Codigos10[],4,0)</f>
        <v>Conserva</v>
      </c>
      <c r="F1026">
        <f>+VLOOKUP(Importaciones_mensuales[[#This Row],[Procesamiento]],Cod_procesamiento[],2,0)</f>
        <v>2</v>
      </c>
      <c r="G1026" t="str">
        <f>+VLOOKUP(Importaciones_mensuales[[#This Row],[Código Arancelario]],Codigos10[],3,0)</f>
        <v>Orgánico</v>
      </c>
      <c r="H1026">
        <f>+VLOOKUP(Importaciones_mensuales[[#This Row],[Tipo]],Cod_tipo[],2,0)</f>
        <v>1</v>
      </c>
      <c r="I1026" t="str">
        <f>+VLOOKUP(Importaciones_mensuales[[#This Row],[Código Arancelario]],Codigos10[],5,0)</f>
        <v>Frutos de carozo</v>
      </c>
      <c r="J1026">
        <f>+VLOOKUP(Importaciones_mensuales[[#This Row],[Categoría]],Cod_Tipo_cultivo[],2,0)</f>
        <v>5</v>
      </c>
      <c r="K1026" t="s">
        <v>129</v>
      </c>
      <c r="L1026">
        <f>+VLOOKUP(Importaciones_mensuales[[#This Row],[Contenido]],Contenido_cod[],2,0)</f>
        <v>1</v>
      </c>
      <c r="M1026" t="str">
        <f>+VLOOKUP(Importaciones_mensuales[[#This Row],[Código Arancelario]],Codigos10[],7,0)</f>
        <v>Sin especificar</v>
      </c>
      <c r="N1026">
        <v>2017</v>
      </c>
      <c r="O1026">
        <v>80800</v>
      </c>
      <c r="P1026">
        <v>72000</v>
      </c>
      <c r="Q1026">
        <v>56000</v>
      </c>
      <c r="R1026">
        <v>21600</v>
      </c>
      <c r="S1026">
        <v>10400</v>
      </c>
      <c r="T1026">
        <v>0</v>
      </c>
      <c r="U1026">
        <v>42800</v>
      </c>
      <c r="V1026">
        <v>0</v>
      </c>
      <c r="W1026">
        <v>32035</v>
      </c>
      <c r="X1026">
        <v>0</v>
      </c>
      <c r="Y1026">
        <v>0</v>
      </c>
      <c r="Z1026">
        <v>5200</v>
      </c>
    </row>
    <row r="1027" spans="1:26" x14ac:dyDescent="0.25">
      <c r="A1027" t="s">
        <v>213</v>
      </c>
      <c r="B1027" t="s">
        <v>15</v>
      </c>
      <c r="C1027" t="str">
        <f>+VLOOKUP(Importaciones_mensuales[[#This Row],[Código Arancelario]],Codigos10[],2,0)</f>
        <v>Manzana</v>
      </c>
      <c r="D1027">
        <f>+VLOOKUP(Importaciones_mensuales[[#This Row],[Cultivo]],Cod_categoría[],2,0)</f>
        <v>100104002</v>
      </c>
      <c r="E1027" t="str">
        <f>+VLOOKUP(Importaciones_mensuales[[#This Row],[Código Arancelario]],Codigos10[],4,0)</f>
        <v>Fresco</v>
      </c>
      <c r="F1027">
        <f>+VLOOKUP(Importaciones_mensuales[[#This Row],[Procesamiento]],Cod_procesamiento[],2,0)</f>
        <v>4</v>
      </c>
      <c r="G1027" t="str">
        <f>+VLOOKUP(Importaciones_mensuales[[#This Row],[Código Arancelario]],Codigos10[],3,0)</f>
        <v>No orgánico</v>
      </c>
      <c r="H1027">
        <f>+VLOOKUP(Importaciones_mensuales[[#This Row],[Tipo]],Cod_tipo[],2,0)</f>
        <v>2</v>
      </c>
      <c r="I1027" t="str">
        <f>+VLOOKUP(Importaciones_mensuales[[#This Row],[Código Arancelario]],Codigos10[],5,0)</f>
        <v>Frutos de pepita</v>
      </c>
      <c r="J1027">
        <f>+VLOOKUP(Importaciones_mensuales[[#This Row],[Categoría]],Cod_Tipo_cultivo[],2,0)</f>
        <v>3</v>
      </c>
      <c r="K1027" t="s">
        <v>129</v>
      </c>
      <c r="L1027">
        <f>+VLOOKUP(Importaciones_mensuales[[#This Row],[Contenido]],Contenido_cod[],2,0)</f>
        <v>1</v>
      </c>
      <c r="M1027" t="str">
        <f>+VLOOKUP(Importaciones_mensuales[[#This Row],[Código Arancelario]],Codigos10[],7,0)</f>
        <v>Granny smith</v>
      </c>
      <c r="N1027">
        <v>2017</v>
      </c>
      <c r="O1027">
        <v>80344.33</v>
      </c>
      <c r="P1027">
        <v>25373.25</v>
      </c>
      <c r="Q1027">
        <v>39880.589999999997</v>
      </c>
      <c r="R1027">
        <v>0</v>
      </c>
      <c r="S1027">
        <v>0</v>
      </c>
      <c r="T1027">
        <v>0</v>
      </c>
      <c r="U1027">
        <v>32009.200000000001</v>
      </c>
      <c r="V1027">
        <v>0</v>
      </c>
      <c r="W1027">
        <v>0</v>
      </c>
      <c r="X1027">
        <v>65871.899999999994</v>
      </c>
      <c r="Y1027">
        <v>245423.35</v>
      </c>
      <c r="Z1027">
        <v>592310.97</v>
      </c>
    </row>
    <row r="1028" spans="1:26" x14ac:dyDescent="0.25">
      <c r="A1028" t="s">
        <v>338</v>
      </c>
      <c r="B1028" t="s">
        <v>15</v>
      </c>
      <c r="C1028" t="str">
        <f>+VLOOKUP(Importaciones_mensuales[[#This Row],[Código Arancelario]],Codigos10[],2,0)</f>
        <v>Chirimoya</v>
      </c>
      <c r="D1028">
        <f>+VLOOKUP(Importaciones_mensuales[[#This Row],[Cultivo]],Cod_categoría[],2,0)</f>
        <v>100107002</v>
      </c>
      <c r="E1028" t="str">
        <f>+VLOOKUP(Importaciones_mensuales[[#This Row],[Código Arancelario]],Codigos10[],4,0)</f>
        <v>Fresco</v>
      </c>
      <c r="F1028">
        <f>+VLOOKUP(Importaciones_mensuales[[#This Row],[Procesamiento]],Cod_procesamiento[],2,0)</f>
        <v>4</v>
      </c>
      <c r="G1028" t="str">
        <f>+VLOOKUP(Importaciones_mensuales[[#This Row],[Código Arancelario]],Codigos10[],3,0)</f>
        <v>Sin especificar</v>
      </c>
      <c r="H1028">
        <f>+VLOOKUP(Importaciones_mensuales[[#This Row],[Tipo]],Cod_tipo[],2,0)</f>
        <v>5</v>
      </c>
      <c r="I1028" t="str">
        <f>+VLOOKUP(Importaciones_mensuales[[#This Row],[Código Arancelario]],Codigos10[],5,0)</f>
        <v>Tropicales y Subtropicales</v>
      </c>
      <c r="J1028">
        <f>+VLOOKUP(Importaciones_mensuales[[#This Row],[Categoría]],Cod_Tipo_cultivo[],2,0)</f>
        <v>4</v>
      </c>
      <c r="K1028" t="s">
        <v>129</v>
      </c>
      <c r="L1028">
        <f>+VLOOKUP(Importaciones_mensuales[[#This Row],[Contenido]],Contenido_cod[],2,0)</f>
        <v>1</v>
      </c>
      <c r="M1028" t="str">
        <f>+VLOOKUP(Importaciones_mensuales[[#This Row],[Código Arancelario]],Codigos10[],7,0)</f>
        <v>Sin especificar</v>
      </c>
      <c r="N1028">
        <v>2015</v>
      </c>
      <c r="O1028">
        <v>0</v>
      </c>
      <c r="P1028">
        <v>52189.75</v>
      </c>
      <c r="Q1028">
        <v>0</v>
      </c>
      <c r="R1028">
        <v>4941.6099999999997</v>
      </c>
      <c r="S1028">
        <v>0</v>
      </c>
      <c r="T1028">
        <v>0</v>
      </c>
      <c r="U1028">
        <v>4770.8999999999996</v>
      </c>
      <c r="V1028">
        <v>0</v>
      </c>
      <c r="W1028">
        <v>9688.68</v>
      </c>
      <c r="X1028">
        <v>0</v>
      </c>
      <c r="Y1028">
        <v>0</v>
      </c>
      <c r="Z1028">
        <v>0</v>
      </c>
    </row>
    <row r="1029" spans="1:26" x14ac:dyDescent="0.25">
      <c r="A1029" t="s">
        <v>211</v>
      </c>
      <c r="B1029" t="s">
        <v>15</v>
      </c>
      <c r="C1029" t="str">
        <f>+VLOOKUP(Importaciones_mensuales[[#This Row],[Código Arancelario]],Codigos10[],2,0)</f>
        <v>Manzana</v>
      </c>
      <c r="D1029">
        <f>+VLOOKUP(Importaciones_mensuales[[#This Row],[Cultivo]],Cod_categoría[],2,0)</f>
        <v>100104002</v>
      </c>
      <c r="E1029" t="str">
        <f>+VLOOKUP(Importaciones_mensuales[[#This Row],[Código Arancelario]],Codigos10[],4,0)</f>
        <v>Fresco</v>
      </c>
      <c r="F1029">
        <f>+VLOOKUP(Importaciones_mensuales[[#This Row],[Procesamiento]],Cod_procesamiento[],2,0)</f>
        <v>4</v>
      </c>
      <c r="G1029" t="str">
        <f>+VLOOKUP(Importaciones_mensuales[[#This Row],[Código Arancelario]],Codigos10[],3,0)</f>
        <v>No orgánico</v>
      </c>
      <c r="H1029">
        <f>+VLOOKUP(Importaciones_mensuales[[#This Row],[Tipo]],Cod_tipo[],2,0)</f>
        <v>2</v>
      </c>
      <c r="I1029" t="str">
        <f>+VLOOKUP(Importaciones_mensuales[[#This Row],[Código Arancelario]],Codigos10[],5,0)</f>
        <v>Frutos de pepita</v>
      </c>
      <c r="J1029">
        <f>+VLOOKUP(Importaciones_mensuales[[#This Row],[Categoría]],Cod_Tipo_cultivo[],2,0)</f>
        <v>3</v>
      </c>
      <c r="K1029" t="s">
        <v>129</v>
      </c>
      <c r="L1029">
        <f>+VLOOKUP(Importaciones_mensuales[[#This Row],[Contenido]],Contenido_cod[],2,0)</f>
        <v>1</v>
      </c>
      <c r="M1029" t="str">
        <f>+VLOOKUP(Importaciones_mensuales[[#This Row],[Código Arancelario]],Codigos10[],7,0)</f>
        <v>Fuji</v>
      </c>
      <c r="N1029">
        <v>2017</v>
      </c>
      <c r="O1029">
        <v>78267.39</v>
      </c>
      <c r="P1029">
        <v>159185.47</v>
      </c>
      <c r="Q1029">
        <v>52016.05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84434.12</v>
      </c>
      <c r="Z1029">
        <v>603102.44999999995</v>
      </c>
    </row>
    <row r="1030" spans="1:26" x14ac:dyDescent="0.25">
      <c r="A1030" t="s">
        <v>92</v>
      </c>
      <c r="B1030" t="s">
        <v>15</v>
      </c>
      <c r="C1030" t="str">
        <f>+VLOOKUP(Importaciones_mensuales[[#This Row],[Código Arancelario]],Codigos10[],2,0)</f>
        <v>Tomate</v>
      </c>
      <c r="D1030">
        <f>+VLOOKUP(Importaciones_mensuales[[#This Row],[Cultivo]],Cod_categoría[],2,0)</f>
        <v>100112020</v>
      </c>
      <c r="E1030" t="str">
        <f>+VLOOKUP(Importaciones_mensuales[[#This Row],[Código Arancelario]],Codigos10[],4,0)</f>
        <v>Deshidratado</v>
      </c>
      <c r="F1030">
        <f>+VLOOKUP(Importaciones_mensuales[[#This Row],[Procesamiento]],Cod_procesamiento[],2,0)</f>
        <v>3</v>
      </c>
      <c r="G1030" t="str">
        <f>+VLOOKUP(Importaciones_mensuales[[#This Row],[Código Arancelario]],Codigos10[],3,0)</f>
        <v>No orgánico</v>
      </c>
      <c r="H1030">
        <f>+VLOOKUP(Importaciones_mensuales[[#This Row],[Tipo]],Cod_tipo[],2,0)</f>
        <v>2</v>
      </c>
      <c r="I1030" t="str">
        <f>+VLOOKUP(Importaciones_mensuales[[#This Row],[Código Arancelario]],Codigos10[],5,0)</f>
        <v>Hortalizas</v>
      </c>
      <c r="J1030">
        <f>+VLOOKUP(Importaciones_mensuales[[#This Row],[Categoría]],Cod_Tipo_cultivo[],2,0)</f>
        <v>7</v>
      </c>
      <c r="K1030" t="s">
        <v>20</v>
      </c>
      <c r="L1030">
        <f>+VLOOKUP(Importaciones_mensuales[[#This Row],[Contenido]],Contenido_cod[],2,0)</f>
        <v>2</v>
      </c>
      <c r="M1030" t="str">
        <f>+VLOOKUP(Importaciones_mensuales[[#This Row],[Código Arancelario]],Codigos10[],7,0)</f>
        <v>Sin especificar</v>
      </c>
      <c r="N1030">
        <v>2018</v>
      </c>
      <c r="O1030">
        <v>76232.399999999994</v>
      </c>
      <c r="P1030">
        <v>217985.89</v>
      </c>
      <c r="Q1030">
        <v>58036.659999999996</v>
      </c>
      <c r="R1030">
        <v>86880.639999999999</v>
      </c>
      <c r="S1030">
        <v>3445</v>
      </c>
      <c r="T1030">
        <v>43638.77</v>
      </c>
      <c r="U1030">
        <v>152066.44999999998</v>
      </c>
      <c r="V1030">
        <v>47932.45</v>
      </c>
      <c r="W1030">
        <v>127776.54000000001</v>
      </c>
      <c r="X1030">
        <v>55967.399999999994</v>
      </c>
      <c r="Y1030">
        <v>40251.230000000003</v>
      </c>
      <c r="Z1030">
        <v>43400</v>
      </c>
    </row>
    <row r="1031" spans="1:26" x14ac:dyDescent="0.25">
      <c r="A1031" t="s">
        <v>24</v>
      </c>
      <c r="B1031" t="s">
        <v>15</v>
      </c>
      <c r="C1031" t="str">
        <f>+VLOOKUP(Importaciones_mensuales[[#This Row],[Código Arancelario]],Codigos10[],2,0)</f>
        <v>Cebolla</v>
      </c>
      <c r="D1031">
        <f>+VLOOKUP(Importaciones_mensuales[[#This Row],[Cultivo]],Cod_categoría[],2,0)</f>
        <v>100112004</v>
      </c>
      <c r="E1031" t="str">
        <f>+VLOOKUP(Importaciones_mensuales[[#This Row],[Código Arancelario]],Codigos10[],4,0)</f>
        <v>Fresco</v>
      </c>
      <c r="F1031">
        <f>+VLOOKUP(Importaciones_mensuales[[#This Row],[Procesamiento]],Cod_procesamiento[],2,0)</f>
        <v>4</v>
      </c>
      <c r="G1031" t="str">
        <f>+VLOOKUP(Importaciones_mensuales[[#This Row],[Código Arancelario]],Codigos10[],3,0)</f>
        <v>Orgánico</v>
      </c>
      <c r="H1031">
        <f>+VLOOKUP(Importaciones_mensuales[[#This Row],[Tipo]],Cod_tipo[],2,0)</f>
        <v>1</v>
      </c>
      <c r="I1031" t="str">
        <f>+VLOOKUP(Importaciones_mensuales[[#This Row],[Código Arancelario]],Codigos10[],5,0)</f>
        <v>Hortalizas</v>
      </c>
      <c r="J1031">
        <f>+VLOOKUP(Importaciones_mensuales[[#This Row],[Categoría]],Cod_Tipo_cultivo[],2,0)</f>
        <v>7</v>
      </c>
      <c r="K1031" t="s">
        <v>20</v>
      </c>
      <c r="L1031">
        <f>+VLOOKUP(Importaciones_mensuales[[#This Row],[Contenido]],Contenido_cod[],2,0)</f>
        <v>2</v>
      </c>
      <c r="M1031" t="str">
        <f>+VLOOKUP(Importaciones_mensuales[[#This Row],[Código Arancelario]],Codigos10[],7,0)</f>
        <v>Sin especificar</v>
      </c>
      <c r="N1031">
        <v>2017</v>
      </c>
      <c r="O1031">
        <v>75185.62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25381.5</v>
      </c>
      <c r="X1031">
        <v>34170</v>
      </c>
      <c r="Y1031">
        <v>48428.800000000003</v>
      </c>
      <c r="Z1031">
        <v>55641.599999999999</v>
      </c>
    </row>
    <row r="1032" spans="1:26" x14ac:dyDescent="0.25">
      <c r="A1032" t="s">
        <v>247</v>
      </c>
      <c r="B1032" t="s">
        <v>15</v>
      </c>
      <c r="C1032" t="str">
        <f>+VLOOKUP(Importaciones_mensuales[[#This Row],[Código Arancelario]],Codigos10[],2,0)</f>
        <v>Frutilla</v>
      </c>
      <c r="D1032">
        <f>+VLOOKUP(Importaciones_mensuales[[#This Row],[Cultivo]],Cod_categoría[],2,0)</f>
        <v>100112025</v>
      </c>
      <c r="E1032" t="str">
        <f>+VLOOKUP(Importaciones_mensuales[[#This Row],[Código Arancelario]],Codigos10[],4,0)</f>
        <v>Congelado</v>
      </c>
      <c r="F1032">
        <f>+VLOOKUP(Importaciones_mensuales[[#This Row],[Procesamiento]],Cod_procesamiento[],2,0)</f>
        <v>1</v>
      </c>
      <c r="G1032" t="str">
        <f>+VLOOKUP(Importaciones_mensuales[[#This Row],[Código Arancelario]],Codigos10[],3,0)</f>
        <v>No orgánico</v>
      </c>
      <c r="H1032">
        <f>+VLOOKUP(Importaciones_mensuales[[#This Row],[Tipo]],Cod_tipo[],2,0)</f>
        <v>2</v>
      </c>
      <c r="I1032" t="str">
        <f>+VLOOKUP(Importaciones_mensuales[[#This Row],[Código Arancelario]],Codigos10[],5,0)</f>
        <v>Berries</v>
      </c>
      <c r="J1032">
        <f>+VLOOKUP(Importaciones_mensuales[[#This Row],[Categoría]],Cod_Tipo_cultivo[],2,0)</f>
        <v>1</v>
      </c>
      <c r="K1032" t="s">
        <v>129</v>
      </c>
      <c r="L1032">
        <f>+VLOOKUP(Importaciones_mensuales[[#This Row],[Contenido]],Contenido_cod[],2,0)</f>
        <v>1</v>
      </c>
      <c r="M1032" t="str">
        <f>+VLOOKUP(Importaciones_mensuales[[#This Row],[Código Arancelario]],Codigos10[],7,0)</f>
        <v>Sin especificar</v>
      </c>
      <c r="N1032">
        <v>2018</v>
      </c>
      <c r="O1032">
        <v>70800</v>
      </c>
      <c r="P1032">
        <v>0</v>
      </c>
      <c r="Q1032">
        <v>114.83999999999999</v>
      </c>
      <c r="R1032">
        <v>41661.599999999999</v>
      </c>
      <c r="S1032">
        <v>79092.72</v>
      </c>
      <c r="T1032">
        <v>36338.15</v>
      </c>
      <c r="U1032">
        <v>98387.33</v>
      </c>
      <c r="V1032">
        <v>92603.63</v>
      </c>
      <c r="W1032">
        <v>51054.42</v>
      </c>
      <c r="X1032">
        <v>143658.56</v>
      </c>
      <c r="Y1032">
        <v>46299.35</v>
      </c>
      <c r="Z1032">
        <v>14231.95</v>
      </c>
    </row>
    <row r="1033" spans="1:26" x14ac:dyDescent="0.25">
      <c r="A1033" t="s">
        <v>351</v>
      </c>
      <c r="B1033" t="s">
        <v>15</v>
      </c>
      <c r="C1033" t="str">
        <f>+VLOOKUP(Importaciones_mensuales[[#This Row],[Código Arancelario]],Codigos10[],2,0)</f>
        <v>Kiwi</v>
      </c>
      <c r="D1033">
        <f>+VLOOKUP(Importaciones_mensuales[[#This Row],[Cultivo]],Cod_categoría[],2,0)</f>
        <v>100101007</v>
      </c>
      <c r="E1033" t="str">
        <f>+VLOOKUP(Importaciones_mensuales[[#This Row],[Código Arancelario]],Codigos10[],4,0)</f>
        <v>Fresco</v>
      </c>
      <c r="F1033">
        <f>+VLOOKUP(Importaciones_mensuales[[#This Row],[Procesamiento]],Cod_procesamiento[],2,0)</f>
        <v>4</v>
      </c>
      <c r="G1033" t="str">
        <f>+VLOOKUP(Importaciones_mensuales[[#This Row],[Código Arancelario]],Codigos10[],3,0)</f>
        <v>Orgánico</v>
      </c>
      <c r="H1033">
        <f>+VLOOKUP(Importaciones_mensuales[[#This Row],[Tipo]],Cod_tipo[],2,0)</f>
        <v>1</v>
      </c>
      <c r="I1033" t="str">
        <f>+VLOOKUP(Importaciones_mensuales[[#This Row],[Código Arancelario]],Codigos10[],5,0)</f>
        <v>Berries</v>
      </c>
      <c r="J1033">
        <f>+VLOOKUP(Importaciones_mensuales[[#This Row],[Categoría]],Cod_Tipo_cultivo[],2,0)</f>
        <v>1</v>
      </c>
      <c r="K1033" t="s">
        <v>129</v>
      </c>
      <c r="L1033">
        <f>+VLOOKUP(Importaciones_mensuales[[#This Row],[Contenido]],Contenido_cod[],2,0)</f>
        <v>1</v>
      </c>
      <c r="M1033" t="str">
        <f>+VLOOKUP(Importaciones_mensuales[[#This Row],[Código Arancelario]],Codigos10[],7,0)</f>
        <v>Sin especificar</v>
      </c>
      <c r="N1033">
        <v>2017</v>
      </c>
      <c r="O1033">
        <v>69708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110484</v>
      </c>
    </row>
    <row r="1034" spans="1:26" x14ac:dyDescent="0.25">
      <c r="A1034" t="s">
        <v>255</v>
      </c>
      <c r="B1034" t="s">
        <v>362</v>
      </c>
      <c r="C1034" t="str">
        <f>+VLOOKUP(Importaciones_mensuales[[#This Row],[Código Arancelario]],Codigos10[],2,0)</f>
        <v>Arándano</v>
      </c>
      <c r="D1034">
        <f>+VLOOKUP(Importaciones_mensuales[[#This Row],[Cultivo]],Cod_categoría[],2,0)</f>
        <v>100101001</v>
      </c>
      <c r="E1034" t="str">
        <f>+VLOOKUP(Importaciones_mensuales[[#This Row],[Código Arancelario]],Codigos10[],4,0)</f>
        <v>Congelado</v>
      </c>
      <c r="F1034">
        <f>+VLOOKUP(Importaciones_mensuales[[#This Row],[Procesamiento]],Cod_procesamiento[],2,0)</f>
        <v>1</v>
      </c>
      <c r="G1034" t="str">
        <f>+VLOOKUP(Importaciones_mensuales[[#This Row],[Código Arancelario]],Codigos10[],3,0)</f>
        <v>No orgánico</v>
      </c>
      <c r="H1034">
        <f>+VLOOKUP(Importaciones_mensuales[[#This Row],[Tipo]],Cod_tipo[],2,0)</f>
        <v>2</v>
      </c>
      <c r="I1034" t="str">
        <f>+VLOOKUP(Importaciones_mensuales[[#This Row],[Código Arancelario]],Codigos10[],5,0)</f>
        <v>Berries</v>
      </c>
      <c r="J1034">
        <f>+VLOOKUP(Importaciones_mensuales[[#This Row],[Categoría]],Cod_Tipo_cultivo[],2,0)</f>
        <v>1</v>
      </c>
      <c r="K1034" t="s">
        <v>129</v>
      </c>
      <c r="L1034">
        <f>+VLOOKUP(Importaciones_mensuales[[#This Row],[Contenido]],Contenido_cod[],2,0)</f>
        <v>1</v>
      </c>
      <c r="M1034" t="str">
        <f>+VLOOKUP(Importaciones_mensuales[[#This Row],[Código Arancelario]],Codigos10[],7,0)</f>
        <v>Sin especificar</v>
      </c>
      <c r="N1034">
        <v>2016</v>
      </c>
      <c r="O1034">
        <v>66160.959999999992</v>
      </c>
      <c r="P1034">
        <v>64420.969999999994</v>
      </c>
      <c r="Q1034">
        <v>44074.32</v>
      </c>
      <c r="R1034">
        <v>114555.83</v>
      </c>
      <c r="S1034">
        <v>92964.63</v>
      </c>
      <c r="T1034">
        <v>119955</v>
      </c>
      <c r="U1034">
        <v>71973</v>
      </c>
      <c r="V1034">
        <v>0</v>
      </c>
      <c r="W1034">
        <v>0</v>
      </c>
      <c r="X1034">
        <v>22725.360000000001</v>
      </c>
      <c r="Y1034">
        <v>0</v>
      </c>
      <c r="Z1034">
        <v>66193.2</v>
      </c>
    </row>
    <row r="1035" spans="1:26" x14ac:dyDescent="0.25">
      <c r="A1035" t="s">
        <v>252</v>
      </c>
      <c r="B1035" t="s">
        <v>15</v>
      </c>
      <c r="C1035" t="str">
        <f>+VLOOKUP(Importaciones_mensuales[[#This Row],[Código Arancelario]],Codigos10[],2,0)</f>
        <v>Zarzamora</v>
      </c>
      <c r="D1035">
        <f>+VLOOKUP(Importaciones_mensuales[[#This Row],[Cultivo]],Cod_categoría[],2,0)</f>
        <v>100114038</v>
      </c>
      <c r="E1035" t="str">
        <f>+VLOOKUP(Importaciones_mensuales[[#This Row],[Código Arancelario]],Codigos10[],4,0)</f>
        <v>Congelado</v>
      </c>
      <c r="F1035">
        <f>+VLOOKUP(Importaciones_mensuales[[#This Row],[Procesamiento]],Cod_procesamiento[],2,0)</f>
        <v>1</v>
      </c>
      <c r="G1035" t="str">
        <f>+VLOOKUP(Importaciones_mensuales[[#This Row],[Código Arancelario]],Codigos10[],3,0)</f>
        <v>Sin especificar</v>
      </c>
      <c r="H1035">
        <f>+VLOOKUP(Importaciones_mensuales[[#This Row],[Tipo]],Cod_tipo[],2,0)</f>
        <v>5</v>
      </c>
      <c r="I1035" t="str">
        <f>+VLOOKUP(Importaciones_mensuales[[#This Row],[Código Arancelario]],Codigos10[],5,0)</f>
        <v>Berries</v>
      </c>
      <c r="J1035">
        <f>+VLOOKUP(Importaciones_mensuales[[#This Row],[Categoría]],Cod_Tipo_cultivo[],2,0)</f>
        <v>1</v>
      </c>
      <c r="K1035" t="s">
        <v>129</v>
      </c>
      <c r="L1035">
        <f>+VLOOKUP(Importaciones_mensuales[[#This Row],[Contenido]],Contenido_cod[],2,0)</f>
        <v>1</v>
      </c>
      <c r="M1035" t="str">
        <f>+VLOOKUP(Importaciones_mensuales[[#This Row],[Código Arancelario]],Codigos10[],7,0)</f>
        <v>Sin especificar</v>
      </c>
      <c r="N1035">
        <v>2015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85.9</v>
      </c>
      <c r="W1035">
        <v>75.69</v>
      </c>
      <c r="X1035">
        <v>30008.949999999997</v>
      </c>
      <c r="Y1035">
        <v>0</v>
      </c>
      <c r="Z1035">
        <v>0</v>
      </c>
    </row>
    <row r="1036" spans="1:26" x14ac:dyDescent="0.25">
      <c r="A1036" t="s">
        <v>166</v>
      </c>
      <c r="B1036" t="s">
        <v>362</v>
      </c>
      <c r="C1036" t="str">
        <f>+VLOOKUP(Importaciones_mensuales[[#This Row],[Código Arancelario]],Codigos10[],2,0)</f>
        <v>Palta</v>
      </c>
      <c r="D1036">
        <f>+VLOOKUP(Importaciones_mensuales[[#This Row],[Cultivo]],Cod_categoría[],2,0)</f>
        <v>100106002</v>
      </c>
      <c r="E1036" t="str">
        <f>+VLOOKUP(Importaciones_mensuales[[#This Row],[Código Arancelario]],Codigos10[],4,0)</f>
        <v>Sin especificar</v>
      </c>
      <c r="F1036">
        <f>+VLOOKUP(Importaciones_mensuales[[#This Row],[Procesamiento]],Cod_procesamiento[],2,0)</f>
        <v>6</v>
      </c>
      <c r="G1036" t="str">
        <f>+VLOOKUP(Importaciones_mensuales[[#This Row],[Código Arancelario]],Codigos10[],3,0)</f>
        <v>Orgánico</v>
      </c>
      <c r="H1036">
        <f>+VLOOKUP(Importaciones_mensuales[[#This Row],[Tipo]],Cod_tipo[],2,0)</f>
        <v>1</v>
      </c>
      <c r="I1036" t="str">
        <f>+VLOOKUP(Importaciones_mensuales[[#This Row],[Código Arancelario]],Codigos10[],5,0)</f>
        <v>Frutos Oleaginosos</v>
      </c>
      <c r="J1036">
        <f>+VLOOKUP(Importaciones_mensuales[[#This Row],[Categoría]],Cod_Tipo_cultivo[],2,0)</f>
        <v>12</v>
      </c>
      <c r="K1036" t="s">
        <v>129</v>
      </c>
      <c r="L1036">
        <f>+VLOOKUP(Importaciones_mensuales[[#This Row],[Contenido]],Contenido_cod[],2,0)</f>
        <v>1</v>
      </c>
      <c r="M1036" t="str">
        <f>+VLOOKUP(Importaciones_mensuales[[#This Row],[Código Arancelario]],Codigos10[],7,0)</f>
        <v>Hass</v>
      </c>
      <c r="N1036">
        <v>2021</v>
      </c>
      <c r="O1036">
        <v>65384.6152</v>
      </c>
      <c r="P1036">
        <v>0</v>
      </c>
      <c r="Q1036">
        <v>24000</v>
      </c>
      <c r="R1036">
        <v>0</v>
      </c>
      <c r="S1036">
        <v>215928</v>
      </c>
      <c r="T1036">
        <v>797510</v>
      </c>
      <c r="U1036">
        <v>576490</v>
      </c>
      <c r="V1036">
        <v>89840</v>
      </c>
      <c r="W1036">
        <v>0</v>
      </c>
      <c r="X1036">
        <v>0</v>
      </c>
      <c r="Y1036">
        <v>0</v>
      </c>
      <c r="Z1036">
        <v>0</v>
      </c>
    </row>
    <row r="1037" spans="1:26" x14ac:dyDescent="0.25">
      <c r="A1037" t="s">
        <v>170</v>
      </c>
      <c r="B1037" t="s">
        <v>15</v>
      </c>
      <c r="C1037" t="str">
        <f>+VLOOKUP(Importaciones_mensuales[[#This Row],[Código Arancelario]],Codigos10[],2,0)</f>
        <v>Palta</v>
      </c>
      <c r="D1037">
        <f>+VLOOKUP(Importaciones_mensuales[[#This Row],[Cultivo]],Cod_categoría[],2,0)</f>
        <v>100106002</v>
      </c>
      <c r="E1037" t="str">
        <f>+VLOOKUP(Importaciones_mensuales[[#This Row],[Código Arancelario]],Codigos10[],4,0)</f>
        <v>Sin especificar</v>
      </c>
      <c r="F1037">
        <f>+VLOOKUP(Importaciones_mensuales[[#This Row],[Procesamiento]],Cod_procesamiento[],2,0)</f>
        <v>6</v>
      </c>
      <c r="G1037" t="str">
        <f>+VLOOKUP(Importaciones_mensuales[[#This Row],[Código Arancelario]],Codigos10[],3,0)</f>
        <v>No orgánico</v>
      </c>
      <c r="H1037">
        <f>+VLOOKUP(Importaciones_mensuales[[#This Row],[Tipo]],Cod_tipo[],2,0)</f>
        <v>2</v>
      </c>
      <c r="I1037" t="str">
        <f>+VLOOKUP(Importaciones_mensuales[[#This Row],[Código Arancelario]],Codigos10[],5,0)</f>
        <v>Frutos Oleaginosos</v>
      </c>
      <c r="J1037">
        <f>+VLOOKUP(Importaciones_mensuales[[#This Row],[Categoría]],Cod_Tipo_cultivo[],2,0)</f>
        <v>12</v>
      </c>
      <c r="K1037" t="s">
        <v>129</v>
      </c>
      <c r="L1037">
        <f>+VLOOKUP(Importaciones_mensuales[[#This Row],[Contenido]],Contenido_cod[],2,0)</f>
        <v>1</v>
      </c>
      <c r="M1037" t="str">
        <f>+VLOOKUP(Importaciones_mensuales[[#This Row],[Código Arancelario]],Codigos10[],7,0)</f>
        <v>Hass</v>
      </c>
      <c r="N1037">
        <v>2016</v>
      </c>
      <c r="O1037">
        <v>65380.3</v>
      </c>
      <c r="P1037">
        <v>0</v>
      </c>
      <c r="Q1037">
        <v>492877.05000000005</v>
      </c>
      <c r="R1037">
        <v>2041850.75</v>
      </c>
      <c r="S1037">
        <v>2716427.5300000003</v>
      </c>
      <c r="T1037">
        <v>6304951.5499999998</v>
      </c>
      <c r="U1037">
        <v>4128949.37</v>
      </c>
      <c r="V1037">
        <v>358341.48</v>
      </c>
      <c r="W1037">
        <v>8453.7999999999993</v>
      </c>
      <c r="X1037">
        <v>0</v>
      </c>
      <c r="Y1037">
        <v>0</v>
      </c>
      <c r="Z1037">
        <v>0</v>
      </c>
    </row>
    <row r="1038" spans="1:26" x14ac:dyDescent="0.25">
      <c r="A1038" t="s">
        <v>256</v>
      </c>
      <c r="B1038" t="s">
        <v>15</v>
      </c>
      <c r="C1038" t="str">
        <f>+VLOOKUP(Importaciones_mensuales[[#This Row],[Código Arancelario]],Codigos10[],2,0)</f>
        <v>Damasco</v>
      </c>
      <c r="D1038">
        <f>+VLOOKUP(Importaciones_mensuales[[#This Row],[Cultivo]],Cod_categoría[],2,0)</f>
        <v>100103003</v>
      </c>
      <c r="E1038" t="str">
        <f>+VLOOKUP(Importaciones_mensuales[[#This Row],[Código Arancelario]],Codigos10[],4,0)</f>
        <v>Congelado</v>
      </c>
      <c r="F1038">
        <f>+VLOOKUP(Importaciones_mensuales[[#This Row],[Procesamiento]],Cod_procesamiento[],2,0)</f>
        <v>1</v>
      </c>
      <c r="G1038" t="str">
        <f>+VLOOKUP(Importaciones_mensuales[[#This Row],[Código Arancelario]],Codigos10[],3,0)</f>
        <v>Sin especificar</v>
      </c>
      <c r="H1038">
        <f>+VLOOKUP(Importaciones_mensuales[[#This Row],[Tipo]],Cod_tipo[],2,0)</f>
        <v>5</v>
      </c>
      <c r="I1038" t="str">
        <f>+VLOOKUP(Importaciones_mensuales[[#This Row],[Código Arancelario]],Codigos10[],5,0)</f>
        <v>Frutos de carozo</v>
      </c>
      <c r="J1038">
        <f>+VLOOKUP(Importaciones_mensuales[[#This Row],[Categoría]],Cod_Tipo_cultivo[],2,0)</f>
        <v>5</v>
      </c>
      <c r="K1038" t="s">
        <v>129</v>
      </c>
      <c r="L1038">
        <f>+VLOOKUP(Importaciones_mensuales[[#This Row],[Contenido]],Contenido_cod[],2,0)</f>
        <v>1</v>
      </c>
      <c r="M1038" t="str">
        <f>+VLOOKUP(Importaciones_mensuales[[#This Row],[Código Arancelario]],Codigos10[],7,0)</f>
        <v>Sin especificar</v>
      </c>
      <c r="N1038">
        <v>2015</v>
      </c>
      <c r="O1038">
        <v>0</v>
      </c>
      <c r="P1038">
        <v>0</v>
      </c>
      <c r="Q1038">
        <v>0</v>
      </c>
      <c r="R1038">
        <v>0</v>
      </c>
      <c r="S1038">
        <v>20800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</row>
    <row r="1039" spans="1:26" x14ac:dyDescent="0.25">
      <c r="A1039" t="s">
        <v>257</v>
      </c>
      <c r="B1039" t="s">
        <v>15</v>
      </c>
      <c r="C1039" t="str">
        <f>+VLOOKUP(Importaciones_mensuales[[#This Row],[Código Arancelario]],Codigos10[],2,0)</f>
        <v>Durazno</v>
      </c>
      <c r="D1039">
        <f>+VLOOKUP(Importaciones_mensuales[[#This Row],[Cultivo]],Cod_categoría[],2,0)</f>
        <v>100103004</v>
      </c>
      <c r="E1039" t="str">
        <f>+VLOOKUP(Importaciones_mensuales[[#This Row],[Código Arancelario]],Codigos10[],4,0)</f>
        <v>Congelado</v>
      </c>
      <c r="F1039">
        <f>+VLOOKUP(Importaciones_mensuales[[#This Row],[Procesamiento]],Cod_procesamiento[],2,0)</f>
        <v>1</v>
      </c>
      <c r="G1039" t="str">
        <f>+VLOOKUP(Importaciones_mensuales[[#This Row],[Código Arancelario]],Codigos10[],3,0)</f>
        <v>Sin especificar</v>
      </c>
      <c r="H1039">
        <f>+VLOOKUP(Importaciones_mensuales[[#This Row],[Tipo]],Cod_tipo[],2,0)</f>
        <v>5</v>
      </c>
      <c r="I1039" t="str">
        <f>+VLOOKUP(Importaciones_mensuales[[#This Row],[Código Arancelario]],Codigos10[],5,0)</f>
        <v>Frutos de carozo</v>
      </c>
      <c r="J1039">
        <f>+VLOOKUP(Importaciones_mensuales[[#This Row],[Categoría]],Cod_Tipo_cultivo[],2,0)</f>
        <v>5</v>
      </c>
      <c r="K1039" t="s">
        <v>129</v>
      </c>
      <c r="L1039">
        <f>+VLOOKUP(Importaciones_mensuales[[#This Row],[Contenido]],Contenido_cod[],2,0)</f>
        <v>1</v>
      </c>
      <c r="M1039" t="str">
        <f>+VLOOKUP(Importaciones_mensuales[[#This Row],[Código Arancelario]],Codigos10[],7,0)</f>
        <v>Sin especificar</v>
      </c>
      <c r="N1039">
        <v>2015</v>
      </c>
      <c r="O1039">
        <v>31404</v>
      </c>
      <c r="P1039">
        <v>62707.49</v>
      </c>
      <c r="Q1039">
        <v>61846.5</v>
      </c>
      <c r="R1039">
        <v>0</v>
      </c>
      <c r="S1039">
        <v>33811.26</v>
      </c>
      <c r="T1039">
        <v>0</v>
      </c>
      <c r="U1039">
        <v>87184.5</v>
      </c>
      <c r="V1039">
        <v>121330.2</v>
      </c>
      <c r="W1039">
        <v>277633.74</v>
      </c>
      <c r="X1039">
        <v>104937.71</v>
      </c>
      <c r="Y1039">
        <v>31465.550000000003</v>
      </c>
      <c r="Z1039">
        <v>37307.78</v>
      </c>
    </row>
    <row r="1040" spans="1:26" x14ac:dyDescent="0.25">
      <c r="A1040" t="s">
        <v>321</v>
      </c>
      <c r="B1040" t="s">
        <v>15</v>
      </c>
      <c r="C1040" t="str">
        <f>+VLOOKUP(Importaciones_mensuales[[#This Row],[Código Arancelario]],Codigos10[],2,0)</f>
        <v>Kiwi</v>
      </c>
      <c r="D1040">
        <f>+VLOOKUP(Importaciones_mensuales[[#This Row],[Cultivo]],Cod_categoría[],2,0)</f>
        <v>100101007</v>
      </c>
      <c r="E1040" t="str">
        <f>+VLOOKUP(Importaciones_mensuales[[#This Row],[Código Arancelario]],Codigos10[],4,0)</f>
        <v>Congelado</v>
      </c>
      <c r="F1040">
        <f>+VLOOKUP(Importaciones_mensuales[[#This Row],[Procesamiento]],Cod_procesamiento[],2,0)</f>
        <v>1</v>
      </c>
      <c r="G1040" t="str">
        <f>+VLOOKUP(Importaciones_mensuales[[#This Row],[Código Arancelario]],Codigos10[],3,0)</f>
        <v>Sin especificar</v>
      </c>
      <c r="H1040">
        <f>+VLOOKUP(Importaciones_mensuales[[#This Row],[Tipo]],Cod_tipo[],2,0)</f>
        <v>5</v>
      </c>
      <c r="I1040" t="str">
        <f>+VLOOKUP(Importaciones_mensuales[[#This Row],[Código Arancelario]],Codigos10[],5,0)</f>
        <v>Berries</v>
      </c>
      <c r="J1040">
        <f>+VLOOKUP(Importaciones_mensuales[[#This Row],[Categoría]],Cod_Tipo_cultivo[],2,0)</f>
        <v>1</v>
      </c>
      <c r="K1040" t="s">
        <v>129</v>
      </c>
      <c r="L1040">
        <f>+VLOOKUP(Importaciones_mensuales[[#This Row],[Contenido]],Contenido_cod[],2,0)</f>
        <v>1</v>
      </c>
      <c r="M1040" t="str">
        <f>+VLOOKUP(Importaciones_mensuales[[#This Row],[Código Arancelario]],Codigos10[],7,0)</f>
        <v>Sin especificar</v>
      </c>
      <c r="N1040">
        <v>2015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14536.36</v>
      </c>
    </row>
    <row r="1041" spans="1:26" x14ac:dyDescent="0.25">
      <c r="A1041" t="s">
        <v>259</v>
      </c>
      <c r="B1041" t="s">
        <v>15</v>
      </c>
      <c r="C1041" t="str">
        <f>+VLOOKUP(Importaciones_mensuales[[#This Row],[Código Arancelario]],Codigos10[],2,0)</f>
        <v>Uva</v>
      </c>
      <c r="D1041">
        <f>+VLOOKUP(Importaciones_mensuales[[#This Row],[Cultivo]],Cod_categoría[],2,0)</f>
        <v>100109001</v>
      </c>
      <c r="E1041" t="str">
        <f>+VLOOKUP(Importaciones_mensuales[[#This Row],[Código Arancelario]],Codigos10[],4,0)</f>
        <v>Congelado</v>
      </c>
      <c r="F1041">
        <f>+VLOOKUP(Importaciones_mensuales[[#This Row],[Procesamiento]],Cod_procesamiento[],2,0)</f>
        <v>1</v>
      </c>
      <c r="G1041" t="str">
        <f>+VLOOKUP(Importaciones_mensuales[[#This Row],[Código Arancelario]],Codigos10[],3,0)</f>
        <v>Sin especificar</v>
      </c>
      <c r="H1041">
        <f>+VLOOKUP(Importaciones_mensuales[[#This Row],[Tipo]],Cod_tipo[],2,0)</f>
        <v>5</v>
      </c>
      <c r="I1041" t="str">
        <f>+VLOOKUP(Importaciones_mensuales[[#This Row],[Código Arancelario]],Codigos10[],5,0)</f>
        <v>Uva</v>
      </c>
      <c r="J1041">
        <f>+VLOOKUP(Importaciones_mensuales[[#This Row],[Categoría]],Cod_Tipo_cultivo[],2,0)</f>
        <v>11</v>
      </c>
      <c r="K1041" t="s">
        <v>129</v>
      </c>
      <c r="L1041">
        <f>+VLOOKUP(Importaciones_mensuales[[#This Row],[Contenido]],Contenido_cod[],2,0)</f>
        <v>1</v>
      </c>
      <c r="M1041" t="str">
        <f>+VLOOKUP(Importaciones_mensuales[[#This Row],[Código Arancelario]],Codigos10[],7,0)</f>
        <v>Sin especificar</v>
      </c>
      <c r="N1041">
        <v>2015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103435.19</v>
      </c>
    </row>
    <row r="1042" spans="1:26" x14ac:dyDescent="0.25">
      <c r="A1042" t="s">
        <v>34</v>
      </c>
      <c r="B1042" t="s">
        <v>362</v>
      </c>
      <c r="C1042" t="str">
        <f>+VLOOKUP(Importaciones_mensuales[[#This Row],[Código Arancelario]],Codigos10[],2,0)</f>
        <v>Ajo</v>
      </c>
      <c r="D1042">
        <f>+VLOOKUP(Importaciones_mensuales[[#This Row],[Cultivo]],Cod_categoría[],2,0)</f>
        <v>100112003</v>
      </c>
      <c r="E1042" t="str">
        <f>+VLOOKUP(Importaciones_mensuales[[#This Row],[Código Arancelario]],Codigos10[],4,0)</f>
        <v>Fresco</v>
      </c>
      <c r="F1042">
        <f>+VLOOKUP(Importaciones_mensuales[[#This Row],[Procesamiento]],Cod_procesamiento[],2,0)</f>
        <v>4</v>
      </c>
      <c r="G1042" t="str">
        <f>+VLOOKUP(Importaciones_mensuales[[#This Row],[Código Arancelario]],Codigos10[],3,0)</f>
        <v>No orgánico</v>
      </c>
      <c r="H1042">
        <f>+VLOOKUP(Importaciones_mensuales[[#This Row],[Tipo]],Cod_tipo[],2,0)</f>
        <v>2</v>
      </c>
      <c r="I1042" t="str">
        <f>+VLOOKUP(Importaciones_mensuales[[#This Row],[Código Arancelario]],Codigos10[],5,0)</f>
        <v>Hortalizas</v>
      </c>
      <c r="J1042">
        <f>+VLOOKUP(Importaciones_mensuales[[#This Row],[Categoría]],Cod_Tipo_cultivo[],2,0)</f>
        <v>7</v>
      </c>
      <c r="K1042" t="s">
        <v>20</v>
      </c>
      <c r="L1042">
        <f>+VLOOKUP(Importaciones_mensuales[[#This Row],[Contenido]],Contenido_cod[],2,0)</f>
        <v>2</v>
      </c>
      <c r="M1042" t="str">
        <f>+VLOOKUP(Importaciones_mensuales[[#This Row],[Código Arancelario]],Codigos10[],7,0)</f>
        <v>Sin especificar</v>
      </c>
      <c r="N1042">
        <v>2018</v>
      </c>
      <c r="O1042">
        <v>63000</v>
      </c>
      <c r="P1042">
        <v>1</v>
      </c>
      <c r="Q1042">
        <v>26500</v>
      </c>
      <c r="R1042">
        <v>142896.92310000001</v>
      </c>
      <c r="S1042">
        <v>1047923.8308</v>
      </c>
      <c r="T1042">
        <v>321670</v>
      </c>
      <c r="U1042">
        <v>1141998.4615</v>
      </c>
      <c r="V1042">
        <v>1529273.4615</v>
      </c>
      <c r="W1042">
        <v>1366175</v>
      </c>
      <c r="X1042">
        <v>626100</v>
      </c>
      <c r="Y1042">
        <v>314200</v>
      </c>
      <c r="Z1042">
        <v>140118.91999999998</v>
      </c>
    </row>
    <row r="1043" spans="1:26" x14ac:dyDescent="0.25">
      <c r="A1043" t="s">
        <v>209</v>
      </c>
      <c r="B1043" t="s">
        <v>15</v>
      </c>
      <c r="C1043" t="str">
        <f>+VLOOKUP(Importaciones_mensuales[[#This Row],[Código Arancelario]],Codigos10[],2,0)</f>
        <v>Manzana</v>
      </c>
      <c r="D1043">
        <f>+VLOOKUP(Importaciones_mensuales[[#This Row],[Cultivo]],Cod_categoría[],2,0)</f>
        <v>100104002</v>
      </c>
      <c r="E1043" t="str">
        <f>+VLOOKUP(Importaciones_mensuales[[#This Row],[Código Arancelario]],Codigos10[],4,0)</f>
        <v>Fresco</v>
      </c>
      <c r="F1043">
        <f>+VLOOKUP(Importaciones_mensuales[[#This Row],[Procesamiento]],Cod_procesamiento[],2,0)</f>
        <v>4</v>
      </c>
      <c r="G1043" t="str">
        <f>+VLOOKUP(Importaciones_mensuales[[#This Row],[Código Arancelario]],Codigos10[],3,0)</f>
        <v>No orgánico</v>
      </c>
      <c r="H1043">
        <f>+VLOOKUP(Importaciones_mensuales[[#This Row],[Tipo]],Cod_tipo[],2,0)</f>
        <v>2</v>
      </c>
      <c r="I1043" t="str">
        <f>+VLOOKUP(Importaciones_mensuales[[#This Row],[Código Arancelario]],Codigos10[],5,0)</f>
        <v>Frutos de pepita</v>
      </c>
      <c r="J1043">
        <f>+VLOOKUP(Importaciones_mensuales[[#This Row],[Categoría]],Cod_Tipo_cultivo[],2,0)</f>
        <v>3</v>
      </c>
      <c r="K1043" t="s">
        <v>129</v>
      </c>
      <c r="L1043">
        <f>+VLOOKUP(Importaciones_mensuales[[#This Row],[Contenido]],Contenido_cod[],2,0)</f>
        <v>1</v>
      </c>
      <c r="M1043" t="str">
        <f>+VLOOKUP(Importaciones_mensuales[[#This Row],[Código Arancelario]],Codigos10[],7,0)</f>
        <v>Royal gala</v>
      </c>
      <c r="N1043">
        <v>2021</v>
      </c>
      <c r="O1043">
        <v>62447.34</v>
      </c>
      <c r="P1043">
        <v>7801.96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</row>
    <row r="1044" spans="1:26" x14ac:dyDescent="0.25">
      <c r="A1044" t="s">
        <v>265</v>
      </c>
      <c r="B1044" t="s">
        <v>15</v>
      </c>
      <c r="C1044" t="str">
        <f>+VLOOKUP(Importaciones_mensuales[[#This Row],[Código Arancelario]],Codigos10[],2,0)</f>
        <v>Damasco</v>
      </c>
      <c r="D1044">
        <f>+VLOOKUP(Importaciones_mensuales[[#This Row],[Cultivo]],Cod_categoría[],2,0)</f>
        <v>100103003</v>
      </c>
      <c r="E1044" t="str">
        <f>+VLOOKUP(Importaciones_mensuales[[#This Row],[Código Arancelario]],Codigos10[],4,0)</f>
        <v>Deshidratado</v>
      </c>
      <c r="F1044">
        <f>+VLOOKUP(Importaciones_mensuales[[#This Row],[Procesamiento]],Cod_procesamiento[],2,0)</f>
        <v>3</v>
      </c>
      <c r="G1044" t="str">
        <f>+VLOOKUP(Importaciones_mensuales[[#This Row],[Código Arancelario]],Codigos10[],3,0)</f>
        <v>Sin especificar</v>
      </c>
      <c r="H1044">
        <f>+VLOOKUP(Importaciones_mensuales[[#This Row],[Tipo]],Cod_tipo[],2,0)</f>
        <v>5</v>
      </c>
      <c r="I1044" t="str">
        <f>+VLOOKUP(Importaciones_mensuales[[#This Row],[Código Arancelario]],Codigos10[],5,0)</f>
        <v>Frutos de carozo</v>
      </c>
      <c r="J1044">
        <f>+VLOOKUP(Importaciones_mensuales[[#This Row],[Categoría]],Cod_Tipo_cultivo[],2,0)</f>
        <v>5</v>
      </c>
      <c r="K1044" t="s">
        <v>129</v>
      </c>
      <c r="L1044">
        <f>+VLOOKUP(Importaciones_mensuales[[#This Row],[Contenido]],Contenido_cod[],2,0)</f>
        <v>1</v>
      </c>
      <c r="M1044" t="str">
        <f>+VLOOKUP(Importaciones_mensuales[[#This Row],[Código Arancelario]],Codigos10[],7,0)</f>
        <v>Sin especificar</v>
      </c>
      <c r="N1044">
        <v>2015</v>
      </c>
      <c r="O1044">
        <v>28117.77</v>
      </c>
      <c r="P1044">
        <v>13018.58</v>
      </c>
      <c r="Q1044">
        <v>0</v>
      </c>
      <c r="R1044">
        <v>110901.28</v>
      </c>
      <c r="S1044">
        <v>3868.72</v>
      </c>
      <c r="T1044">
        <v>0</v>
      </c>
      <c r="U1044">
        <v>110167.73</v>
      </c>
      <c r="V1044">
        <v>0</v>
      </c>
      <c r="W1044">
        <v>18847.689999999999</v>
      </c>
      <c r="X1044">
        <v>28770.18</v>
      </c>
      <c r="Y1044">
        <v>69220.11</v>
      </c>
      <c r="Z1044">
        <v>107540.46</v>
      </c>
    </row>
    <row r="1045" spans="1:26" x14ac:dyDescent="0.25">
      <c r="A1045" t="s">
        <v>297</v>
      </c>
      <c r="B1045" t="s">
        <v>15</v>
      </c>
      <c r="C1045" t="str">
        <f>+VLOOKUP(Importaciones_mensuales[[#This Row],[Código Arancelario]],Codigos10[],2,0)</f>
        <v>Frambuesa</v>
      </c>
      <c r="D1045">
        <f>+VLOOKUP(Importaciones_mensuales[[#This Row],[Cultivo]],Cod_categoría[],2,0)</f>
        <v>100101004</v>
      </c>
      <c r="E1045" t="str">
        <f>+VLOOKUP(Importaciones_mensuales[[#This Row],[Código Arancelario]],Codigos10[],4,0)</f>
        <v>Fresco</v>
      </c>
      <c r="F1045">
        <f>+VLOOKUP(Importaciones_mensuales[[#This Row],[Procesamiento]],Cod_procesamiento[],2,0)</f>
        <v>4</v>
      </c>
      <c r="G1045" t="str">
        <f>+VLOOKUP(Importaciones_mensuales[[#This Row],[Código Arancelario]],Codigos10[],3,0)</f>
        <v>Orgánico</v>
      </c>
      <c r="H1045">
        <f>+VLOOKUP(Importaciones_mensuales[[#This Row],[Tipo]],Cod_tipo[],2,0)</f>
        <v>1</v>
      </c>
      <c r="I1045" t="str">
        <f>+VLOOKUP(Importaciones_mensuales[[#This Row],[Código Arancelario]],Codigos10[],5,0)</f>
        <v>Berries</v>
      </c>
      <c r="J1045">
        <f>+VLOOKUP(Importaciones_mensuales[[#This Row],[Categoría]],Cod_Tipo_cultivo[],2,0)</f>
        <v>1</v>
      </c>
      <c r="K1045" t="s">
        <v>129</v>
      </c>
      <c r="L1045">
        <f>+VLOOKUP(Importaciones_mensuales[[#This Row],[Contenido]],Contenido_cod[],2,0)</f>
        <v>1</v>
      </c>
      <c r="M1045" t="str">
        <f>+VLOOKUP(Importaciones_mensuales[[#This Row],[Código Arancelario]],Codigos10[],7,0)</f>
        <v>Sin especificar</v>
      </c>
      <c r="N1045">
        <v>2019</v>
      </c>
      <c r="O1045">
        <v>57879.29</v>
      </c>
      <c r="P1045">
        <v>0</v>
      </c>
      <c r="Q1045">
        <v>0</v>
      </c>
      <c r="R1045">
        <v>0</v>
      </c>
      <c r="S1045">
        <v>0</v>
      </c>
      <c r="T1045">
        <v>57164.36</v>
      </c>
      <c r="U1045">
        <v>77954.759999999995</v>
      </c>
      <c r="V1045">
        <v>59407.33</v>
      </c>
      <c r="W1045">
        <v>77940.539999999994</v>
      </c>
      <c r="X1045">
        <v>0</v>
      </c>
      <c r="Y1045">
        <v>0</v>
      </c>
      <c r="Z1045">
        <v>0</v>
      </c>
    </row>
    <row r="1046" spans="1:26" x14ac:dyDescent="0.25">
      <c r="A1046" t="s">
        <v>24</v>
      </c>
      <c r="B1046" t="s">
        <v>15</v>
      </c>
      <c r="C1046" t="str">
        <f>+VLOOKUP(Importaciones_mensuales[[#This Row],[Código Arancelario]],Codigos10[],2,0)</f>
        <v>Cebolla</v>
      </c>
      <c r="D1046">
        <f>+VLOOKUP(Importaciones_mensuales[[#This Row],[Cultivo]],Cod_categoría[],2,0)</f>
        <v>100112004</v>
      </c>
      <c r="E1046" t="str">
        <f>+VLOOKUP(Importaciones_mensuales[[#This Row],[Código Arancelario]],Codigos10[],4,0)</f>
        <v>Fresco</v>
      </c>
      <c r="F1046">
        <f>+VLOOKUP(Importaciones_mensuales[[#This Row],[Procesamiento]],Cod_procesamiento[],2,0)</f>
        <v>4</v>
      </c>
      <c r="G1046" t="str">
        <f>+VLOOKUP(Importaciones_mensuales[[#This Row],[Código Arancelario]],Codigos10[],3,0)</f>
        <v>Orgánico</v>
      </c>
      <c r="H1046">
        <f>+VLOOKUP(Importaciones_mensuales[[#This Row],[Tipo]],Cod_tipo[],2,0)</f>
        <v>1</v>
      </c>
      <c r="I1046" t="str">
        <f>+VLOOKUP(Importaciones_mensuales[[#This Row],[Código Arancelario]],Codigos10[],5,0)</f>
        <v>Hortalizas</v>
      </c>
      <c r="J1046">
        <f>+VLOOKUP(Importaciones_mensuales[[#This Row],[Categoría]],Cod_Tipo_cultivo[],2,0)</f>
        <v>7</v>
      </c>
      <c r="K1046" t="s">
        <v>20</v>
      </c>
      <c r="L1046">
        <f>+VLOOKUP(Importaciones_mensuales[[#This Row],[Contenido]],Contenido_cod[],2,0)</f>
        <v>2</v>
      </c>
      <c r="M1046" t="str">
        <f>+VLOOKUP(Importaciones_mensuales[[#This Row],[Código Arancelario]],Codigos10[],7,0)</f>
        <v>Sin especificar</v>
      </c>
      <c r="N1046">
        <v>2018</v>
      </c>
      <c r="O1046">
        <v>56376</v>
      </c>
      <c r="P1046">
        <v>15897.6</v>
      </c>
      <c r="Q1046">
        <v>0</v>
      </c>
      <c r="R1046">
        <v>0</v>
      </c>
      <c r="S1046">
        <v>0</v>
      </c>
      <c r="T1046">
        <v>0</v>
      </c>
      <c r="U1046">
        <v>2161.83</v>
      </c>
      <c r="V1046">
        <v>0</v>
      </c>
      <c r="W1046">
        <v>16942.28</v>
      </c>
      <c r="X1046">
        <v>5193.92</v>
      </c>
      <c r="Y1046">
        <v>3916</v>
      </c>
      <c r="Z1046">
        <v>12517.6</v>
      </c>
    </row>
    <row r="1047" spans="1:26" x14ac:dyDescent="0.25">
      <c r="A1047" t="s">
        <v>92</v>
      </c>
      <c r="B1047" t="s">
        <v>15</v>
      </c>
      <c r="C1047" t="str">
        <f>+VLOOKUP(Importaciones_mensuales[[#This Row],[Código Arancelario]],Codigos10[],2,0)</f>
        <v>Tomate</v>
      </c>
      <c r="D1047">
        <f>+VLOOKUP(Importaciones_mensuales[[#This Row],[Cultivo]],Cod_categoría[],2,0)</f>
        <v>100112020</v>
      </c>
      <c r="E1047" t="str">
        <f>+VLOOKUP(Importaciones_mensuales[[#This Row],[Código Arancelario]],Codigos10[],4,0)</f>
        <v>Deshidratado</v>
      </c>
      <c r="F1047">
        <f>+VLOOKUP(Importaciones_mensuales[[#This Row],[Procesamiento]],Cod_procesamiento[],2,0)</f>
        <v>3</v>
      </c>
      <c r="G1047" t="str">
        <f>+VLOOKUP(Importaciones_mensuales[[#This Row],[Código Arancelario]],Codigos10[],3,0)</f>
        <v>No orgánico</v>
      </c>
      <c r="H1047">
        <f>+VLOOKUP(Importaciones_mensuales[[#This Row],[Tipo]],Cod_tipo[],2,0)</f>
        <v>2</v>
      </c>
      <c r="I1047" t="str">
        <f>+VLOOKUP(Importaciones_mensuales[[#This Row],[Código Arancelario]],Codigos10[],5,0)</f>
        <v>Hortalizas</v>
      </c>
      <c r="J1047">
        <f>+VLOOKUP(Importaciones_mensuales[[#This Row],[Categoría]],Cod_Tipo_cultivo[],2,0)</f>
        <v>7</v>
      </c>
      <c r="K1047" t="s">
        <v>20</v>
      </c>
      <c r="L1047">
        <f>+VLOOKUP(Importaciones_mensuales[[#This Row],[Contenido]],Contenido_cod[],2,0)</f>
        <v>2</v>
      </c>
      <c r="M1047" t="str">
        <f>+VLOOKUP(Importaciones_mensuales[[#This Row],[Código Arancelario]],Codigos10[],7,0)</f>
        <v>Sin especificar</v>
      </c>
      <c r="N1047">
        <v>2017</v>
      </c>
      <c r="O1047">
        <v>55963.700000000004</v>
      </c>
      <c r="P1047">
        <v>0</v>
      </c>
      <c r="Q1047">
        <v>94115.22</v>
      </c>
      <c r="R1047">
        <v>49123.229999999996</v>
      </c>
      <c r="S1047">
        <v>47817.03</v>
      </c>
      <c r="T1047">
        <v>46706.799999999996</v>
      </c>
      <c r="U1047">
        <v>48625.75</v>
      </c>
      <c r="V1047">
        <v>43445.570000000007</v>
      </c>
      <c r="W1047">
        <v>45762.770000000004</v>
      </c>
      <c r="X1047">
        <v>47696.15</v>
      </c>
      <c r="Y1047">
        <v>61944.45</v>
      </c>
      <c r="Z1047">
        <v>11216.14</v>
      </c>
    </row>
    <row r="1048" spans="1:26" x14ac:dyDescent="0.25">
      <c r="A1048" t="s">
        <v>92</v>
      </c>
      <c r="B1048" t="s">
        <v>15</v>
      </c>
      <c r="C1048" t="str">
        <f>+VLOOKUP(Importaciones_mensuales[[#This Row],[Código Arancelario]],Codigos10[],2,0)</f>
        <v>Tomate</v>
      </c>
      <c r="D1048">
        <f>+VLOOKUP(Importaciones_mensuales[[#This Row],[Cultivo]],Cod_categoría[],2,0)</f>
        <v>100112020</v>
      </c>
      <c r="E1048" t="str">
        <f>+VLOOKUP(Importaciones_mensuales[[#This Row],[Código Arancelario]],Codigos10[],4,0)</f>
        <v>Deshidratado</v>
      </c>
      <c r="F1048">
        <f>+VLOOKUP(Importaciones_mensuales[[#This Row],[Procesamiento]],Cod_procesamiento[],2,0)</f>
        <v>3</v>
      </c>
      <c r="G1048" t="str">
        <f>+VLOOKUP(Importaciones_mensuales[[#This Row],[Código Arancelario]],Codigos10[],3,0)</f>
        <v>No orgánico</v>
      </c>
      <c r="H1048">
        <f>+VLOOKUP(Importaciones_mensuales[[#This Row],[Tipo]],Cod_tipo[],2,0)</f>
        <v>2</v>
      </c>
      <c r="I1048" t="str">
        <f>+VLOOKUP(Importaciones_mensuales[[#This Row],[Código Arancelario]],Codigos10[],5,0)</f>
        <v>Hortalizas</v>
      </c>
      <c r="J1048">
        <f>+VLOOKUP(Importaciones_mensuales[[#This Row],[Categoría]],Cod_Tipo_cultivo[],2,0)</f>
        <v>7</v>
      </c>
      <c r="K1048" t="s">
        <v>20</v>
      </c>
      <c r="L1048">
        <f>+VLOOKUP(Importaciones_mensuales[[#This Row],[Contenido]],Contenido_cod[],2,0)</f>
        <v>2</v>
      </c>
      <c r="M1048" t="str">
        <f>+VLOOKUP(Importaciones_mensuales[[#This Row],[Código Arancelario]],Codigos10[],7,0)</f>
        <v>Sin especificar</v>
      </c>
      <c r="N1048">
        <v>2015</v>
      </c>
      <c r="O1048">
        <v>55936.81</v>
      </c>
      <c r="P1048">
        <v>5625.76</v>
      </c>
      <c r="Q1048">
        <v>222895.33</v>
      </c>
      <c r="R1048">
        <v>4597</v>
      </c>
      <c r="S1048">
        <v>122118.12</v>
      </c>
      <c r="T1048">
        <v>77519.27</v>
      </c>
      <c r="U1048">
        <v>188370.05</v>
      </c>
      <c r="V1048">
        <v>1957.02</v>
      </c>
      <c r="W1048">
        <v>13084.8</v>
      </c>
      <c r="X1048">
        <v>45211.44</v>
      </c>
      <c r="Y1048">
        <v>4803.25</v>
      </c>
      <c r="Z1048">
        <v>24675.989999999998</v>
      </c>
    </row>
    <row r="1049" spans="1:26" x14ac:dyDescent="0.25">
      <c r="A1049" t="s">
        <v>269</v>
      </c>
      <c r="B1049" t="s">
        <v>15</v>
      </c>
      <c r="C1049" t="str">
        <f>+VLOOKUP(Importaciones_mensuales[[#This Row],[Código Arancelario]],Codigos10[],2,0)</f>
        <v>Durazno</v>
      </c>
      <c r="D1049">
        <f>+VLOOKUP(Importaciones_mensuales[[#This Row],[Cultivo]],Cod_categoría[],2,0)</f>
        <v>100103004</v>
      </c>
      <c r="E1049" t="str">
        <f>+VLOOKUP(Importaciones_mensuales[[#This Row],[Código Arancelario]],Codigos10[],4,0)</f>
        <v>Deshidratado</v>
      </c>
      <c r="F1049">
        <f>+VLOOKUP(Importaciones_mensuales[[#This Row],[Procesamiento]],Cod_procesamiento[],2,0)</f>
        <v>3</v>
      </c>
      <c r="G1049" t="str">
        <f>+VLOOKUP(Importaciones_mensuales[[#This Row],[Código Arancelario]],Codigos10[],3,0)</f>
        <v>Sin especificar</v>
      </c>
      <c r="H1049">
        <f>+VLOOKUP(Importaciones_mensuales[[#This Row],[Tipo]],Cod_tipo[],2,0)</f>
        <v>5</v>
      </c>
      <c r="I1049" t="str">
        <f>+VLOOKUP(Importaciones_mensuales[[#This Row],[Código Arancelario]],Codigos10[],5,0)</f>
        <v>Frutos de carozo</v>
      </c>
      <c r="J1049">
        <f>+VLOOKUP(Importaciones_mensuales[[#This Row],[Categoría]],Cod_Tipo_cultivo[],2,0)</f>
        <v>5</v>
      </c>
      <c r="K1049" t="s">
        <v>129</v>
      </c>
      <c r="L1049">
        <f>+VLOOKUP(Importaciones_mensuales[[#This Row],[Contenido]],Contenido_cod[],2,0)</f>
        <v>1</v>
      </c>
      <c r="M1049" t="str">
        <f>+VLOOKUP(Importaciones_mensuales[[#This Row],[Código Arancelario]],Codigos10[],7,0)</f>
        <v>Sin especificar</v>
      </c>
      <c r="N1049">
        <v>2015</v>
      </c>
      <c r="O1049">
        <v>276793.51</v>
      </c>
      <c r="P1049">
        <v>83125.179999999993</v>
      </c>
      <c r="Q1049">
        <v>114338.52</v>
      </c>
      <c r="R1049">
        <v>0</v>
      </c>
      <c r="S1049">
        <v>0</v>
      </c>
      <c r="T1049">
        <v>0</v>
      </c>
      <c r="U1049">
        <v>0</v>
      </c>
      <c r="V1049">
        <v>104258.09999999999</v>
      </c>
      <c r="W1049">
        <v>6825.92</v>
      </c>
      <c r="X1049">
        <v>37905.54</v>
      </c>
      <c r="Y1049">
        <v>20565.490000000002</v>
      </c>
      <c r="Z1049">
        <v>32157.23</v>
      </c>
    </row>
    <row r="1050" spans="1:26" x14ac:dyDescent="0.25">
      <c r="A1050" t="s">
        <v>215</v>
      </c>
      <c r="B1050" t="s">
        <v>15</v>
      </c>
      <c r="C1050" t="str">
        <f>+VLOOKUP(Importaciones_mensuales[[#This Row],[Código Arancelario]],Codigos10[],2,0)</f>
        <v>Manzana</v>
      </c>
      <c r="D1050">
        <f>+VLOOKUP(Importaciones_mensuales[[#This Row],[Cultivo]],Cod_categoría[],2,0)</f>
        <v>100104002</v>
      </c>
      <c r="E1050" t="str">
        <f>+VLOOKUP(Importaciones_mensuales[[#This Row],[Código Arancelario]],Codigos10[],4,0)</f>
        <v>Fresco</v>
      </c>
      <c r="F1050">
        <f>+VLOOKUP(Importaciones_mensuales[[#This Row],[Procesamiento]],Cod_procesamiento[],2,0)</f>
        <v>4</v>
      </c>
      <c r="G1050" t="str">
        <f>+VLOOKUP(Importaciones_mensuales[[#This Row],[Código Arancelario]],Codigos10[],3,0)</f>
        <v>No orgánico</v>
      </c>
      <c r="H1050">
        <f>+VLOOKUP(Importaciones_mensuales[[#This Row],[Tipo]],Cod_tipo[],2,0)</f>
        <v>2</v>
      </c>
      <c r="I1050" t="str">
        <f>+VLOOKUP(Importaciones_mensuales[[#This Row],[Código Arancelario]],Codigos10[],5,0)</f>
        <v>Frutos de pepita</v>
      </c>
      <c r="J1050">
        <f>+VLOOKUP(Importaciones_mensuales[[#This Row],[Categoría]],Cod_Tipo_cultivo[],2,0)</f>
        <v>3</v>
      </c>
      <c r="K1050" t="s">
        <v>129</v>
      </c>
      <c r="L1050">
        <f>+VLOOKUP(Importaciones_mensuales[[#This Row],[Contenido]],Contenido_cod[],2,0)</f>
        <v>1</v>
      </c>
      <c r="M1050" t="str">
        <f>+VLOOKUP(Importaciones_mensuales[[#This Row],[Código Arancelario]],Codigos10[],7,0)</f>
        <v>Sin especificar</v>
      </c>
      <c r="N1050">
        <v>2018</v>
      </c>
      <c r="O1050">
        <v>55595.05</v>
      </c>
      <c r="P1050">
        <v>23679.37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32278.98</v>
      </c>
      <c r="Y1050">
        <v>107706.94</v>
      </c>
      <c r="Z1050">
        <v>362230.9</v>
      </c>
    </row>
    <row r="1051" spans="1:26" x14ac:dyDescent="0.25">
      <c r="A1051" t="s">
        <v>215</v>
      </c>
      <c r="B1051" t="s">
        <v>362</v>
      </c>
      <c r="C1051" t="str">
        <f>+VLOOKUP(Importaciones_mensuales[[#This Row],[Código Arancelario]],Codigos10[],2,0)</f>
        <v>Manzana</v>
      </c>
      <c r="D1051">
        <f>+VLOOKUP(Importaciones_mensuales[[#This Row],[Cultivo]],Cod_categoría[],2,0)</f>
        <v>100104002</v>
      </c>
      <c r="E1051" t="str">
        <f>+VLOOKUP(Importaciones_mensuales[[#This Row],[Código Arancelario]],Codigos10[],4,0)</f>
        <v>Fresco</v>
      </c>
      <c r="F1051">
        <f>+VLOOKUP(Importaciones_mensuales[[#This Row],[Procesamiento]],Cod_procesamiento[],2,0)</f>
        <v>4</v>
      </c>
      <c r="G1051" t="str">
        <f>+VLOOKUP(Importaciones_mensuales[[#This Row],[Código Arancelario]],Codigos10[],3,0)</f>
        <v>No orgánico</v>
      </c>
      <c r="H1051">
        <f>+VLOOKUP(Importaciones_mensuales[[#This Row],[Tipo]],Cod_tipo[],2,0)</f>
        <v>2</v>
      </c>
      <c r="I1051" t="str">
        <f>+VLOOKUP(Importaciones_mensuales[[#This Row],[Código Arancelario]],Codigos10[],5,0)</f>
        <v>Frutos de pepita</v>
      </c>
      <c r="J1051">
        <f>+VLOOKUP(Importaciones_mensuales[[#This Row],[Categoría]],Cod_Tipo_cultivo[],2,0)</f>
        <v>3</v>
      </c>
      <c r="K1051" t="s">
        <v>129</v>
      </c>
      <c r="L1051">
        <f>+VLOOKUP(Importaciones_mensuales[[#This Row],[Contenido]],Contenido_cod[],2,0)</f>
        <v>1</v>
      </c>
      <c r="M1051" t="str">
        <f>+VLOOKUP(Importaciones_mensuales[[#This Row],[Código Arancelario]],Codigos10[],7,0)</f>
        <v>Sin especificar</v>
      </c>
      <c r="N1051">
        <v>2016</v>
      </c>
      <c r="O1051">
        <v>55096</v>
      </c>
      <c r="P1051">
        <v>56546</v>
      </c>
      <c r="Q1051">
        <v>5205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27560.74</v>
      </c>
      <c r="Z1051">
        <v>198826.73</v>
      </c>
    </row>
    <row r="1052" spans="1:26" x14ac:dyDescent="0.25">
      <c r="A1052" t="s">
        <v>54</v>
      </c>
      <c r="B1052" t="s">
        <v>362</v>
      </c>
      <c r="C1052" t="str">
        <f>+VLOOKUP(Importaciones_mensuales[[#This Row],[Código Arancelario]],Codigos10[],2,0)</f>
        <v>Espárrago</v>
      </c>
      <c r="D1052">
        <f>+VLOOKUP(Importaciones_mensuales[[#This Row],[Cultivo]],Cod_categoría[],2,0)</f>
        <v>100112018</v>
      </c>
      <c r="E1052" t="str">
        <f>+VLOOKUP(Importaciones_mensuales[[#This Row],[Código Arancelario]],Codigos10[],4,0)</f>
        <v>Fresco</v>
      </c>
      <c r="F1052">
        <f>+VLOOKUP(Importaciones_mensuales[[#This Row],[Procesamiento]],Cod_procesamiento[],2,0)</f>
        <v>4</v>
      </c>
      <c r="G1052" t="str">
        <f>+VLOOKUP(Importaciones_mensuales[[#This Row],[Código Arancelario]],Codigos10[],3,0)</f>
        <v>No orgánico</v>
      </c>
      <c r="H1052">
        <f>+VLOOKUP(Importaciones_mensuales[[#This Row],[Tipo]],Cod_tipo[],2,0)</f>
        <v>2</v>
      </c>
      <c r="I1052" t="str">
        <f>+VLOOKUP(Importaciones_mensuales[[#This Row],[Código Arancelario]],Codigos10[],5,0)</f>
        <v>Hortalizas</v>
      </c>
      <c r="J1052">
        <f>+VLOOKUP(Importaciones_mensuales[[#This Row],[Categoría]],Cod_Tipo_cultivo[],2,0)</f>
        <v>7</v>
      </c>
      <c r="K1052" t="s">
        <v>20</v>
      </c>
      <c r="L1052">
        <f>+VLOOKUP(Importaciones_mensuales[[#This Row],[Contenido]],Contenido_cod[],2,0)</f>
        <v>2</v>
      </c>
      <c r="M1052" t="str">
        <f>+VLOOKUP(Importaciones_mensuales[[#This Row],[Código Arancelario]],Codigos10[],7,0)</f>
        <v>Sin especificar</v>
      </c>
      <c r="N1052">
        <v>2020</v>
      </c>
      <c r="O1052">
        <v>54307</v>
      </c>
      <c r="P1052">
        <v>16677</v>
      </c>
      <c r="Q1052">
        <v>36623</v>
      </c>
      <c r="R1052">
        <v>29148</v>
      </c>
      <c r="S1052">
        <v>24650</v>
      </c>
      <c r="T1052">
        <v>33065</v>
      </c>
      <c r="U1052">
        <v>28861</v>
      </c>
      <c r="V1052">
        <v>36091</v>
      </c>
      <c r="W1052">
        <v>43190</v>
      </c>
      <c r="X1052">
        <v>357</v>
      </c>
      <c r="Y1052">
        <v>0</v>
      </c>
      <c r="Z1052">
        <v>25174.5</v>
      </c>
    </row>
    <row r="1053" spans="1:26" x14ac:dyDescent="0.25">
      <c r="A1053" t="s">
        <v>268</v>
      </c>
      <c r="B1053" t="s">
        <v>15</v>
      </c>
      <c r="C1053" t="str">
        <f>+VLOOKUP(Importaciones_mensuales[[#This Row],[Código Arancelario]],Codigos10[],2,0)</f>
        <v>Manzana</v>
      </c>
      <c r="D1053">
        <f>+VLOOKUP(Importaciones_mensuales[[#This Row],[Cultivo]],Cod_categoría[],2,0)</f>
        <v>100104002</v>
      </c>
      <c r="E1053" t="str">
        <f>+VLOOKUP(Importaciones_mensuales[[#This Row],[Código Arancelario]],Codigos10[],4,0)</f>
        <v>Deshidratado</v>
      </c>
      <c r="F1053">
        <f>+VLOOKUP(Importaciones_mensuales[[#This Row],[Procesamiento]],Cod_procesamiento[],2,0)</f>
        <v>3</v>
      </c>
      <c r="G1053" t="str">
        <f>+VLOOKUP(Importaciones_mensuales[[#This Row],[Código Arancelario]],Codigos10[],3,0)</f>
        <v>No orgánico</v>
      </c>
      <c r="H1053">
        <f>+VLOOKUP(Importaciones_mensuales[[#This Row],[Tipo]],Cod_tipo[],2,0)</f>
        <v>2</v>
      </c>
      <c r="I1053" t="str">
        <f>+VLOOKUP(Importaciones_mensuales[[#This Row],[Código Arancelario]],Codigos10[],5,0)</f>
        <v>Frutos de pepita</v>
      </c>
      <c r="J1053">
        <f>+VLOOKUP(Importaciones_mensuales[[#This Row],[Categoría]],Cod_Tipo_cultivo[],2,0)</f>
        <v>3</v>
      </c>
      <c r="K1053" t="s">
        <v>129</v>
      </c>
      <c r="L1053">
        <f>+VLOOKUP(Importaciones_mensuales[[#This Row],[Contenido]],Contenido_cod[],2,0)</f>
        <v>1</v>
      </c>
      <c r="M1053" t="str">
        <f>+VLOOKUP(Importaciones_mensuales[[#This Row],[Código Arancelario]],Codigos10[],7,0)</f>
        <v>Sin especificar</v>
      </c>
      <c r="N1053">
        <v>2017</v>
      </c>
      <c r="O1053">
        <v>53989.789999999994</v>
      </c>
      <c r="P1053">
        <v>0</v>
      </c>
      <c r="Q1053">
        <v>2747.19</v>
      </c>
      <c r="R1053">
        <v>4796.63</v>
      </c>
      <c r="S1053">
        <v>17166.400000000001</v>
      </c>
      <c r="T1053">
        <v>284.07</v>
      </c>
      <c r="U1053">
        <v>0</v>
      </c>
      <c r="V1053">
        <v>63506.61</v>
      </c>
      <c r="W1053">
        <v>1314.52</v>
      </c>
      <c r="X1053">
        <v>16728.66</v>
      </c>
      <c r="Y1053">
        <v>1475.68</v>
      </c>
      <c r="Z1053">
        <v>43.45</v>
      </c>
    </row>
    <row r="1054" spans="1:26" x14ac:dyDescent="0.25">
      <c r="A1054" t="s">
        <v>209</v>
      </c>
      <c r="B1054" t="s">
        <v>362</v>
      </c>
      <c r="C1054" t="str">
        <f>+VLOOKUP(Importaciones_mensuales[[#This Row],[Código Arancelario]],Codigos10[],2,0)</f>
        <v>Manzana</v>
      </c>
      <c r="D1054">
        <f>+VLOOKUP(Importaciones_mensuales[[#This Row],[Cultivo]],Cod_categoría[],2,0)</f>
        <v>100104002</v>
      </c>
      <c r="E1054" t="str">
        <f>+VLOOKUP(Importaciones_mensuales[[#This Row],[Código Arancelario]],Codigos10[],4,0)</f>
        <v>Fresco</v>
      </c>
      <c r="F1054">
        <f>+VLOOKUP(Importaciones_mensuales[[#This Row],[Procesamiento]],Cod_procesamiento[],2,0)</f>
        <v>4</v>
      </c>
      <c r="G1054" t="str">
        <f>+VLOOKUP(Importaciones_mensuales[[#This Row],[Código Arancelario]],Codigos10[],3,0)</f>
        <v>No orgánico</v>
      </c>
      <c r="H1054">
        <f>+VLOOKUP(Importaciones_mensuales[[#This Row],[Tipo]],Cod_tipo[],2,0)</f>
        <v>2</v>
      </c>
      <c r="I1054" t="str">
        <f>+VLOOKUP(Importaciones_mensuales[[#This Row],[Código Arancelario]],Codigos10[],5,0)</f>
        <v>Frutos de pepita</v>
      </c>
      <c r="J1054">
        <f>+VLOOKUP(Importaciones_mensuales[[#This Row],[Categoría]],Cod_Tipo_cultivo[],2,0)</f>
        <v>3</v>
      </c>
      <c r="K1054" t="s">
        <v>129</v>
      </c>
      <c r="L1054">
        <f>+VLOOKUP(Importaciones_mensuales[[#This Row],[Contenido]],Contenido_cod[],2,0)</f>
        <v>1</v>
      </c>
      <c r="M1054" t="str">
        <f>+VLOOKUP(Importaciones_mensuales[[#This Row],[Código Arancelario]],Codigos10[],7,0)</f>
        <v>Royal gala</v>
      </c>
      <c r="N1054">
        <v>2018</v>
      </c>
      <c r="O1054">
        <v>52078.400000000001</v>
      </c>
      <c r="P1054">
        <v>44494</v>
      </c>
      <c r="Q1054">
        <v>0</v>
      </c>
      <c r="R1054">
        <v>0</v>
      </c>
      <c r="S1054">
        <v>80672</v>
      </c>
      <c r="T1054">
        <v>19551</v>
      </c>
      <c r="U1054">
        <v>0</v>
      </c>
      <c r="V1054">
        <v>0</v>
      </c>
      <c r="W1054">
        <v>0</v>
      </c>
      <c r="X1054">
        <v>2646</v>
      </c>
      <c r="Y1054">
        <v>27342</v>
      </c>
      <c r="Z1054">
        <v>134023</v>
      </c>
    </row>
    <row r="1055" spans="1:26" x14ac:dyDescent="0.25">
      <c r="A1055" t="s">
        <v>14</v>
      </c>
      <c r="B1055" t="s">
        <v>362</v>
      </c>
      <c r="C1055" t="str">
        <f>+VLOOKUP(Importaciones_mensuales[[#This Row],[Código Arancelario]],Codigos10[],2,0)</f>
        <v>Papa</v>
      </c>
      <c r="D1055">
        <f>+VLOOKUP(Importaciones_mensuales[[#This Row],[Cultivo]],Cod_categoría[],2,0)</f>
        <v>100114001</v>
      </c>
      <c r="E1055" t="str">
        <f>+VLOOKUP(Importaciones_mensuales[[#This Row],[Código Arancelario]],Codigos10[],4,0)</f>
        <v>Fresco</v>
      </c>
      <c r="F1055">
        <f>+VLOOKUP(Importaciones_mensuales[[#This Row],[Procesamiento]],Cod_procesamiento[],2,0)</f>
        <v>4</v>
      </c>
      <c r="G1055" t="str">
        <f>+VLOOKUP(Importaciones_mensuales[[#This Row],[Código Arancelario]],Codigos10[],3,0)</f>
        <v>Siembra</v>
      </c>
      <c r="H1055">
        <f>+VLOOKUP(Importaciones_mensuales[[#This Row],[Tipo]],Cod_tipo[],2,0)</f>
        <v>6</v>
      </c>
      <c r="I1055" t="str">
        <f>+VLOOKUP(Importaciones_mensuales[[#This Row],[Código Arancelario]],Codigos10[],5,0)</f>
        <v>Tubérculos</v>
      </c>
      <c r="J1055">
        <f>+VLOOKUP(Importaciones_mensuales[[#This Row],[Categoría]],Cod_Tipo_cultivo[],2,0)</f>
        <v>9</v>
      </c>
      <c r="K1055" t="s">
        <v>20</v>
      </c>
      <c r="L1055">
        <f>+VLOOKUP(Importaciones_mensuales[[#This Row],[Contenido]],Contenido_cod[],2,0)</f>
        <v>2</v>
      </c>
      <c r="M1055" t="str">
        <f>+VLOOKUP(Importaciones_mensuales[[#This Row],[Código Arancelario]],Codigos10[],7,0)</f>
        <v>Sin especificar</v>
      </c>
      <c r="N1055">
        <v>2021</v>
      </c>
      <c r="O1055">
        <v>0</v>
      </c>
      <c r="P1055">
        <v>0</v>
      </c>
      <c r="Q1055">
        <v>0</v>
      </c>
      <c r="R1055">
        <v>0</v>
      </c>
      <c r="S1055">
        <v>18.7</v>
      </c>
      <c r="T1055">
        <v>0</v>
      </c>
      <c r="U1055">
        <v>0</v>
      </c>
      <c r="V1055">
        <v>0</v>
      </c>
      <c r="W1055">
        <v>29.615300000000001</v>
      </c>
      <c r="X1055">
        <v>0</v>
      </c>
      <c r="Y1055">
        <v>0</v>
      </c>
      <c r="Z1055">
        <v>0</v>
      </c>
    </row>
    <row r="1056" spans="1:26" x14ac:dyDescent="0.25">
      <c r="A1056" t="s">
        <v>22</v>
      </c>
      <c r="B1056" t="s">
        <v>362</v>
      </c>
      <c r="C1056" t="str">
        <f>+VLOOKUP(Importaciones_mensuales[[#This Row],[Código Arancelario]],Codigos10[],2,0)</f>
        <v>Papa</v>
      </c>
      <c r="D1056">
        <f>+VLOOKUP(Importaciones_mensuales[[#This Row],[Cultivo]],Cod_categoría[],2,0)</f>
        <v>100114001</v>
      </c>
      <c r="E1056" t="str">
        <f>+VLOOKUP(Importaciones_mensuales[[#This Row],[Código Arancelario]],Codigos10[],4,0)</f>
        <v>Fresco</v>
      </c>
      <c r="F1056">
        <f>+VLOOKUP(Importaciones_mensuales[[#This Row],[Procesamiento]],Cod_procesamiento[],2,0)</f>
        <v>4</v>
      </c>
      <c r="G1056" t="str">
        <f>+VLOOKUP(Importaciones_mensuales[[#This Row],[Código Arancelario]],Codigos10[],3,0)</f>
        <v>Siembra</v>
      </c>
      <c r="H1056">
        <f>+VLOOKUP(Importaciones_mensuales[[#This Row],[Tipo]],Cod_tipo[],2,0)</f>
        <v>6</v>
      </c>
      <c r="I1056" t="str">
        <f>+VLOOKUP(Importaciones_mensuales[[#This Row],[Código Arancelario]],Codigos10[],5,0)</f>
        <v>Tubérculos</v>
      </c>
      <c r="J1056">
        <f>+VLOOKUP(Importaciones_mensuales[[#This Row],[Categoría]],Cod_Tipo_cultivo[],2,0)</f>
        <v>9</v>
      </c>
      <c r="K1056" t="s">
        <v>20</v>
      </c>
      <c r="L1056">
        <f>+VLOOKUP(Importaciones_mensuales[[#This Row],[Contenido]],Contenido_cod[],2,0)</f>
        <v>2</v>
      </c>
      <c r="M1056" t="str">
        <f>+VLOOKUP(Importaciones_mensuales[[#This Row],[Código Arancelario]],Codigos10[],7,0)</f>
        <v>Sin especificar</v>
      </c>
      <c r="N1056">
        <v>2021</v>
      </c>
      <c r="O1056">
        <v>0</v>
      </c>
      <c r="P1056">
        <v>72.528199999999998</v>
      </c>
      <c r="Q1056">
        <v>0</v>
      </c>
      <c r="R1056">
        <v>0</v>
      </c>
      <c r="S1056">
        <v>0</v>
      </c>
      <c r="T1056">
        <v>0</v>
      </c>
      <c r="U1056">
        <v>203.9024</v>
      </c>
      <c r="V1056">
        <v>1</v>
      </c>
      <c r="W1056">
        <v>0</v>
      </c>
      <c r="X1056">
        <v>0</v>
      </c>
      <c r="Y1056">
        <v>0</v>
      </c>
      <c r="Z1056">
        <v>0</v>
      </c>
    </row>
    <row r="1057" spans="1:26" x14ac:dyDescent="0.25">
      <c r="A1057" t="s">
        <v>23</v>
      </c>
      <c r="B1057" t="s">
        <v>362</v>
      </c>
      <c r="C1057" t="str">
        <f>+VLOOKUP(Importaciones_mensuales[[#This Row],[Código Arancelario]],Codigos10[],2,0)</f>
        <v>Papa</v>
      </c>
      <c r="D1057">
        <f>+VLOOKUP(Importaciones_mensuales[[#This Row],[Cultivo]],Cod_categoría[],2,0)</f>
        <v>100114001</v>
      </c>
      <c r="E1057" t="str">
        <f>+VLOOKUP(Importaciones_mensuales[[#This Row],[Código Arancelario]],Codigos10[],4,0)</f>
        <v>Fresco</v>
      </c>
      <c r="F1057">
        <f>+VLOOKUP(Importaciones_mensuales[[#This Row],[Procesamiento]],Cod_procesamiento[],2,0)</f>
        <v>4</v>
      </c>
      <c r="G1057" t="str">
        <f>+VLOOKUP(Importaciones_mensuales[[#This Row],[Código Arancelario]],Codigos10[],3,0)</f>
        <v>Siembra</v>
      </c>
      <c r="H1057">
        <f>+VLOOKUP(Importaciones_mensuales[[#This Row],[Tipo]],Cod_tipo[],2,0)</f>
        <v>6</v>
      </c>
      <c r="I1057" t="str">
        <f>+VLOOKUP(Importaciones_mensuales[[#This Row],[Código Arancelario]],Codigos10[],5,0)</f>
        <v>Tubérculos</v>
      </c>
      <c r="J1057">
        <f>+VLOOKUP(Importaciones_mensuales[[#This Row],[Categoría]],Cod_Tipo_cultivo[],2,0)</f>
        <v>9</v>
      </c>
      <c r="K1057" t="s">
        <v>20</v>
      </c>
      <c r="L1057">
        <f>+VLOOKUP(Importaciones_mensuales[[#This Row],[Contenido]],Contenido_cod[],2,0)</f>
        <v>2</v>
      </c>
      <c r="M1057" t="str">
        <f>+VLOOKUP(Importaciones_mensuales[[#This Row],[Código Arancelario]],Codigos10[],7,0)</f>
        <v>Sin especificar</v>
      </c>
      <c r="N1057">
        <v>2021</v>
      </c>
      <c r="O1057">
        <v>0</v>
      </c>
      <c r="P1057">
        <v>25200</v>
      </c>
      <c r="Q1057">
        <v>4000</v>
      </c>
      <c r="R1057">
        <v>0</v>
      </c>
      <c r="S1057">
        <v>2750</v>
      </c>
      <c r="T1057">
        <v>0</v>
      </c>
      <c r="U1057">
        <v>25019.621999999999</v>
      </c>
      <c r="V1057">
        <v>139000</v>
      </c>
      <c r="W1057">
        <v>373000</v>
      </c>
      <c r="X1057">
        <v>0</v>
      </c>
      <c r="Y1057">
        <v>0</v>
      </c>
      <c r="Z1057">
        <v>0</v>
      </c>
    </row>
    <row r="1058" spans="1:26" x14ac:dyDescent="0.25">
      <c r="A1058" t="s">
        <v>34</v>
      </c>
      <c r="B1058" t="s">
        <v>15</v>
      </c>
      <c r="C1058" t="str">
        <f>+VLOOKUP(Importaciones_mensuales[[#This Row],[Código Arancelario]],Codigos10[],2,0)</f>
        <v>Ajo</v>
      </c>
      <c r="D1058">
        <f>+VLOOKUP(Importaciones_mensuales[[#This Row],[Cultivo]],Cod_categoría[],2,0)</f>
        <v>100112003</v>
      </c>
      <c r="E1058" t="str">
        <f>+VLOOKUP(Importaciones_mensuales[[#This Row],[Código Arancelario]],Codigos10[],4,0)</f>
        <v>Fresco</v>
      </c>
      <c r="F1058">
        <f>+VLOOKUP(Importaciones_mensuales[[#This Row],[Procesamiento]],Cod_procesamiento[],2,0)</f>
        <v>4</v>
      </c>
      <c r="G1058" t="str">
        <f>+VLOOKUP(Importaciones_mensuales[[#This Row],[Código Arancelario]],Codigos10[],3,0)</f>
        <v>No orgánico</v>
      </c>
      <c r="H1058">
        <f>+VLOOKUP(Importaciones_mensuales[[#This Row],[Tipo]],Cod_tipo[],2,0)</f>
        <v>2</v>
      </c>
      <c r="I1058" t="str">
        <f>+VLOOKUP(Importaciones_mensuales[[#This Row],[Código Arancelario]],Codigos10[],5,0)</f>
        <v>Hortalizas</v>
      </c>
      <c r="J1058">
        <f>+VLOOKUP(Importaciones_mensuales[[#This Row],[Categoría]],Cod_Tipo_cultivo[],2,0)</f>
        <v>7</v>
      </c>
      <c r="K1058" t="s">
        <v>20</v>
      </c>
      <c r="L1058">
        <f>+VLOOKUP(Importaciones_mensuales[[#This Row],[Contenido]],Contenido_cod[],2,0)</f>
        <v>2</v>
      </c>
      <c r="M1058" t="str">
        <f>+VLOOKUP(Importaciones_mensuales[[#This Row],[Código Arancelario]],Codigos10[],7,0)</f>
        <v>Sin especificar</v>
      </c>
      <c r="N1058">
        <v>2018</v>
      </c>
      <c r="O1058">
        <v>50999.82</v>
      </c>
      <c r="P1058">
        <v>72.47</v>
      </c>
      <c r="Q1058">
        <v>28460</v>
      </c>
      <c r="R1058">
        <v>138180.78</v>
      </c>
      <c r="S1058">
        <v>531469.77</v>
      </c>
      <c r="T1058">
        <v>234991.57</v>
      </c>
      <c r="U1058">
        <v>593530.29</v>
      </c>
      <c r="V1058">
        <v>722608.95</v>
      </c>
      <c r="W1058">
        <v>604545.67999999993</v>
      </c>
      <c r="X1058">
        <v>331668.45</v>
      </c>
      <c r="Y1058">
        <v>182098.22</v>
      </c>
      <c r="Z1058">
        <v>60703.5</v>
      </c>
    </row>
    <row r="1059" spans="1:26" x14ac:dyDescent="0.25">
      <c r="A1059" t="s">
        <v>211</v>
      </c>
      <c r="B1059" t="s">
        <v>362</v>
      </c>
      <c r="C1059" t="str">
        <f>+VLOOKUP(Importaciones_mensuales[[#This Row],[Código Arancelario]],Codigos10[],2,0)</f>
        <v>Manzana</v>
      </c>
      <c r="D1059">
        <f>+VLOOKUP(Importaciones_mensuales[[#This Row],[Cultivo]],Cod_categoría[],2,0)</f>
        <v>100104002</v>
      </c>
      <c r="E1059" t="str">
        <f>+VLOOKUP(Importaciones_mensuales[[#This Row],[Código Arancelario]],Codigos10[],4,0)</f>
        <v>Fresco</v>
      </c>
      <c r="F1059">
        <f>+VLOOKUP(Importaciones_mensuales[[#This Row],[Procesamiento]],Cod_procesamiento[],2,0)</f>
        <v>4</v>
      </c>
      <c r="G1059" t="str">
        <f>+VLOOKUP(Importaciones_mensuales[[#This Row],[Código Arancelario]],Codigos10[],3,0)</f>
        <v>No orgánico</v>
      </c>
      <c r="H1059">
        <f>+VLOOKUP(Importaciones_mensuales[[#This Row],[Tipo]],Cod_tipo[],2,0)</f>
        <v>2</v>
      </c>
      <c r="I1059" t="str">
        <f>+VLOOKUP(Importaciones_mensuales[[#This Row],[Código Arancelario]],Codigos10[],5,0)</f>
        <v>Frutos de pepita</v>
      </c>
      <c r="J1059">
        <f>+VLOOKUP(Importaciones_mensuales[[#This Row],[Categoría]],Cod_Tipo_cultivo[],2,0)</f>
        <v>3</v>
      </c>
      <c r="K1059" t="s">
        <v>129</v>
      </c>
      <c r="L1059">
        <f>+VLOOKUP(Importaciones_mensuales[[#This Row],[Contenido]],Contenido_cod[],2,0)</f>
        <v>1</v>
      </c>
      <c r="M1059" t="str">
        <f>+VLOOKUP(Importaciones_mensuales[[#This Row],[Código Arancelario]],Codigos10[],7,0)</f>
        <v>Fuji</v>
      </c>
      <c r="N1059">
        <v>2016</v>
      </c>
      <c r="O1059">
        <v>50930</v>
      </c>
      <c r="P1059">
        <v>112535</v>
      </c>
      <c r="Q1059">
        <v>124838</v>
      </c>
      <c r="R1059">
        <v>18522</v>
      </c>
      <c r="S1059">
        <v>0</v>
      </c>
      <c r="T1059">
        <v>0</v>
      </c>
      <c r="U1059">
        <v>1.2</v>
      </c>
      <c r="V1059">
        <v>0</v>
      </c>
      <c r="W1059">
        <v>0</v>
      </c>
      <c r="X1059">
        <v>18522</v>
      </c>
      <c r="Y1059">
        <v>94895.54</v>
      </c>
      <c r="Z1059">
        <v>214304</v>
      </c>
    </row>
    <row r="1060" spans="1:26" x14ac:dyDescent="0.25">
      <c r="A1060" t="s">
        <v>30</v>
      </c>
      <c r="B1060" t="s">
        <v>362</v>
      </c>
      <c r="C1060" t="str">
        <f>+VLOOKUP(Importaciones_mensuales[[#This Row],[Código Arancelario]],Codigos10[],2,0)</f>
        <v>Chalote</v>
      </c>
      <c r="D1060">
        <f>+VLOOKUP(Importaciones_mensuales[[#This Row],[Cultivo]],Cod_categoría[],2,0)</f>
        <v>100114019</v>
      </c>
      <c r="E1060" t="str">
        <f>+VLOOKUP(Importaciones_mensuales[[#This Row],[Código Arancelario]],Codigos10[],4,0)</f>
        <v>Fresco</v>
      </c>
      <c r="F1060">
        <f>+VLOOKUP(Importaciones_mensuales[[#This Row],[Procesamiento]],Cod_procesamiento[],2,0)</f>
        <v>4</v>
      </c>
      <c r="G1060" t="str">
        <f>+VLOOKUP(Importaciones_mensuales[[#This Row],[Código Arancelario]],Codigos10[],3,0)</f>
        <v>Sin especificar</v>
      </c>
      <c r="H1060">
        <f>+VLOOKUP(Importaciones_mensuales[[#This Row],[Tipo]],Cod_tipo[],2,0)</f>
        <v>5</v>
      </c>
      <c r="I1060" t="str">
        <f>+VLOOKUP(Importaciones_mensuales[[#This Row],[Código Arancelario]],Codigos10[],5,0)</f>
        <v>Hortalizas</v>
      </c>
      <c r="J1060">
        <f>+VLOOKUP(Importaciones_mensuales[[#This Row],[Categoría]],Cod_Tipo_cultivo[],2,0)</f>
        <v>7</v>
      </c>
      <c r="K1060" t="s">
        <v>20</v>
      </c>
      <c r="L1060">
        <f>+VLOOKUP(Importaciones_mensuales[[#This Row],[Contenido]],Contenido_cod[],2,0)</f>
        <v>2</v>
      </c>
      <c r="M1060" t="str">
        <f>+VLOOKUP(Importaciones_mensuales[[#This Row],[Código Arancelario]],Codigos10[],7,0)</f>
        <v>Sin especificar</v>
      </c>
      <c r="N1060">
        <v>2021</v>
      </c>
      <c r="O1060">
        <v>0</v>
      </c>
      <c r="P1060">
        <v>0</v>
      </c>
      <c r="Q1060">
        <v>0</v>
      </c>
      <c r="R1060">
        <v>0</v>
      </c>
      <c r="S1060">
        <v>10000</v>
      </c>
      <c r="T1060">
        <v>0</v>
      </c>
      <c r="U1060">
        <v>150</v>
      </c>
      <c r="V1060">
        <v>0</v>
      </c>
      <c r="W1060">
        <v>0</v>
      </c>
      <c r="X1060">
        <v>0</v>
      </c>
      <c r="Y1060">
        <v>0</v>
      </c>
      <c r="Z1060">
        <v>0</v>
      </c>
    </row>
    <row r="1061" spans="1:26" x14ac:dyDescent="0.25">
      <c r="A1061" t="s">
        <v>351</v>
      </c>
      <c r="B1061" t="s">
        <v>362</v>
      </c>
      <c r="C1061" t="str">
        <f>+VLOOKUP(Importaciones_mensuales[[#This Row],[Código Arancelario]],Codigos10[],2,0)</f>
        <v>Kiwi</v>
      </c>
      <c r="D1061">
        <f>+VLOOKUP(Importaciones_mensuales[[#This Row],[Cultivo]],Cod_categoría[],2,0)</f>
        <v>100101007</v>
      </c>
      <c r="E1061" t="str">
        <f>+VLOOKUP(Importaciones_mensuales[[#This Row],[Código Arancelario]],Codigos10[],4,0)</f>
        <v>Fresco</v>
      </c>
      <c r="F1061">
        <f>+VLOOKUP(Importaciones_mensuales[[#This Row],[Procesamiento]],Cod_procesamiento[],2,0)</f>
        <v>4</v>
      </c>
      <c r="G1061" t="str">
        <f>+VLOOKUP(Importaciones_mensuales[[#This Row],[Código Arancelario]],Codigos10[],3,0)</f>
        <v>Orgánico</v>
      </c>
      <c r="H1061">
        <f>+VLOOKUP(Importaciones_mensuales[[#This Row],[Tipo]],Cod_tipo[],2,0)</f>
        <v>1</v>
      </c>
      <c r="I1061" t="str">
        <f>+VLOOKUP(Importaciones_mensuales[[#This Row],[Código Arancelario]],Codigos10[],5,0)</f>
        <v>Berries</v>
      </c>
      <c r="J1061">
        <f>+VLOOKUP(Importaciones_mensuales[[#This Row],[Categoría]],Cod_Tipo_cultivo[],2,0)</f>
        <v>1</v>
      </c>
      <c r="K1061" t="s">
        <v>129</v>
      </c>
      <c r="L1061">
        <f>+VLOOKUP(Importaciones_mensuales[[#This Row],[Contenido]],Contenido_cod[],2,0)</f>
        <v>1</v>
      </c>
      <c r="M1061" t="str">
        <f>+VLOOKUP(Importaciones_mensuales[[#This Row],[Código Arancelario]],Codigos10[],7,0)</f>
        <v>Sin especificar</v>
      </c>
      <c r="N1061">
        <v>2017</v>
      </c>
      <c r="O1061">
        <v>50400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50400</v>
      </c>
    </row>
    <row r="1062" spans="1:26" x14ac:dyDescent="0.25">
      <c r="A1062" t="s">
        <v>173</v>
      </c>
      <c r="B1062" t="s">
        <v>362</v>
      </c>
      <c r="C1062" t="str">
        <f>+VLOOKUP(Importaciones_mensuales[[#This Row],[Código Arancelario]],Codigos10[],2,0)</f>
        <v>Palta</v>
      </c>
      <c r="D1062">
        <f>+VLOOKUP(Importaciones_mensuales[[#This Row],[Cultivo]],Cod_categoría[],2,0)</f>
        <v>100106002</v>
      </c>
      <c r="E1062" t="str">
        <f>+VLOOKUP(Importaciones_mensuales[[#This Row],[Código Arancelario]],Codigos10[],4,0)</f>
        <v>Sin especificar</v>
      </c>
      <c r="F1062">
        <f>+VLOOKUP(Importaciones_mensuales[[#This Row],[Procesamiento]],Cod_procesamiento[],2,0)</f>
        <v>6</v>
      </c>
      <c r="G1062" t="str">
        <f>+VLOOKUP(Importaciones_mensuales[[#This Row],[Código Arancelario]],Codigos10[],3,0)</f>
        <v>Orgánico</v>
      </c>
      <c r="H1062">
        <f>+VLOOKUP(Importaciones_mensuales[[#This Row],[Tipo]],Cod_tipo[],2,0)</f>
        <v>1</v>
      </c>
      <c r="I1062" t="str">
        <f>+VLOOKUP(Importaciones_mensuales[[#This Row],[Código Arancelario]],Codigos10[],5,0)</f>
        <v>Frutos Oleaginosos</v>
      </c>
      <c r="J1062">
        <f>+VLOOKUP(Importaciones_mensuales[[#This Row],[Categoría]],Cod_Tipo_cultivo[],2,0)</f>
        <v>12</v>
      </c>
      <c r="K1062" t="s">
        <v>129</v>
      </c>
      <c r="L1062">
        <f>+VLOOKUP(Importaciones_mensuales[[#This Row],[Contenido]],Contenido_cod[],2,0)</f>
        <v>1</v>
      </c>
      <c r="M1062" t="str">
        <f>+VLOOKUP(Importaciones_mensuales[[#This Row],[Código Arancelario]],Codigos10[],7,0)</f>
        <v>Sin especificar</v>
      </c>
      <c r="N1062">
        <v>2021</v>
      </c>
      <c r="O1062">
        <v>50107.199999999997</v>
      </c>
      <c r="P1062">
        <v>7258.6</v>
      </c>
      <c r="Q1062">
        <v>0</v>
      </c>
      <c r="R1062">
        <v>1.3846000000000001</v>
      </c>
      <c r="S1062">
        <v>0</v>
      </c>
      <c r="T1062">
        <v>52080</v>
      </c>
      <c r="U1062">
        <v>118800</v>
      </c>
      <c r="V1062">
        <v>0</v>
      </c>
      <c r="W1062">
        <v>0</v>
      </c>
      <c r="X1062">
        <v>0</v>
      </c>
      <c r="Y1062">
        <v>0</v>
      </c>
      <c r="Z1062">
        <v>0</v>
      </c>
    </row>
    <row r="1063" spans="1:26" x14ac:dyDescent="0.25">
      <c r="A1063" t="s">
        <v>35</v>
      </c>
      <c r="B1063" t="s">
        <v>362</v>
      </c>
      <c r="C1063" t="str">
        <f>+VLOOKUP(Importaciones_mensuales[[#This Row],[Código Arancelario]],Codigos10[],2,0)</f>
        <v>Coliflor</v>
      </c>
      <c r="D1063">
        <f>+VLOOKUP(Importaciones_mensuales[[#This Row],[Cultivo]],Cod_categoría[],2,0)</f>
        <v>100112008</v>
      </c>
      <c r="E1063" t="str">
        <f>+VLOOKUP(Importaciones_mensuales[[#This Row],[Código Arancelario]],Codigos10[],4,0)</f>
        <v>Fresco</v>
      </c>
      <c r="F1063">
        <f>+VLOOKUP(Importaciones_mensuales[[#This Row],[Procesamiento]],Cod_procesamiento[],2,0)</f>
        <v>4</v>
      </c>
      <c r="G1063" t="str">
        <f>+VLOOKUP(Importaciones_mensuales[[#This Row],[Código Arancelario]],Codigos10[],3,0)</f>
        <v>Sin especificar</v>
      </c>
      <c r="H1063">
        <f>+VLOOKUP(Importaciones_mensuales[[#This Row],[Tipo]],Cod_tipo[],2,0)</f>
        <v>5</v>
      </c>
      <c r="I1063" t="str">
        <f>+VLOOKUP(Importaciones_mensuales[[#This Row],[Código Arancelario]],Codigos10[],5,0)</f>
        <v>Hortalizas</v>
      </c>
      <c r="J1063">
        <f>+VLOOKUP(Importaciones_mensuales[[#This Row],[Categoría]],Cod_Tipo_cultivo[],2,0)</f>
        <v>7</v>
      </c>
      <c r="K1063" t="s">
        <v>20</v>
      </c>
      <c r="L1063">
        <f>+VLOOKUP(Importaciones_mensuales[[#This Row],[Contenido]],Contenido_cod[],2,0)</f>
        <v>2</v>
      </c>
      <c r="M1063" t="str">
        <f>+VLOOKUP(Importaciones_mensuales[[#This Row],[Código Arancelario]],Codigos10[],7,0)</f>
        <v>Sin especificar</v>
      </c>
      <c r="N1063">
        <v>2021</v>
      </c>
      <c r="O1063">
        <v>0.08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</row>
    <row r="1064" spans="1:26" x14ac:dyDescent="0.25">
      <c r="A1064" t="s">
        <v>37</v>
      </c>
      <c r="B1064" t="s">
        <v>362</v>
      </c>
      <c r="C1064" t="str">
        <f>+VLOOKUP(Importaciones_mensuales[[#This Row],[Código Arancelario]],Codigos10[],2,0)</f>
        <v>Coles de bruselas</v>
      </c>
      <c r="D1064">
        <f>+VLOOKUP(Importaciones_mensuales[[#This Row],[Cultivo]],Cod_categoría[],2,0)</f>
        <v>100114021</v>
      </c>
      <c r="E1064" t="str">
        <f>+VLOOKUP(Importaciones_mensuales[[#This Row],[Código Arancelario]],Codigos10[],4,0)</f>
        <v>Fresco</v>
      </c>
      <c r="F1064">
        <f>+VLOOKUP(Importaciones_mensuales[[#This Row],[Procesamiento]],Cod_procesamiento[],2,0)</f>
        <v>4</v>
      </c>
      <c r="G1064" t="str">
        <f>+VLOOKUP(Importaciones_mensuales[[#This Row],[Código Arancelario]],Codigos10[],3,0)</f>
        <v>Sin especificar</v>
      </c>
      <c r="H1064">
        <f>+VLOOKUP(Importaciones_mensuales[[#This Row],[Tipo]],Cod_tipo[],2,0)</f>
        <v>5</v>
      </c>
      <c r="I1064" t="str">
        <f>+VLOOKUP(Importaciones_mensuales[[#This Row],[Código Arancelario]],Codigos10[],5,0)</f>
        <v>Hortalizas</v>
      </c>
      <c r="J1064">
        <f>+VLOOKUP(Importaciones_mensuales[[#This Row],[Categoría]],Cod_Tipo_cultivo[],2,0)</f>
        <v>7</v>
      </c>
      <c r="K1064" t="s">
        <v>20</v>
      </c>
      <c r="L1064">
        <f>+VLOOKUP(Importaciones_mensuales[[#This Row],[Contenido]],Contenido_cod[],2,0)</f>
        <v>2</v>
      </c>
      <c r="M1064" t="str">
        <f>+VLOOKUP(Importaciones_mensuales[[#This Row],[Código Arancelario]],Codigos10[],7,0)</f>
        <v>Sin especificar</v>
      </c>
      <c r="N1064">
        <v>2021</v>
      </c>
      <c r="O1064">
        <v>0</v>
      </c>
      <c r="P1064">
        <v>0</v>
      </c>
      <c r="Q1064">
        <v>0</v>
      </c>
      <c r="R1064">
        <v>2</v>
      </c>
      <c r="S1064">
        <v>2</v>
      </c>
      <c r="T1064">
        <v>1</v>
      </c>
      <c r="U1064">
        <v>11</v>
      </c>
      <c r="V1064">
        <v>24</v>
      </c>
      <c r="W1064">
        <v>10</v>
      </c>
      <c r="X1064">
        <v>0</v>
      </c>
      <c r="Y1064">
        <v>0</v>
      </c>
      <c r="Z1064">
        <v>0</v>
      </c>
    </row>
    <row r="1065" spans="1:26" s="2" customFormat="1" x14ac:dyDescent="0.25">
      <c r="A1065" s="2" t="s">
        <v>39</v>
      </c>
      <c r="B1065" s="2" t="s">
        <v>362</v>
      </c>
      <c r="C1065" t="str">
        <f>+VLOOKUP(Importaciones_mensuales[[#This Row],[Código Arancelario]],Codigos10[],2,0)</f>
        <v>Lechuga</v>
      </c>
      <c r="D1065">
        <f>+VLOOKUP(Importaciones_mensuales[[#This Row],[Cultivo]],Cod_categoría[],2,0)</f>
        <v>100112033</v>
      </c>
      <c r="E1065" t="str">
        <f>+VLOOKUP(Importaciones_mensuales[[#This Row],[Código Arancelario]],Codigos10[],4,0)</f>
        <v>Fresco</v>
      </c>
      <c r="F1065">
        <f>+VLOOKUP(Importaciones_mensuales[[#This Row],[Procesamiento]],Cod_procesamiento[],2,0)</f>
        <v>4</v>
      </c>
      <c r="G1065" t="str">
        <f>+VLOOKUP(Importaciones_mensuales[[#This Row],[Código Arancelario]],Codigos10[],3,0)</f>
        <v>Sin especificar</v>
      </c>
      <c r="H1065">
        <f>+VLOOKUP(Importaciones_mensuales[[#This Row],[Tipo]],Cod_tipo[],2,0)</f>
        <v>5</v>
      </c>
      <c r="I1065" t="str">
        <f>+VLOOKUP(Importaciones_mensuales[[#This Row],[Código Arancelario]],Codigos10[],5,0)</f>
        <v>Hortalizas</v>
      </c>
      <c r="J1065">
        <f>+VLOOKUP(Importaciones_mensuales[[#This Row],[Categoría]],Cod_Tipo_cultivo[],2,0)</f>
        <v>7</v>
      </c>
      <c r="K1065" s="2" t="s">
        <v>20</v>
      </c>
      <c r="L1065">
        <f>+VLOOKUP(Importaciones_mensuales[[#This Row],[Contenido]],Contenido_cod[],2,0)</f>
        <v>2</v>
      </c>
      <c r="M1065" t="str">
        <f>+VLOOKUP(Importaciones_mensuales[[#This Row],[Código Arancelario]],Codigos10[],7,0)</f>
        <v>Sin especificar</v>
      </c>
      <c r="N1065" s="2">
        <v>2021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</row>
    <row r="1066" spans="1:26" x14ac:dyDescent="0.25">
      <c r="A1066" t="s">
        <v>41</v>
      </c>
      <c r="B1066" t="s">
        <v>362</v>
      </c>
      <c r="C1066" t="str">
        <f>+VLOOKUP(Importaciones_mensuales[[#This Row],[Código Arancelario]],Codigos10[],2,0)</f>
        <v>Zanahoria</v>
      </c>
      <c r="D1066">
        <f>+VLOOKUP(Importaciones_mensuales[[#This Row],[Cultivo]],Cod_categoría[],2,0)</f>
        <v>100114013</v>
      </c>
      <c r="E1066" t="str">
        <f>+VLOOKUP(Importaciones_mensuales[[#This Row],[Código Arancelario]],Codigos10[],4,0)</f>
        <v>Fresco</v>
      </c>
      <c r="F1066">
        <f>+VLOOKUP(Importaciones_mensuales[[#This Row],[Procesamiento]],Cod_procesamiento[],2,0)</f>
        <v>4</v>
      </c>
      <c r="G1066" t="str">
        <f>+VLOOKUP(Importaciones_mensuales[[#This Row],[Código Arancelario]],Codigos10[],3,0)</f>
        <v>Sin especificar</v>
      </c>
      <c r="H1066">
        <f>+VLOOKUP(Importaciones_mensuales[[#This Row],[Tipo]],Cod_tipo[],2,0)</f>
        <v>5</v>
      </c>
      <c r="I1066" t="str">
        <f>+VLOOKUP(Importaciones_mensuales[[#This Row],[Código Arancelario]],Codigos10[],5,0)</f>
        <v>Hortalizas</v>
      </c>
      <c r="J1066">
        <f>+VLOOKUP(Importaciones_mensuales[[#This Row],[Categoría]],Cod_Tipo_cultivo[],2,0)</f>
        <v>7</v>
      </c>
      <c r="K1066" t="s">
        <v>20</v>
      </c>
      <c r="L1066">
        <f>+VLOOKUP(Importaciones_mensuales[[#This Row],[Contenido]],Contenido_cod[],2,0)</f>
        <v>2</v>
      </c>
      <c r="M1066" t="str">
        <f>+VLOOKUP(Importaciones_mensuales[[#This Row],[Código Arancelario]],Codigos10[],7,0)</f>
        <v>Sin especificar</v>
      </c>
      <c r="N1066">
        <v>2021</v>
      </c>
      <c r="O1066">
        <v>19906</v>
      </c>
      <c r="P1066">
        <v>12053.538500000001</v>
      </c>
      <c r="Q1066">
        <v>14258.384700000001</v>
      </c>
      <c r="R1066">
        <v>10340.9231</v>
      </c>
      <c r="S1066">
        <v>15104</v>
      </c>
      <c r="T1066">
        <v>12053.538500000001</v>
      </c>
      <c r="U1066">
        <v>15036</v>
      </c>
      <c r="V1066">
        <v>15188</v>
      </c>
      <c r="W1066">
        <v>21439</v>
      </c>
      <c r="X1066">
        <v>0</v>
      </c>
      <c r="Y1066">
        <v>0</v>
      </c>
      <c r="Z1066">
        <v>0</v>
      </c>
    </row>
    <row r="1067" spans="1:26" x14ac:dyDescent="0.25">
      <c r="A1067" t="s">
        <v>43</v>
      </c>
      <c r="B1067" t="s">
        <v>362</v>
      </c>
      <c r="C1067" t="str">
        <f>+VLOOKUP(Importaciones_mensuales[[#This Row],[Código Arancelario]],Codigos10[],2,0)</f>
        <v>Rábano</v>
      </c>
      <c r="D1067">
        <f>+VLOOKUP(Importaciones_mensuales[[#This Row],[Cultivo]],Cod_categoría[],2,0)</f>
        <v>100114036</v>
      </c>
      <c r="E1067" t="str">
        <f>+VLOOKUP(Importaciones_mensuales[[#This Row],[Código Arancelario]],Codigos10[],4,0)</f>
        <v>Fresco</v>
      </c>
      <c r="F1067">
        <f>+VLOOKUP(Importaciones_mensuales[[#This Row],[Procesamiento]],Cod_procesamiento[],2,0)</f>
        <v>4</v>
      </c>
      <c r="G1067" t="str">
        <f>+VLOOKUP(Importaciones_mensuales[[#This Row],[Código Arancelario]],Codigos10[],3,0)</f>
        <v>Sin especificar</v>
      </c>
      <c r="H1067">
        <f>+VLOOKUP(Importaciones_mensuales[[#This Row],[Tipo]],Cod_tipo[],2,0)</f>
        <v>5</v>
      </c>
      <c r="I1067" t="str">
        <f>+VLOOKUP(Importaciones_mensuales[[#This Row],[Código Arancelario]],Codigos10[],5,0)</f>
        <v>Hortalizas</v>
      </c>
      <c r="J1067">
        <f>+VLOOKUP(Importaciones_mensuales[[#This Row],[Categoría]],Cod_Tipo_cultivo[],2,0)</f>
        <v>7</v>
      </c>
      <c r="K1067" t="s">
        <v>20</v>
      </c>
      <c r="L1067">
        <f>+VLOOKUP(Importaciones_mensuales[[#This Row],[Contenido]],Contenido_cod[],2,0)</f>
        <v>2</v>
      </c>
      <c r="M1067" t="str">
        <f>+VLOOKUP(Importaciones_mensuales[[#This Row],[Código Arancelario]],Codigos10[],7,0)</f>
        <v>Sin especificar</v>
      </c>
      <c r="N1067">
        <v>2021</v>
      </c>
      <c r="O1067">
        <v>0</v>
      </c>
      <c r="P1067">
        <v>0</v>
      </c>
      <c r="Q1067">
        <v>1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126</v>
      </c>
      <c r="X1067">
        <v>0</v>
      </c>
      <c r="Y1067">
        <v>0</v>
      </c>
      <c r="Z1067">
        <v>0</v>
      </c>
    </row>
    <row r="1068" spans="1:26" x14ac:dyDescent="0.25">
      <c r="A1068" t="s">
        <v>45</v>
      </c>
      <c r="B1068" t="s">
        <v>362</v>
      </c>
      <c r="C1068" t="str">
        <f>+VLOOKUP(Importaciones_mensuales[[#This Row],[Código Arancelario]],Codigos10[],2,0)</f>
        <v>Pepino</v>
      </c>
      <c r="D1068">
        <f>+VLOOKUP(Importaciones_mensuales[[#This Row],[Cultivo]],Cod_categoría[],2,0)</f>
        <v>100112016</v>
      </c>
      <c r="E1068" t="str">
        <f>+VLOOKUP(Importaciones_mensuales[[#This Row],[Código Arancelario]],Codigos10[],4,0)</f>
        <v>Fresco</v>
      </c>
      <c r="F1068">
        <f>+VLOOKUP(Importaciones_mensuales[[#This Row],[Procesamiento]],Cod_procesamiento[],2,0)</f>
        <v>4</v>
      </c>
      <c r="G1068" t="str">
        <f>+VLOOKUP(Importaciones_mensuales[[#This Row],[Código Arancelario]],Codigos10[],3,0)</f>
        <v>Sin especificar</v>
      </c>
      <c r="H1068">
        <f>+VLOOKUP(Importaciones_mensuales[[#This Row],[Tipo]],Cod_tipo[],2,0)</f>
        <v>5</v>
      </c>
      <c r="I1068" t="str">
        <f>+VLOOKUP(Importaciones_mensuales[[#This Row],[Código Arancelario]],Codigos10[],5,0)</f>
        <v>Hortalizas</v>
      </c>
      <c r="J1068">
        <f>+VLOOKUP(Importaciones_mensuales[[#This Row],[Categoría]],Cod_Tipo_cultivo[],2,0)</f>
        <v>7</v>
      </c>
      <c r="K1068" t="s">
        <v>20</v>
      </c>
      <c r="L1068">
        <f>+VLOOKUP(Importaciones_mensuales[[#This Row],[Contenido]],Contenido_cod[],2,0)</f>
        <v>2</v>
      </c>
      <c r="M1068" t="str">
        <f>+VLOOKUP(Importaciones_mensuales[[#This Row],[Código Arancelario]],Codigos10[],7,0)</f>
        <v>Pepinos y pepinillos</v>
      </c>
      <c r="N1068">
        <v>2021</v>
      </c>
      <c r="O1068">
        <v>0</v>
      </c>
      <c r="P1068">
        <v>5.9</v>
      </c>
      <c r="Q1068">
        <v>0</v>
      </c>
      <c r="R1068">
        <v>0</v>
      </c>
      <c r="S1068">
        <v>0</v>
      </c>
      <c r="T1068">
        <v>7872.8</v>
      </c>
      <c r="U1068">
        <v>4587.1899999999996</v>
      </c>
      <c r="V1068">
        <v>0</v>
      </c>
      <c r="W1068">
        <v>0</v>
      </c>
      <c r="X1068">
        <v>0</v>
      </c>
      <c r="Y1068">
        <v>0</v>
      </c>
      <c r="Z1068">
        <v>0</v>
      </c>
    </row>
    <row r="1069" spans="1:26" x14ac:dyDescent="0.25">
      <c r="A1069" t="s">
        <v>48</v>
      </c>
      <c r="B1069" t="s">
        <v>362</v>
      </c>
      <c r="C1069" t="str">
        <f>+VLOOKUP(Importaciones_mensuales[[#This Row],[Código Arancelario]],Codigos10[],2,0)</f>
        <v>Arveja</v>
      </c>
      <c r="D1069">
        <f>+VLOOKUP(Importaciones_mensuales[[#This Row],[Cultivo]],Cod_categoría[],2,0)</f>
        <v>100112022</v>
      </c>
      <c r="E1069" t="str">
        <f>+VLOOKUP(Importaciones_mensuales[[#This Row],[Código Arancelario]],Codigos10[],4,0)</f>
        <v>Fresco</v>
      </c>
      <c r="F1069">
        <f>+VLOOKUP(Importaciones_mensuales[[#This Row],[Procesamiento]],Cod_procesamiento[],2,0)</f>
        <v>4</v>
      </c>
      <c r="G1069" t="str">
        <f>+VLOOKUP(Importaciones_mensuales[[#This Row],[Código Arancelario]],Codigos10[],3,0)</f>
        <v>Sin especificar</v>
      </c>
      <c r="H1069">
        <f>+VLOOKUP(Importaciones_mensuales[[#This Row],[Tipo]],Cod_tipo[],2,0)</f>
        <v>5</v>
      </c>
      <c r="I1069" t="str">
        <f>+VLOOKUP(Importaciones_mensuales[[#This Row],[Código Arancelario]],Codigos10[],5,0)</f>
        <v>Hortalizas</v>
      </c>
      <c r="J1069">
        <f>+VLOOKUP(Importaciones_mensuales[[#This Row],[Categoría]],Cod_Tipo_cultivo[],2,0)</f>
        <v>7</v>
      </c>
      <c r="K1069" t="s">
        <v>20</v>
      </c>
      <c r="L1069">
        <f>+VLOOKUP(Importaciones_mensuales[[#This Row],[Contenido]],Contenido_cod[],2,0)</f>
        <v>2</v>
      </c>
      <c r="M1069" t="str">
        <f>+VLOOKUP(Importaciones_mensuales[[#This Row],[Código Arancelario]],Codigos10[],7,0)</f>
        <v>Sin especificar</v>
      </c>
      <c r="N1069">
        <v>2021</v>
      </c>
      <c r="O1069">
        <v>0</v>
      </c>
      <c r="P1069">
        <v>0</v>
      </c>
      <c r="Q1069">
        <v>1100</v>
      </c>
      <c r="R1069">
        <v>0</v>
      </c>
      <c r="S1069">
        <v>0</v>
      </c>
      <c r="T1069">
        <v>0</v>
      </c>
      <c r="U1069">
        <v>0.4</v>
      </c>
      <c r="V1069">
        <v>0</v>
      </c>
      <c r="W1069">
        <v>1</v>
      </c>
      <c r="X1069">
        <v>0</v>
      </c>
      <c r="Y1069">
        <v>0</v>
      </c>
      <c r="Z1069">
        <v>0</v>
      </c>
    </row>
    <row r="1070" spans="1:26" x14ac:dyDescent="0.25">
      <c r="A1070" t="s">
        <v>50</v>
      </c>
      <c r="B1070" t="s">
        <v>362</v>
      </c>
      <c r="C1070" t="str">
        <f>+VLOOKUP(Importaciones_mensuales[[#This Row],[Código Arancelario]],Codigos10[],2,0)</f>
        <v>Poroto</v>
      </c>
      <c r="D1070">
        <f>+VLOOKUP(Importaciones_mensuales[[#This Row],[Cultivo]],Cod_categoría[],2,0)</f>
        <v>100110002</v>
      </c>
      <c r="E1070" t="str">
        <f>+VLOOKUP(Importaciones_mensuales[[#This Row],[Código Arancelario]],Codigos10[],4,0)</f>
        <v>Fresco</v>
      </c>
      <c r="F1070">
        <f>+VLOOKUP(Importaciones_mensuales[[#This Row],[Procesamiento]],Cod_procesamiento[],2,0)</f>
        <v>4</v>
      </c>
      <c r="G1070" t="str">
        <f>+VLOOKUP(Importaciones_mensuales[[#This Row],[Código Arancelario]],Codigos10[],3,0)</f>
        <v>Sin especificar</v>
      </c>
      <c r="H1070">
        <f>+VLOOKUP(Importaciones_mensuales[[#This Row],[Tipo]],Cod_tipo[],2,0)</f>
        <v>5</v>
      </c>
      <c r="I1070" t="str">
        <f>+VLOOKUP(Importaciones_mensuales[[#This Row],[Código Arancelario]],Codigos10[],5,0)</f>
        <v>Hortalizas</v>
      </c>
      <c r="J1070">
        <f>+VLOOKUP(Importaciones_mensuales[[#This Row],[Categoría]],Cod_Tipo_cultivo[],2,0)</f>
        <v>7</v>
      </c>
      <c r="K1070" t="s">
        <v>20</v>
      </c>
      <c r="L1070">
        <f>+VLOOKUP(Importaciones_mensuales[[#This Row],[Contenido]],Contenido_cod[],2,0)</f>
        <v>2</v>
      </c>
      <c r="M1070" t="str">
        <f>+VLOOKUP(Importaciones_mensuales[[#This Row],[Código Arancelario]],Codigos10[],7,0)</f>
        <v>Sin especificar</v>
      </c>
      <c r="N1070">
        <v>2021</v>
      </c>
      <c r="O1070">
        <v>50000</v>
      </c>
      <c r="P1070">
        <v>25.9</v>
      </c>
      <c r="Q1070">
        <v>1.75</v>
      </c>
      <c r="R1070">
        <v>33225</v>
      </c>
      <c r="S1070">
        <v>303950</v>
      </c>
      <c r="T1070">
        <v>1144150</v>
      </c>
      <c r="U1070">
        <v>1182251</v>
      </c>
      <c r="V1070">
        <v>1019699</v>
      </c>
      <c r="W1070">
        <v>752117.31</v>
      </c>
      <c r="X1070">
        <v>0</v>
      </c>
      <c r="Y1070">
        <v>0</v>
      </c>
      <c r="Z1070">
        <v>0</v>
      </c>
    </row>
    <row r="1071" spans="1:26" x14ac:dyDescent="0.25">
      <c r="A1071" t="s">
        <v>52</v>
      </c>
      <c r="B1071" t="s">
        <v>362</v>
      </c>
      <c r="C1071" t="str">
        <f>+VLOOKUP(Importaciones_mensuales[[#This Row],[Código Arancelario]],Codigos10[],2,0)</f>
        <v>Otras legumbres de vaina</v>
      </c>
      <c r="D1071">
        <f>+VLOOKUP(Importaciones_mensuales[[#This Row],[Cultivo]],Cod_categoría[],2,0)</f>
        <v>100114032</v>
      </c>
      <c r="E1071" t="str">
        <f>+VLOOKUP(Importaciones_mensuales[[#This Row],[Código Arancelario]],Codigos10[],4,0)</f>
        <v>Fresco</v>
      </c>
      <c r="F1071">
        <f>+VLOOKUP(Importaciones_mensuales[[#This Row],[Procesamiento]],Cod_procesamiento[],2,0)</f>
        <v>4</v>
      </c>
      <c r="G1071" t="str">
        <f>+VLOOKUP(Importaciones_mensuales[[#This Row],[Código Arancelario]],Codigos10[],3,0)</f>
        <v>Sin especificar</v>
      </c>
      <c r="H1071">
        <f>+VLOOKUP(Importaciones_mensuales[[#This Row],[Tipo]],Cod_tipo[],2,0)</f>
        <v>5</v>
      </c>
      <c r="I1071" t="str">
        <f>+VLOOKUP(Importaciones_mensuales[[#This Row],[Código Arancelario]],Codigos10[],5,0)</f>
        <v>Hortalizas</v>
      </c>
      <c r="J1071">
        <f>+VLOOKUP(Importaciones_mensuales[[#This Row],[Categoría]],Cod_Tipo_cultivo[],2,0)</f>
        <v>7</v>
      </c>
      <c r="K1071" t="s">
        <v>20</v>
      </c>
      <c r="L1071">
        <f>+VLOOKUP(Importaciones_mensuales[[#This Row],[Contenido]],Contenido_cod[],2,0)</f>
        <v>2</v>
      </c>
      <c r="M1071" t="str">
        <f>+VLOOKUP(Importaciones_mensuales[[#This Row],[Código Arancelario]],Codigos10[],7,0)</f>
        <v>Sin especificar</v>
      </c>
      <c r="N1071">
        <v>2021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5.6</v>
      </c>
      <c r="V1071">
        <v>200</v>
      </c>
      <c r="W1071">
        <v>0</v>
      </c>
      <c r="X1071">
        <v>0</v>
      </c>
      <c r="Y1071">
        <v>0</v>
      </c>
      <c r="Z1071">
        <v>0</v>
      </c>
    </row>
    <row r="1072" spans="1:26" x14ac:dyDescent="0.25">
      <c r="A1072" t="s">
        <v>251</v>
      </c>
      <c r="B1072" t="s">
        <v>362</v>
      </c>
      <c r="C1072" t="str">
        <f>+VLOOKUP(Importaciones_mensuales[[#This Row],[Código Arancelario]],Codigos10[],2,0)</f>
        <v>Frambuesa</v>
      </c>
      <c r="D1072">
        <f>+VLOOKUP(Importaciones_mensuales[[#This Row],[Cultivo]],Cod_categoría[],2,0)</f>
        <v>100101004</v>
      </c>
      <c r="E1072" t="str">
        <f>+VLOOKUP(Importaciones_mensuales[[#This Row],[Código Arancelario]],Codigos10[],4,0)</f>
        <v>Congelado</v>
      </c>
      <c r="F1072">
        <f>+VLOOKUP(Importaciones_mensuales[[#This Row],[Procesamiento]],Cod_procesamiento[],2,0)</f>
        <v>1</v>
      </c>
      <c r="G1072" t="str">
        <f>+VLOOKUP(Importaciones_mensuales[[#This Row],[Código Arancelario]],Codigos10[],3,0)</f>
        <v>No orgánico</v>
      </c>
      <c r="H1072">
        <f>+VLOOKUP(Importaciones_mensuales[[#This Row],[Tipo]],Cod_tipo[],2,0)</f>
        <v>2</v>
      </c>
      <c r="I1072" t="str">
        <f>+VLOOKUP(Importaciones_mensuales[[#This Row],[Código Arancelario]],Codigos10[],5,0)</f>
        <v>Berries</v>
      </c>
      <c r="J1072">
        <f>+VLOOKUP(Importaciones_mensuales[[#This Row],[Categoría]],Cod_Tipo_cultivo[],2,0)</f>
        <v>1</v>
      </c>
      <c r="K1072" t="s">
        <v>129</v>
      </c>
      <c r="L1072">
        <f>+VLOOKUP(Importaciones_mensuales[[#This Row],[Contenido]],Contenido_cod[],2,0)</f>
        <v>1</v>
      </c>
      <c r="M1072" t="str">
        <f>+VLOOKUP(Importaciones_mensuales[[#This Row],[Código Arancelario]],Codigos10[],7,0)</f>
        <v>Sin especificar</v>
      </c>
      <c r="N1072">
        <v>2020</v>
      </c>
      <c r="O1072">
        <v>49400</v>
      </c>
      <c r="P1072">
        <v>47311</v>
      </c>
      <c r="Q1072">
        <v>159318.29999999999</v>
      </c>
      <c r="R1072">
        <v>163149.57</v>
      </c>
      <c r="S1072">
        <v>128225.24</v>
      </c>
      <c r="T1072">
        <v>90095.95</v>
      </c>
      <c r="U1072">
        <v>74906.100000000006</v>
      </c>
      <c r="V1072">
        <v>2285</v>
      </c>
      <c r="W1072">
        <v>15720</v>
      </c>
      <c r="X1072">
        <v>372138.88</v>
      </c>
      <c r="Y1072">
        <v>213907.98</v>
      </c>
      <c r="Z1072">
        <v>298196.99</v>
      </c>
    </row>
    <row r="1073" spans="1:26" x14ac:dyDescent="0.25">
      <c r="A1073" t="s">
        <v>56</v>
      </c>
      <c r="B1073" t="s">
        <v>362</v>
      </c>
      <c r="C1073" t="str">
        <f>+VLOOKUP(Importaciones_mensuales[[#This Row],[Código Arancelario]],Codigos10[],2,0)</f>
        <v>Pimiento</v>
      </c>
      <c r="D1073">
        <f>+VLOOKUP(Importaciones_mensuales[[#This Row],[Cultivo]],Cod_categoría[],2,0)</f>
        <v>100112002</v>
      </c>
      <c r="E1073" t="str">
        <f>+VLOOKUP(Importaciones_mensuales[[#This Row],[Código Arancelario]],Codigos10[],4,0)</f>
        <v>Fresco</v>
      </c>
      <c r="F1073">
        <f>+VLOOKUP(Importaciones_mensuales[[#This Row],[Procesamiento]],Cod_procesamiento[],2,0)</f>
        <v>4</v>
      </c>
      <c r="G1073" t="str">
        <f>+VLOOKUP(Importaciones_mensuales[[#This Row],[Código Arancelario]],Codigos10[],3,0)</f>
        <v>Sin especificar</v>
      </c>
      <c r="H1073">
        <f>+VLOOKUP(Importaciones_mensuales[[#This Row],[Tipo]],Cod_tipo[],2,0)</f>
        <v>5</v>
      </c>
      <c r="I1073" t="str">
        <f>+VLOOKUP(Importaciones_mensuales[[#This Row],[Código Arancelario]],Codigos10[],5,0)</f>
        <v>Hortalizas</v>
      </c>
      <c r="J1073">
        <f>+VLOOKUP(Importaciones_mensuales[[#This Row],[Categoría]],Cod_Tipo_cultivo[],2,0)</f>
        <v>7</v>
      </c>
      <c r="K1073" t="s">
        <v>20</v>
      </c>
      <c r="L1073">
        <f>+VLOOKUP(Importaciones_mensuales[[#This Row],[Contenido]],Contenido_cod[],2,0)</f>
        <v>2</v>
      </c>
      <c r="M1073" t="str">
        <f>+VLOOKUP(Importaciones_mensuales[[#This Row],[Código Arancelario]],Codigos10[],7,0)</f>
        <v>Sin especificar</v>
      </c>
      <c r="N1073">
        <v>2021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1</v>
      </c>
      <c r="V1073">
        <v>0</v>
      </c>
      <c r="W1073">
        <v>0</v>
      </c>
      <c r="X1073">
        <v>0</v>
      </c>
      <c r="Y1073">
        <v>0</v>
      </c>
      <c r="Z1073">
        <v>0</v>
      </c>
    </row>
    <row r="1074" spans="1:26" x14ac:dyDescent="0.25">
      <c r="A1074" t="s">
        <v>58</v>
      </c>
      <c r="B1074" t="s">
        <v>362</v>
      </c>
      <c r="C1074" t="str">
        <f>+VLOOKUP(Importaciones_mensuales[[#This Row],[Código Arancelario]],Codigos10[],2,0)</f>
        <v>Ají</v>
      </c>
      <c r="D1074">
        <f>+VLOOKUP(Importaciones_mensuales[[#This Row],[Cultivo]],Cod_categoría[],2,0)</f>
        <v>100112021</v>
      </c>
      <c r="E1074" t="str">
        <f>+VLOOKUP(Importaciones_mensuales[[#This Row],[Código Arancelario]],Codigos10[],4,0)</f>
        <v>Fresco</v>
      </c>
      <c r="F1074">
        <f>+VLOOKUP(Importaciones_mensuales[[#This Row],[Procesamiento]],Cod_procesamiento[],2,0)</f>
        <v>4</v>
      </c>
      <c r="G1074" t="str">
        <f>+VLOOKUP(Importaciones_mensuales[[#This Row],[Código Arancelario]],Codigos10[],3,0)</f>
        <v>Sin especificar</v>
      </c>
      <c r="H1074">
        <f>+VLOOKUP(Importaciones_mensuales[[#This Row],[Tipo]],Cod_tipo[],2,0)</f>
        <v>5</v>
      </c>
      <c r="I1074" t="str">
        <f>+VLOOKUP(Importaciones_mensuales[[#This Row],[Código Arancelario]],Codigos10[],5,0)</f>
        <v>Hortalizas</v>
      </c>
      <c r="J1074">
        <f>+VLOOKUP(Importaciones_mensuales[[#This Row],[Categoría]],Cod_Tipo_cultivo[],2,0)</f>
        <v>7</v>
      </c>
      <c r="K1074" t="s">
        <v>20</v>
      </c>
      <c r="L1074">
        <f>+VLOOKUP(Importaciones_mensuales[[#This Row],[Contenido]],Contenido_cod[],2,0)</f>
        <v>2</v>
      </c>
      <c r="M1074" t="str">
        <f>+VLOOKUP(Importaciones_mensuales[[#This Row],[Código Arancelario]],Codigos10[],7,0)</f>
        <v>Sin especificar</v>
      </c>
      <c r="N1074">
        <v>2021</v>
      </c>
      <c r="O1074">
        <v>0</v>
      </c>
      <c r="P1074">
        <v>1.3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1012.5</v>
      </c>
      <c r="W1074">
        <v>0</v>
      </c>
      <c r="X1074">
        <v>0</v>
      </c>
      <c r="Y1074">
        <v>0</v>
      </c>
      <c r="Z1074">
        <v>0</v>
      </c>
    </row>
    <row r="1075" spans="1:26" x14ac:dyDescent="0.25">
      <c r="A1075" t="s">
        <v>60</v>
      </c>
      <c r="B1075" t="s">
        <v>362</v>
      </c>
      <c r="C1075" t="str">
        <f>+VLOOKUP(Importaciones_mensuales[[#This Row],[Código Arancelario]],Codigos10[],2,0)</f>
        <v>Aceituna</v>
      </c>
      <c r="D1075">
        <f>+VLOOKUP(Importaciones_mensuales[[#This Row],[Cultivo]],Cod_categoría[],2,0)</f>
        <v>100114016</v>
      </c>
      <c r="E1075" t="str">
        <f>+VLOOKUP(Importaciones_mensuales[[#This Row],[Código Arancelario]],Codigos10[],4,0)</f>
        <v>Fresco</v>
      </c>
      <c r="F1075">
        <f>+VLOOKUP(Importaciones_mensuales[[#This Row],[Procesamiento]],Cod_procesamiento[],2,0)</f>
        <v>4</v>
      </c>
      <c r="G1075" t="str">
        <f>+VLOOKUP(Importaciones_mensuales[[#This Row],[Código Arancelario]],Codigos10[],3,0)</f>
        <v>Sin especificar</v>
      </c>
      <c r="H1075">
        <f>+VLOOKUP(Importaciones_mensuales[[#This Row],[Tipo]],Cod_tipo[],2,0)</f>
        <v>5</v>
      </c>
      <c r="I1075" t="str">
        <f>+VLOOKUP(Importaciones_mensuales[[#This Row],[Código Arancelario]],Codigos10[],5,0)</f>
        <v>Hortalizas</v>
      </c>
      <c r="J1075">
        <f>+VLOOKUP(Importaciones_mensuales[[#This Row],[Categoría]],Cod_Tipo_cultivo[],2,0)</f>
        <v>7</v>
      </c>
      <c r="K1075" t="s">
        <v>20</v>
      </c>
      <c r="L1075">
        <f>+VLOOKUP(Importaciones_mensuales[[#This Row],[Contenido]],Contenido_cod[],2,0)</f>
        <v>2</v>
      </c>
      <c r="M1075" t="str">
        <f>+VLOOKUP(Importaciones_mensuales[[#This Row],[Código Arancelario]],Codigos10[],7,0)</f>
        <v>Sin especificar</v>
      </c>
      <c r="N1075">
        <v>2021</v>
      </c>
      <c r="O1075">
        <v>0</v>
      </c>
      <c r="P1075">
        <v>0</v>
      </c>
      <c r="Q1075">
        <v>0</v>
      </c>
      <c r="R1075">
        <v>1.5</v>
      </c>
      <c r="S1075">
        <v>0.9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</row>
    <row r="1076" spans="1:26" x14ac:dyDescent="0.25">
      <c r="A1076" t="s">
        <v>62</v>
      </c>
      <c r="B1076" t="s">
        <v>362</v>
      </c>
      <c r="C1076" t="str">
        <f>+VLOOKUP(Importaciones_mensuales[[#This Row],[Código Arancelario]],Codigos10[],2,0)</f>
        <v>Zapallo</v>
      </c>
      <c r="D1076">
        <f>+VLOOKUP(Importaciones_mensuales[[#This Row],[Cultivo]],Cod_categoría[],2,0)</f>
        <v>100112032</v>
      </c>
      <c r="E1076" t="str">
        <f>+VLOOKUP(Importaciones_mensuales[[#This Row],[Código Arancelario]],Codigos10[],4,0)</f>
        <v>Fresco</v>
      </c>
      <c r="F1076">
        <f>+VLOOKUP(Importaciones_mensuales[[#This Row],[Procesamiento]],Cod_procesamiento[],2,0)</f>
        <v>4</v>
      </c>
      <c r="G1076" t="str">
        <f>+VLOOKUP(Importaciones_mensuales[[#This Row],[Código Arancelario]],Codigos10[],3,0)</f>
        <v>Sin especificar</v>
      </c>
      <c r="H1076">
        <f>+VLOOKUP(Importaciones_mensuales[[#This Row],[Tipo]],Cod_tipo[],2,0)</f>
        <v>5</v>
      </c>
      <c r="I1076" t="str">
        <f>+VLOOKUP(Importaciones_mensuales[[#This Row],[Código Arancelario]],Codigos10[],5,0)</f>
        <v>Hortalizas</v>
      </c>
      <c r="J1076">
        <f>+VLOOKUP(Importaciones_mensuales[[#This Row],[Categoría]],Cod_Tipo_cultivo[],2,0)</f>
        <v>7</v>
      </c>
      <c r="K1076" t="s">
        <v>20</v>
      </c>
      <c r="L1076">
        <f>+VLOOKUP(Importaciones_mensuales[[#This Row],[Contenido]],Contenido_cod[],2,0)</f>
        <v>2</v>
      </c>
      <c r="M1076" t="str">
        <f>+VLOOKUP(Importaciones_mensuales[[#This Row],[Código Arancelario]],Codigos10[],7,0)</f>
        <v>De guarda</v>
      </c>
      <c r="N1076">
        <v>2021</v>
      </c>
      <c r="O1076">
        <v>17000</v>
      </c>
      <c r="P1076">
        <v>25500</v>
      </c>
      <c r="Q1076">
        <v>34000</v>
      </c>
      <c r="R1076">
        <v>0</v>
      </c>
      <c r="S1076">
        <v>23100</v>
      </c>
      <c r="T1076">
        <v>31000</v>
      </c>
      <c r="U1076">
        <v>80000</v>
      </c>
      <c r="V1076">
        <v>915048</v>
      </c>
      <c r="W1076">
        <v>2497032</v>
      </c>
      <c r="X1076">
        <v>0</v>
      </c>
      <c r="Y1076">
        <v>0</v>
      </c>
      <c r="Z1076">
        <v>0</v>
      </c>
    </row>
    <row r="1077" spans="1:26" x14ac:dyDescent="0.25">
      <c r="A1077" t="s">
        <v>65</v>
      </c>
      <c r="B1077" t="s">
        <v>362</v>
      </c>
      <c r="C1077" t="str">
        <f>+VLOOKUP(Importaciones_mensuales[[#This Row],[Código Arancelario]],Codigos10[],2,0)</f>
        <v>Calabacín</v>
      </c>
      <c r="D1077">
        <f>+VLOOKUP(Importaciones_mensuales[[#This Row],[Cultivo]],Cod_categoría[],2,0)</f>
        <v>100114018</v>
      </c>
      <c r="E1077" t="str">
        <f>+VLOOKUP(Importaciones_mensuales[[#This Row],[Código Arancelario]],Codigos10[],4,0)</f>
        <v>Fresco</v>
      </c>
      <c r="F1077">
        <f>+VLOOKUP(Importaciones_mensuales[[#This Row],[Procesamiento]],Cod_procesamiento[],2,0)</f>
        <v>4</v>
      </c>
      <c r="G1077" t="str">
        <f>+VLOOKUP(Importaciones_mensuales[[#This Row],[Código Arancelario]],Codigos10[],3,0)</f>
        <v>Sin especificar</v>
      </c>
      <c r="H1077">
        <f>+VLOOKUP(Importaciones_mensuales[[#This Row],[Tipo]],Cod_tipo[],2,0)</f>
        <v>5</v>
      </c>
      <c r="I1077" t="str">
        <f>+VLOOKUP(Importaciones_mensuales[[#This Row],[Código Arancelario]],Codigos10[],5,0)</f>
        <v>Hortalizas</v>
      </c>
      <c r="J1077">
        <f>+VLOOKUP(Importaciones_mensuales[[#This Row],[Categoría]],Cod_Tipo_cultivo[],2,0)</f>
        <v>7</v>
      </c>
      <c r="K1077" t="s">
        <v>20</v>
      </c>
      <c r="L1077">
        <f>+VLOOKUP(Importaciones_mensuales[[#This Row],[Contenido]],Contenido_cod[],2,0)</f>
        <v>2</v>
      </c>
      <c r="M1077" t="str">
        <f>+VLOOKUP(Importaciones_mensuales[[#This Row],[Código Arancelario]],Codigos10[],7,0)</f>
        <v>Sin especificar</v>
      </c>
      <c r="N1077">
        <v>2021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15040</v>
      </c>
      <c r="W1077">
        <v>124320</v>
      </c>
      <c r="X1077">
        <v>0</v>
      </c>
      <c r="Y1077">
        <v>0</v>
      </c>
      <c r="Z1077">
        <v>0</v>
      </c>
    </row>
    <row r="1078" spans="1:26" x14ac:dyDescent="0.25">
      <c r="A1078" t="s">
        <v>67</v>
      </c>
      <c r="B1078" t="s">
        <v>362</v>
      </c>
      <c r="C1078" t="str">
        <f>+VLOOKUP(Importaciones_mensuales[[#This Row],[Código Arancelario]],Codigos10[],2,0)</f>
        <v>Papa</v>
      </c>
      <c r="D1078">
        <f>+VLOOKUP(Importaciones_mensuales[[#This Row],[Cultivo]],Cod_categoría[],2,0)</f>
        <v>100114001</v>
      </c>
      <c r="E1078" t="str">
        <f>+VLOOKUP(Importaciones_mensuales[[#This Row],[Código Arancelario]],Codigos10[],4,0)</f>
        <v>Congelado</v>
      </c>
      <c r="F1078">
        <f>+VLOOKUP(Importaciones_mensuales[[#This Row],[Procesamiento]],Cod_procesamiento[],2,0)</f>
        <v>1</v>
      </c>
      <c r="G1078" t="str">
        <f>+VLOOKUP(Importaciones_mensuales[[#This Row],[Código Arancelario]],Codigos10[],3,0)</f>
        <v>Sin especificar</v>
      </c>
      <c r="H1078">
        <f>+VLOOKUP(Importaciones_mensuales[[#This Row],[Tipo]],Cod_tipo[],2,0)</f>
        <v>5</v>
      </c>
      <c r="I1078" t="str">
        <f>+VLOOKUP(Importaciones_mensuales[[#This Row],[Código Arancelario]],Codigos10[],5,0)</f>
        <v>Tubérculos</v>
      </c>
      <c r="J1078">
        <f>+VLOOKUP(Importaciones_mensuales[[#This Row],[Categoría]],Cod_Tipo_cultivo[],2,0)</f>
        <v>9</v>
      </c>
      <c r="K1078" t="s">
        <v>20</v>
      </c>
      <c r="L1078">
        <f>+VLOOKUP(Importaciones_mensuales[[#This Row],[Contenido]],Contenido_cod[],2,0)</f>
        <v>2</v>
      </c>
      <c r="M1078" t="str">
        <f>+VLOOKUP(Importaciones_mensuales[[#This Row],[Código Arancelario]],Codigos10[],7,0)</f>
        <v>Sin especificar</v>
      </c>
      <c r="N1078">
        <v>2021</v>
      </c>
      <c r="O1078">
        <v>88211</v>
      </c>
      <c r="P1078">
        <v>31832.460000000003</v>
      </c>
      <c r="Q1078">
        <v>82387.399999999994</v>
      </c>
      <c r="R1078">
        <v>112356.96</v>
      </c>
      <c r="S1078">
        <v>25156.959999999999</v>
      </c>
      <c r="T1078">
        <v>24249.96</v>
      </c>
      <c r="U1078">
        <v>49000</v>
      </c>
      <c r="V1078">
        <v>79826.42</v>
      </c>
      <c r="W1078">
        <v>97668.92</v>
      </c>
      <c r="X1078">
        <v>0</v>
      </c>
      <c r="Y1078">
        <v>0</v>
      </c>
      <c r="Z1078">
        <v>0</v>
      </c>
    </row>
    <row r="1079" spans="1:26" x14ac:dyDescent="0.25">
      <c r="A1079" t="s">
        <v>69</v>
      </c>
      <c r="B1079" t="s">
        <v>362</v>
      </c>
      <c r="C1079" t="str">
        <f>+VLOOKUP(Importaciones_mensuales[[#This Row],[Código Arancelario]],Codigos10[],2,0)</f>
        <v>Arveja</v>
      </c>
      <c r="D1079">
        <f>+VLOOKUP(Importaciones_mensuales[[#This Row],[Cultivo]],Cod_categoría[],2,0)</f>
        <v>100112022</v>
      </c>
      <c r="E1079" t="str">
        <f>+VLOOKUP(Importaciones_mensuales[[#This Row],[Código Arancelario]],Codigos10[],4,0)</f>
        <v>Congelado</v>
      </c>
      <c r="F1079">
        <f>+VLOOKUP(Importaciones_mensuales[[#This Row],[Procesamiento]],Cod_procesamiento[],2,0)</f>
        <v>1</v>
      </c>
      <c r="G1079" t="str">
        <f>+VLOOKUP(Importaciones_mensuales[[#This Row],[Código Arancelario]],Codigos10[],3,0)</f>
        <v>Sin especificar</v>
      </c>
      <c r="H1079">
        <f>+VLOOKUP(Importaciones_mensuales[[#This Row],[Tipo]],Cod_tipo[],2,0)</f>
        <v>5</v>
      </c>
      <c r="I1079" t="str">
        <f>+VLOOKUP(Importaciones_mensuales[[#This Row],[Código Arancelario]],Codigos10[],5,0)</f>
        <v>Hortalizas</v>
      </c>
      <c r="J1079">
        <f>+VLOOKUP(Importaciones_mensuales[[#This Row],[Categoría]],Cod_Tipo_cultivo[],2,0)</f>
        <v>7</v>
      </c>
      <c r="K1079" t="s">
        <v>20</v>
      </c>
      <c r="L1079">
        <f>+VLOOKUP(Importaciones_mensuales[[#This Row],[Contenido]],Contenido_cod[],2,0)</f>
        <v>2</v>
      </c>
      <c r="M1079" t="str">
        <f>+VLOOKUP(Importaciones_mensuales[[#This Row],[Código Arancelario]],Codigos10[],7,0)</f>
        <v>Sin especificar</v>
      </c>
      <c r="N1079">
        <v>2021</v>
      </c>
      <c r="O1079">
        <v>119347.3077</v>
      </c>
      <c r="P1079">
        <v>243962.8</v>
      </c>
      <c r="Q1079">
        <v>297034.40999999997</v>
      </c>
      <c r="R1079">
        <v>382456.8</v>
      </c>
      <c r="S1079">
        <v>1004264.8</v>
      </c>
      <c r="T1079">
        <v>523446</v>
      </c>
      <c r="U1079">
        <v>706411.2</v>
      </c>
      <c r="V1079">
        <v>274998</v>
      </c>
      <c r="W1079">
        <v>266342</v>
      </c>
      <c r="X1079">
        <v>0</v>
      </c>
      <c r="Y1079">
        <v>0</v>
      </c>
      <c r="Z1079">
        <v>0</v>
      </c>
    </row>
    <row r="1080" spans="1:26" x14ac:dyDescent="0.25">
      <c r="A1080" t="s">
        <v>70</v>
      </c>
      <c r="B1080" t="s">
        <v>362</v>
      </c>
      <c r="C1080" t="str">
        <f>+VLOOKUP(Importaciones_mensuales[[#This Row],[Código Arancelario]],Codigos10[],2,0)</f>
        <v>Poroto</v>
      </c>
      <c r="D1080">
        <f>+VLOOKUP(Importaciones_mensuales[[#This Row],[Cultivo]],Cod_categoría[],2,0)</f>
        <v>100110002</v>
      </c>
      <c r="E1080" t="str">
        <f>+VLOOKUP(Importaciones_mensuales[[#This Row],[Código Arancelario]],Codigos10[],4,0)</f>
        <v>Congelado</v>
      </c>
      <c r="F1080">
        <f>+VLOOKUP(Importaciones_mensuales[[#This Row],[Procesamiento]],Cod_procesamiento[],2,0)</f>
        <v>1</v>
      </c>
      <c r="G1080" t="str">
        <f>+VLOOKUP(Importaciones_mensuales[[#This Row],[Código Arancelario]],Codigos10[],3,0)</f>
        <v>Sin especificar</v>
      </c>
      <c r="H1080">
        <f>+VLOOKUP(Importaciones_mensuales[[#This Row],[Tipo]],Cod_tipo[],2,0)</f>
        <v>5</v>
      </c>
      <c r="I1080" t="str">
        <f>+VLOOKUP(Importaciones_mensuales[[#This Row],[Código Arancelario]],Codigos10[],5,0)</f>
        <v>Hortalizas</v>
      </c>
      <c r="J1080">
        <f>+VLOOKUP(Importaciones_mensuales[[#This Row],[Categoría]],Cod_Tipo_cultivo[],2,0)</f>
        <v>7</v>
      </c>
      <c r="K1080" t="s">
        <v>20</v>
      </c>
      <c r="L1080">
        <f>+VLOOKUP(Importaciones_mensuales[[#This Row],[Contenido]],Contenido_cod[],2,0)</f>
        <v>2</v>
      </c>
      <c r="M1080" t="str">
        <f>+VLOOKUP(Importaciones_mensuales[[#This Row],[Código Arancelario]],Codigos10[],7,0)</f>
        <v>Sin especificar</v>
      </c>
      <c r="N1080">
        <v>2021</v>
      </c>
      <c r="O1080">
        <v>95173.2</v>
      </c>
      <c r="P1080">
        <v>75622</v>
      </c>
      <c r="Q1080">
        <v>201790.47</v>
      </c>
      <c r="R1080">
        <v>193090.56</v>
      </c>
      <c r="S1080">
        <v>139315.96</v>
      </c>
      <c r="T1080">
        <v>80106.600000000006</v>
      </c>
      <c r="U1080">
        <v>53821.26</v>
      </c>
      <c r="V1080">
        <v>60806.8</v>
      </c>
      <c r="W1080">
        <v>166722.4</v>
      </c>
      <c r="X1080">
        <v>0</v>
      </c>
      <c r="Y1080">
        <v>0</v>
      </c>
      <c r="Z1080">
        <v>0</v>
      </c>
    </row>
    <row r="1081" spans="1:26" x14ac:dyDescent="0.25">
      <c r="A1081" t="s">
        <v>71</v>
      </c>
      <c r="B1081" t="s">
        <v>362</v>
      </c>
      <c r="C1081" t="str">
        <f>+VLOOKUP(Importaciones_mensuales[[#This Row],[Código Arancelario]],Codigos10[],2,0)</f>
        <v>Haba</v>
      </c>
      <c r="D1081">
        <f>+VLOOKUP(Importaciones_mensuales[[#This Row],[Cultivo]],Cod_categoría[],2,0)</f>
        <v>100112026</v>
      </c>
      <c r="E1081" t="str">
        <f>+VLOOKUP(Importaciones_mensuales[[#This Row],[Código Arancelario]],Codigos10[],4,0)</f>
        <v>Congelado</v>
      </c>
      <c r="F1081">
        <f>+VLOOKUP(Importaciones_mensuales[[#This Row],[Procesamiento]],Cod_procesamiento[],2,0)</f>
        <v>1</v>
      </c>
      <c r="G1081" t="str">
        <f>+VLOOKUP(Importaciones_mensuales[[#This Row],[Código Arancelario]],Codigos10[],3,0)</f>
        <v>Sin especificar</v>
      </c>
      <c r="H1081">
        <f>+VLOOKUP(Importaciones_mensuales[[#This Row],[Tipo]],Cod_tipo[],2,0)</f>
        <v>5</v>
      </c>
      <c r="I1081" t="str">
        <f>+VLOOKUP(Importaciones_mensuales[[#This Row],[Código Arancelario]],Codigos10[],5,0)</f>
        <v>Hortalizas</v>
      </c>
      <c r="J1081">
        <f>+VLOOKUP(Importaciones_mensuales[[#This Row],[Categoría]],Cod_Tipo_cultivo[],2,0)</f>
        <v>7</v>
      </c>
      <c r="K1081" t="s">
        <v>20</v>
      </c>
      <c r="L1081">
        <f>+VLOOKUP(Importaciones_mensuales[[#This Row],[Contenido]],Contenido_cod[],2,0)</f>
        <v>2</v>
      </c>
      <c r="M1081" t="str">
        <f>+VLOOKUP(Importaciones_mensuales[[#This Row],[Código Arancelario]],Codigos10[],7,0)</f>
        <v>Sin especificar</v>
      </c>
      <c r="N1081">
        <v>2021</v>
      </c>
      <c r="O1081">
        <v>25488</v>
      </c>
      <c r="P1081">
        <v>39890</v>
      </c>
      <c r="Q1081">
        <v>128255</v>
      </c>
      <c r="R1081">
        <v>123452</v>
      </c>
      <c r="S1081">
        <v>122056</v>
      </c>
      <c r="T1081">
        <v>143940</v>
      </c>
      <c r="U1081">
        <v>206168</v>
      </c>
      <c r="V1081">
        <v>31742.5</v>
      </c>
      <c r="W1081">
        <v>199439</v>
      </c>
      <c r="X1081">
        <v>0</v>
      </c>
      <c r="Y1081">
        <v>0</v>
      </c>
      <c r="Z1081">
        <v>0</v>
      </c>
    </row>
    <row r="1082" spans="1:26" x14ac:dyDescent="0.25">
      <c r="A1082" t="s">
        <v>72</v>
      </c>
      <c r="B1082" t="s">
        <v>362</v>
      </c>
      <c r="C1082" t="str">
        <f>+VLOOKUP(Importaciones_mensuales[[#This Row],[Código Arancelario]],Codigos10[],2,0)</f>
        <v>Otras legumbres de vaina</v>
      </c>
      <c r="D1082">
        <f>+VLOOKUP(Importaciones_mensuales[[#This Row],[Cultivo]],Cod_categoría[],2,0)</f>
        <v>100114032</v>
      </c>
      <c r="E1082" t="str">
        <f>+VLOOKUP(Importaciones_mensuales[[#This Row],[Código Arancelario]],Codigos10[],4,0)</f>
        <v>Congelado</v>
      </c>
      <c r="F1082">
        <f>+VLOOKUP(Importaciones_mensuales[[#This Row],[Procesamiento]],Cod_procesamiento[],2,0)</f>
        <v>1</v>
      </c>
      <c r="G1082" t="str">
        <f>+VLOOKUP(Importaciones_mensuales[[#This Row],[Código Arancelario]],Codigos10[],3,0)</f>
        <v>Sin especificar</v>
      </c>
      <c r="H1082">
        <f>+VLOOKUP(Importaciones_mensuales[[#This Row],[Tipo]],Cod_tipo[],2,0)</f>
        <v>5</v>
      </c>
      <c r="I1082" t="str">
        <f>+VLOOKUP(Importaciones_mensuales[[#This Row],[Código Arancelario]],Codigos10[],5,0)</f>
        <v>Hortalizas</v>
      </c>
      <c r="J1082">
        <f>+VLOOKUP(Importaciones_mensuales[[#This Row],[Categoría]],Cod_Tipo_cultivo[],2,0)</f>
        <v>7</v>
      </c>
      <c r="K1082" t="s">
        <v>20</v>
      </c>
      <c r="L1082">
        <f>+VLOOKUP(Importaciones_mensuales[[#This Row],[Contenido]],Contenido_cod[],2,0)</f>
        <v>2</v>
      </c>
      <c r="M1082" t="str">
        <f>+VLOOKUP(Importaciones_mensuales[[#This Row],[Código Arancelario]],Codigos10[],7,0)</f>
        <v>Sin especificar</v>
      </c>
      <c r="N1082">
        <v>2021</v>
      </c>
      <c r="O1082">
        <v>13193.73</v>
      </c>
      <c r="P1082">
        <v>3500</v>
      </c>
      <c r="Q1082">
        <v>5000</v>
      </c>
      <c r="R1082">
        <v>8164</v>
      </c>
      <c r="S1082">
        <v>24032</v>
      </c>
      <c r="T1082">
        <v>0</v>
      </c>
      <c r="U1082">
        <v>10836</v>
      </c>
      <c r="V1082">
        <v>344.01</v>
      </c>
      <c r="W1082">
        <v>4.8845999999999998</v>
      </c>
      <c r="X1082">
        <v>0</v>
      </c>
      <c r="Y1082">
        <v>0</v>
      </c>
      <c r="Z1082">
        <v>0</v>
      </c>
    </row>
    <row r="1083" spans="1:26" x14ac:dyDescent="0.25">
      <c r="A1083" t="s">
        <v>73</v>
      </c>
      <c r="B1083" t="s">
        <v>362</v>
      </c>
      <c r="C1083" t="str">
        <f>+VLOOKUP(Importaciones_mensuales[[#This Row],[Código Arancelario]],Codigos10[],2,0)</f>
        <v>Espinaca</v>
      </c>
      <c r="D1083">
        <f>+VLOOKUP(Importaciones_mensuales[[#This Row],[Cultivo]],Cod_categoría[],2,0)</f>
        <v>100112012</v>
      </c>
      <c r="E1083" t="str">
        <f>+VLOOKUP(Importaciones_mensuales[[#This Row],[Código Arancelario]],Codigos10[],4,0)</f>
        <v>Congelado</v>
      </c>
      <c r="F1083">
        <f>+VLOOKUP(Importaciones_mensuales[[#This Row],[Procesamiento]],Cod_procesamiento[],2,0)</f>
        <v>1</v>
      </c>
      <c r="G1083" t="str">
        <f>+VLOOKUP(Importaciones_mensuales[[#This Row],[Código Arancelario]],Codigos10[],3,0)</f>
        <v>Sin especificar</v>
      </c>
      <c r="H1083">
        <f>+VLOOKUP(Importaciones_mensuales[[#This Row],[Tipo]],Cod_tipo[],2,0)</f>
        <v>5</v>
      </c>
      <c r="I1083" t="str">
        <f>+VLOOKUP(Importaciones_mensuales[[#This Row],[Código Arancelario]],Codigos10[],5,0)</f>
        <v>Hortalizas</v>
      </c>
      <c r="J1083">
        <f>+VLOOKUP(Importaciones_mensuales[[#This Row],[Categoría]],Cod_Tipo_cultivo[],2,0)</f>
        <v>7</v>
      </c>
      <c r="K1083" t="s">
        <v>20</v>
      </c>
      <c r="L1083">
        <f>+VLOOKUP(Importaciones_mensuales[[#This Row],[Contenido]],Contenido_cod[],2,0)</f>
        <v>2</v>
      </c>
      <c r="M1083" t="str">
        <f>+VLOOKUP(Importaciones_mensuales[[#This Row],[Código Arancelario]],Codigos10[],7,0)</f>
        <v>Sin especificar</v>
      </c>
      <c r="N1083">
        <v>2021</v>
      </c>
      <c r="O1083">
        <v>76312</v>
      </c>
      <c r="P1083">
        <v>51786</v>
      </c>
      <c r="Q1083">
        <v>78300</v>
      </c>
      <c r="R1083">
        <v>66348.600000000006</v>
      </c>
      <c r="S1083">
        <v>33670.07</v>
      </c>
      <c r="T1083">
        <v>74310</v>
      </c>
      <c r="U1083">
        <v>77753</v>
      </c>
      <c r="V1083">
        <v>63256</v>
      </c>
      <c r="W1083">
        <v>89418.6</v>
      </c>
      <c r="X1083">
        <v>0</v>
      </c>
      <c r="Y1083">
        <v>0</v>
      </c>
      <c r="Z1083">
        <v>0</v>
      </c>
    </row>
    <row r="1084" spans="1:26" x14ac:dyDescent="0.25">
      <c r="A1084" t="s">
        <v>75</v>
      </c>
      <c r="B1084" t="s">
        <v>362</v>
      </c>
      <c r="C1084" t="str">
        <f>+VLOOKUP(Importaciones_mensuales[[#This Row],[Código Arancelario]],Codigos10[],2,0)</f>
        <v>Maíz</v>
      </c>
      <c r="D1084">
        <f>+VLOOKUP(Importaciones_mensuales[[#This Row],[Cultivo]],Cod_categoría[],2,0)</f>
        <v>100114015</v>
      </c>
      <c r="E1084" t="str">
        <f>+VLOOKUP(Importaciones_mensuales[[#This Row],[Código Arancelario]],Codigos10[],4,0)</f>
        <v>Congelado</v>
      </c>
      <c r="F1084">
        <f>+VLOOKUP(Importaciones_mensuales[[#This Row],[Procesamiento]],Cod_procesamiento[],2,0)</f>
        <v>1</v>
      </c>
      <c r="G1084" t="str">
        <f>+VLOOKUP(Importaciones_mensuales[[#This Row],[Código Arancelario]],Codigos10[],3,0)</f>
        <v>Sin especificar</v>
      </c>
      <c r="H1084">
        <f>+VLOOKUP(Importaciones_mensuales[[#This Row],[Tipo]],Cod_tipo[],2,0)</f>
        <v>5</v>
      </c>
      <c r="I1084" t="str">
        <f>+VLOOKUP(Importaciones_mensuales[[#This Row],[Código Arancelario]],Codigos10[],5,0)</f>
        <v>Hortalizas</v>
      </c>
      <c r="J1084">
        <f>+VLOOKUP(Importaciones_mensuales[[#This Row],[Categoría]],Cod_Tipo_cultivo[],2,0)</f>
        <v>7</v>
      </c>
      <c r="K1084" t="s">
        <v>20</v>
      </c>
      <c r="L1084">
        <f>+VLOOKUP(Importaciones_mensuales[[#This Row],[Contenido]],Contenido_cod[],2,0)</f>
        <v>2</v>
      </c>
      <c r="M1084" t="str">
        <f>+VLOOKUP(Importaciones_mensuales[[#This Row],[Código Arancelario]],Codigos10[],7,0)</f>
        <v>Maíz dulce</v>
      </c>
      <c r="N1084">
        <v>2021</v>
      </c>
      <c r="O1084">
        <v>690873.84000000008</v>
      </c>
      <c r="P1084">
        <v>607773.80000000005</v>
      </c>
      <c r="Q1084">
        <v>897571.92540000007</v>
      </c>
      <c r="R1084">
        <v>808044.54</v>
      </c>
      <c r="S1084">
        <v>917109.06299999997</v>
      </c>
      <c r="T1084">
        <v>1908114.4384999999</v>
      </c>
      <c r="U1084">
        <v>1762770.35</v>
      </c>
      <c r="V1084">
        <v>1462961.8829999999</v>
      </c>
      <c r="W1084">
        <v>2052186.2762</v>
      </c>
      <c r="X1084">
        <v>0</v>
      </c>
      <c r="Y1084">
        <v>0</v>
      </c>
      <c r="Z1084">
        <v>0</v>
      </c>
    </row>
    <row r="1085" spans="1:26" x14ac:dyDescent="0.25">
      <c r="A1085" t="s">
        <v>78</v>
      </c>
      <c r="B1085" t="s">
        <v>362</v>
      </c>
      <c r="C1085" t="str">
        <f>+VLOOKUP(Importaciones_mensuales[[#This Row],[Código Arancelario]],Codigos10[],2,0)</f>
        <v>Coliflor</v>
      </c>
      <c r="D1085">
        <f>+VLOOKUP(Importaciones_mensuales[[#This Row],[Cultivo]],Cod_categoría[],2,0)</f>
        <v>100112008</v>
      </c>
      <c r="E1085" t="str">
        <f>+VLOOKUP(Importaciones_mensuales[[#This Row],[Código Arancelario]],Codigos10[],4,0)</f>
        <v>Congelado</v>
      </c>
      <c r="F1085">
        <f>+VLOOKUP(Importaciones_mensuales[[#This Row],[Procesamiento]],Cod_procesamiento[],2,0)</f>
        <v>1</v>
      </c>
      <c r="G1085" t="str">
        <f>+VLOOKUP(Importaciones_mensuales[[#This Row],[Código Arancelario]],Codigos10[],3,0)</f>
        <v>Sin especificar</v>
      </c>
      <c r="H1085">
        <f>+VLOOKUP(Importaciones_mensuales[[#This Row],[Tipo]],Cod_tipo[],2,0)</f>
        <v>5</v>
      </c>
      <c r="I1085" t="str">
        <f>+VLOOKUP(Importaciones_mensuales[[#This Row],[Código Arancelario]],Codigos10[],5,0)</f>
        <v>Hortalizas</v>
      </c>
      <c r="J1085">
        <f>+VLOOKUP(Importaciones_mensuales[[#This Row],[Categoría]],Cod_Tipo_cultivo[],2,0)</f>
        <v>7</v>
      </c>
      <c r="K1085" t="s">
        <v>20</v>
      </c>
      <c r="L1085">
        <f>+VLOOKUP(Importaciones_mensuales[[#This Row],[Contenido]],Contenido_cod[],2,0)</f>
        <v>2</v>
      </c>
      <c r="M1085" t="str">
        <f>+VLOOKUP(Importaciones_mensuales[[#This Row],[Código Arancelario]],Codigos10[],7,0)</f>
        <v>Sin especificar</v>
      </c>
      <c r="N1085">
        <v>2021</v>
      </c>
      <c r="O1085">
        <v>21000</v>
      </c>
      <c r="P1085">
        <v>15702</v>
      </c>
      <c r="Q1085">
        <v>14400</v>
      </c>
      <c r="R1085">
        <v>38097.199999999997</v>
      </c>
      <c r="S1085">
        <v>15055.6</v>
      </c>
      <c r="T1085">
        <v>3810</v>
      </c>
      <c r="U1085">
        <v>43650</v>
      </c>
      <c r="V1085">
        <v>18700</v>
      </c>
      <c r="W1085">
        <v>21716</v>
      </c>
      <c r="X1085">
        <v>0</v>
      </c>
      <c r="Y1085">
        <v>0</v>
      </c>
      <c r="Z1085">
        <v>0</v>
      </c>
    </row>
    <row r="1086" spans="1:26" x14ac:dyDescent="0.25">
      <c r="A1086" t="s">
        <v>79</v>
      </c>
      <c r="B1086" t="s">
        <v>362</v>
      </c>
      <c r="C1086" t="str">
        <f>+VLOOKUP(Importaciones_mensuales[[#This Row],[Código Arancelario]],Codigos10[],2,0)</f>
        <v>Brócoli</v>
      </c>
      <c r="D1086">
        <f>+VLOOKUP(Importaciones_mensuales[[#This Row],[Cultivo]],Cod_categoría[],2,0)</f>
        <v>100112023</v>
      </c>
      <c r="E1086" t="str">
        <f>+VLOOKUP(Importaciones_mensuales[[#This Row],[Código Arancelario]],Codigos10[],4,0)</f>
        <v>Congelado</v>
      </c>
      <c r="F1086">
        <f>+VLOOKUP(Importaciones_mensuales[[#This Row],[Procesamiento]],Cod_procesamiento[],2,0)</f>
        <v>1</v>
      </c>
      <c r="G1086" t="str">
        <f>+VLOOKUP(Importaciones_mensuales[[#This Row],[Código Arancelario]],Codigos10[],3,0)</f>
        <v>Sin especificar</v>
      </c>
      <c r="H1086">
        <f>+VLOOKUP(Importaciones_mensuales[[#This Row],[Tipo]],Cod_tipo[],2,0)</f>
        <v>5</v>
      </c>
      <c r="I1086" t="str">
        <f>+VLOOKUP(Importaciones_mensuales[[#This Row],[Código Arancelario]],Codigos10[],5,0)</f>
        <v>Hortalizas</v>
      </c>
      <c r="J1086">
        <f>+VLOOKUP(Importaciones_mensuales[[#This Row],[Categoría]],Cod_Tipo_cultivo[],2,0)</f>
        <v>7</v>
      </c>
      <c r="K1086" t="s">
        <v>20</v>
      </c>
      <c r="L1086">
        <f>+VLOOKUP(Importaciones_mensuales[[#This Row],[Contenido]],Contenido_cod[],2,0)</f>
        <v>2</v>
      </c>
      <c r="M1086" t="str">
        <f>+VLOOKUP(Importaciones_mensuales[[#This Row],[Código Arancelario]],Codigos10[],7,0)</f>
        <v>Sin especificar</v>
      </c>
      <c r="N1086">
        <v>2021</v>
      </c>
      <c r="O1086">
        <v>87240</v>
      </c>
      <c r="P1086">
        <v>6077.2</v>
      </c>
      <c r="Q1086">
        <v>33900</v>
      </c>
      <c r="R1086">
        <v>28540</v>
      </c>
      <c r="S1086">
        <v>16430</v>
      </c>
      <c r="T1086">
        <v>14910</v>
      </c>
      <c r="U1086">
        <v>27810</v>
      </c>
      <c r="V1086">
        <v>26661.8</v>
      </c>
      <c r="W1086">
        <v>28420</v>
      </c>
      <c r="X1086">
        <v>0</v>
      </c>
      <c r="Y1086">
        <v>0</v>
      </c>
      <c r="Z1086">
        <v>0</v>
      </c>
    </row>
    <row r="1087" spans="1:26" x14ac:dyDescent="0.25">
      <c r="A1087" t="s">
        <v>255</v>
      </c>
      <c r="B1087" t="s">
        <v>362</v>
      </c>
      <c r="C1087" t="str">
        <f>+VLOOKUP(Importaciones_mensuales[[#This Row],[Código Arancelario]],Codigos10[],2,0)</f>
        <v>Arándano</v>
      </c>
      <c r="D1087">
        <f>+VLOOKUP(Importaciones_mensuales[[#This Row],[Cultivo]],Cod_categoría[],2,0)</f>
        <v>100101001</v>
      </c>
      <c r="E1087" t="str">
        <f>+VLOOKUP(Importaciones_mensuales[[#This Row],[Código Arancelario]],Codigos10[],4,0)</f>
        <v>Congelado</v>
      </c>
      <c r="F1087">
        <f>+VLOOKUP(Importaciones_mensuales[[#This Row],[Procesamiento]],Cod_procesamiento[],2,0)</f>
        <v>1</v>
      </c>
      <c r="G1087" t="str">
        <f>+VLOOKUP(Importaciones_mensuales[[#This Row],[Código Arancelario]],Codigos10[],3,0)</f>
        <v>No orgánico</v>
      </c>
      <c r="H1087">
        <f>+VLOOKUP(Importaciones_mensuales[[#This Row],[Tipo]],Cod_tipo[],2,0)</f>
        <v>2</v>
      </c>
      <c r="I1087" t="str">
        <f>+VLOOKUP(Importaciones_mensuales[[#This Row],[Código Arancelario]],Codigos10[],5,0)</f>
        <v>Berries</v>
      </c>
      <c r="J1087">
        <f>+VLOOKUP(Importaciones_mensuales[[#This Row],[Categoría]],Cod_Tipo_cultivo[],2,0)</f>
        <v>1</v>
      </c>
      <c r="K1087" t="s">
        <v>129</v>
      </c>
      <c r="L1087">
        <f>+VLOOKUP(Importaciones_mensuales[[#This Row],[Contenido]],Contenido_cod[],2,0)</f>
        <v>1</v>
      </c>
      <c r="M1087" t="str">
        <f>+VLOOKUP(Importaciones_mensuales[[#This Row],[Código Arancelario]],Codigos10[],7,0)</f>
        <v>Sin especificar</v>
      </c>
      <c r="N1087">
        <v>2020</v>
      </c>
      <c r="O1087">
        <v>48000</v>
      </c>
      <c r="P1087">
        <v>716.45</v>
      </c>
      <c r="Q1087">
        <v>190510.72</v>
      </c>
      <c r="R1087">
        <v>46589</v>
      </c>
      <c r="S1087">
        <v>71442.550799999997</v>
      </c>
      <c r="T1087">
        <v>118613.78</v>
      </c>
      <c r="U1087">
        <v>141645.5</v>
      </c>
      <c r="V1087">
        <v>48000</v>
      </c>
      <c r="W1087">
        <v>0.5</v>
      </c>
      <c r="X1087">
        <v>120</v>
      </c>
      <c r="Y1087">
        <v>0</v>
      </c>
      <c r="Z1087">
        <v>0</v>
      </c>
    </row>
    <row r="1088" spans="1:26" x14ac:dyDescent="0.25">
      <c r="A1088" t="s">
        <v>82</v>
      </c>
      <c r="B1088" t="s">
        <v>362</v>
      </c>
      <c r="C1088" t="str">
        <f>+VLOOKUP(Importaciones_mensuales[[#This Row],[Código Arancelario]],Codigos10[],2,0)</f>
        <v>Aceituna</v>
      </c>
      <c r="D1088">
        <f>+VLOOKUP(Importaciones_mensuales[[#This Row],[Cultivo]],Cod_categoría[],2,0)</f>
        <v>100114016</v>
      </c>
      <c r="E1088" t="str">
        <f>+VLOOKUP(Importaciones_mensuales[[#This Row],[Código Arancelario]],Codigos10[],4,0)</f>
        <v>Conserva</v>
      </c>
      <c r="F1088">
        <f>+VLOOKUP(Importaciones_mensuales[[#This Row],[Procesamiento]],Cod_procesamiento[],2,0)</f>
        <v>2</v>
      </c>
      <c r="G1088" t="str">
        <f>+VLOOKUP(Importaciones_mensuales[[#This Row],[Código Arancelario]],Codigos10[],3,0)</f>
        <v>Sin especificar</v>
      </c>
      <c r="H1088">
        <f>+VLOOKUP(Importaciones_mensuales[[#This Row],[Tipo]],Cod_tipo[],2,0)</f>
        <v>5</v>
      </c>
      <c r="I1088" t="str">
        <f>+VLOOKUP(Importaciones_mensuales[[#This Row],[Código Arancelario]],Codigos10[],5,0)</f>
        <v>Hortalizas</v>
      </c>
      <c r="J1088">
        <f>+VLOOKUP(Importaciones_mensuales[[#This Row],[Categoría]],Cod_Tipo_cultivo[],2,0)</f>
        <v>7</v>
      </c>
      <c r="K1088" t="s">
        <v>20</v>
      </c>
      <c r="L1088">
        <f>+VLOOKUP(Importaciones_mensuales[[#This Row],[Contenido]],Contenido_cod[],2,0)</f>
        <v>2</v>
      </c>
      <c r="M1088" t="str">
        <f>+VLOOKUP(Importaciones_mensuales[[#This Row],[Código Arancelario]],Codigos10[],7,0)</f>
        <v>Sin especificar</v>
      </c>
      <c r="N1088">
        <v>2021</v>
      </c>
      <c r="O1088">
        <v>817200</v>
      </c>
      <c r="P1088">
        <v>1126940</v>
      </c>
      <c r="Q1088">
        <v>1223636</v>
      </c>
      <c r="R1088">
        <v>1625090</v>
      </c>
      <c r="S1088">
        <v>1619630</v>
      </c>
      <c r="T1088">
        <v>2225516</v>
      </c>
      <c r="U1088">
        <v>2325720</v>
      </c>
      <c r="V1088">
        <v>2400860</v>
      </c>
      <c r="W1088">
        <v>1791120</v>
      </c>
      <c r="X1088">
        <v>0</v>
      </c>
      <c r="Y1088">
        <v>0</v>
      </c>
      <c r="Z1088">
        <v>0</v>
      </c>
    </row>
    <row r="1089" spans="1:26" x14ac:dyDescent="0.25">
      <c r="A1089" t="s">
        <v>84</v>
      </c>
      <c r="B1089" t="s">
        <v>362</v>
      </c>
      <c r="C1089" t="str">
        <f>+VLOOKUP(Importaciones_mensuales[[#This Row],[Código Arancelario]],Codigos10[],2,0)</f>
        <v>Aceituna</v>
      </c>
      <c r="D1089">
        <f>+VLOOKUP(Importaciones_mensuales[[#This Row],[Cultivo]],Cod_categoría[],2,0)</f>
        <v>100114016</v>
      </c>
      <c r="E1089" t="str">
        <f>+VLOOKUP(Importaciones_mensuales[[#This Row],[Código Arancelario]],Codigos10[],4,0)</f>
        <v>Conserva</v>
      </c>
      <c r="F1089">
        <f>+VLOOKUP(Importaciones_mensuales[[#This Row],[Procesamiento]],Cod_procesamiento[],2,0)</f>
        <v>2</v>
      </c>
      <c r="G1089" t="str">
        <f>+VLOOKUP(Importaciones_mensuales[[#This Row],[Código Arancelario]],Codigos10[],3,0)</f>
        <v>Sin especificar</v>
      </c>
      <c r="H1089">
        <f>+VLOOKUP(Importaciones_mensuales[[#This Row],[Tipo]],Cod_tipo[],2,0)</f>
        <v>5</v>
      </c>
      <c r="I1089" t="str">
        <f>+VLOOKUP(Importaciones_mensuales[[#This Row],[Código Arancelario]],Codigos10[],5,0)</f>
        <v>Hortalizas</v>
      </c>
      <c r="J1089">
        <f>+VLOOKUP(Importaciones_mensuales[[#This Row],[Categoría]],Cod_Tipo_cultivo[],2,0)</f>
        <v>7</v>
      </c>
      <c r="K1089" t="s">
        <v>20</v>
      </c>
      <c r="L1089">
        <f>+VLOOKUP(Importaciones_mensuales[[#This Row],[Contenido]],Contenido_cod[],2,0)</f>
        <v>2</v>
      </c>
      <c r="M1089" t="str">
        <f>+VLOOKUP(Importaciones_mensuales[[#This Row],[Código Arancelario]],Codigos10[],7,0)</f>
        <v>Sin especificar</v>
      </c>
      <c r="N1089">
        <v>2021</v>
      </c>
      <c r="O1089">
        <v>0</v>
      </c>
      <c r="P1089">
        <v>18000</v>
      </c>
      <c r="Q1089">
        <v>1080</v>
      </c>
      <c r="R1089">
        <v>18000</v>
      </c>
      <c r="S1089">
        <v>18000</v>
      </c>
      <c r="T1089">
        <v>144826.52050000001</v>
      </c>
      <c r="U1089">
        <v>4.2</v>
      </c>
      <c r="V1089">
        <v>18003</v>
      </c>
      <c r="W1089">
        <v>183.6</v>
      </c>
      <c r="X1089">
        <v>0</v>
      </c>
      <c r="Y1089">
        <v>0</v>
      </c>
      <c r="Z1089">
        <v>0</v>
      </c>
    </row>
    <row r="1090" spans="1:26" x14ac:dyDescent="0.25">
      <c r="A1090" t="s">
        <v>85</v>
      </c>
      <c r="B1090" t="s">
        <v>362</v>
      </c>
      <c r="C1090" t="str">
        <f>+VLOOKUP(Importaciones_mensuales[[#This Row],[Código Arancelario]],Codigos10[],2,0)</f>
        <v>Pepino</v>
      </c>
      <c r="D1090">
        <f>+VLOOKUP(Importaciones_mensuales[[#This Row],[Cultivo]],Cod_categoría[],2,0)</f>
        <v>100112016</v>
      </c>
      <c r="E1090" t="str">
        <f>+VLOOKUP(Importaciones_mensuales[[#This Row],[Código Arancelario]],Codigos10[],4,0)</f>
        <v>Conserva</v>
      </c>
      <c r="F1090">
        <f>+VLOOKUP(Importaciones_mensuales[[#This Row],[Procesamiento]],Cod_procesamiento[],2,0)</f>
        <v>2</v>
      </c>
      <c r="G1090" t="str">
        <f>+VLOOKUP(Importaciones_mensuales[[#This Row],[Código Arancelario]],Codigos10[],3,0)</f>
        <v>Sin especificar</v>
      </c>
      <c r="H1090">
        <f>+VLOOKUP(Importaciones_mensuales[[#This Row],[Tipo]],Cod_tipo[],2,0)</f>
        <v>5</v>
      </c>
      <c r="I1090" t="str">
        <f>+VLOOKUP(Importaciones_mensuales[[#This Row],[Código Arancelario]],Codigos10[],5,0)</f>
        <v>Hortalizas</v>
      </c>
      <c r="J1090">
        <f>+VLOOKUP(Importaciones_mensuales[[#This Row],[Categoría]],Cod_Tipo_cultivo[],2,0)</f>
        <v>7</v>
      </c>
      <c r="K1090" t="s">
        <v>20</v>
      </c>
      <c r="L1090">
        <f>+VLOOKUP(Importaciones_mensuales[[#This Row],[Contenido]],Contenido_cod[],2,0)</f>
        <v>2</v>
      </c>
      <c r="M1090" t="str">
        <f>+VLOOKUP(Importaciones_mensuales[[#This Row],[Código Arancelario]],Codigos10[],7,0)</f>
        <v>Pepinos y pepinillos</v>
      </c>
      <c r="N1090">
        <v>2021</v>
      </c>
      <c r="O1090">
        <v>0</v>
      </c>
      <c r="P1090">
        <v>0</v>
      </c>
      <c r="Q1090">
        <v>86400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1</v>
      </c>
      <c r="X1090">
        <v>0</v>
      </c>
      <c r="Y1090">
        <v>0</v>
      </c>
      <c r="Z1090">
        <v>0</v>
      </c>
    </row>
    <row r="1091" spans="1:26" x14ac:dyDescent="0.25">
      <c r="A1091" t="s">
        <v>86</v>
      </c>
      <c r="B1091" t="s">
        <v>362</v>
      </c>
      <c r="C1091" t="str">
        <f>+VLOOKUP(Importaciones_mensuales[[#This Row],[Código Arancelario]],Codigos10[],2,0)</f>
        <v>Pepino</v>
      </c>
      <c r="D1091">
        <f>+VLOOKUP(Importaciones_mensuales[[#This Row],[Cultivo]],Cod_categoría[],2,0)</f>
        <v>100112016</v>
      </c>
      <c r="E1091" t="str">
        <f>+VLOOKUP(Importaciones_mensuales[[#This Row],[Código Arancelario]],Codigos10[],4,0)</f>
        <v>Conserva</v>
      </c>
      <c r="F1091">
        <f>+VLOOKUP(Importaciones_mensuales[[#This Row],[Procesamiento]],Cod_procesamiento[],2,0)</f>
        <v>2</v>
      </c>
      <c r="G1091" t="str">
        <f>+VLOOKUP(Importaciones_mensuales[[#This Row],[Código Arancelario]],Codigos10[],3,0)</f>
        <v>Sin especificar</v>
      </c>
      <c r="H1091">
        <f>+VLOOKUP(Importaciones_mensuales[[#This Row],[Tipo]],Cod_tipo[],2,0)</f>
        <v>5</v>
      </c>
      <c r="I1091" t="str">
        <f>+VLOOKUP(Importaciones_mensuales[[#This Row],[Código Arancelario]],Codigos10[],5,0)</f>
        <v>Hortalizas</v>
      </c>
      <c r="J1091">
        <f>+VLOOKUP(Importaciones_mensuales[[#This Row],[Categoría]],Cod_Tipo_cultivo[],2,0)</f>
        <v>7</v>
      </c>
      <c r="K1091" t="s">
        <v>20</v>
      </c>
      <c r="L1091">
        <f>+VLOOKUP(Importaciones_mensuales[[#This Row],[Contenido]],Contenido_cod[],2,0)</f>
        <v>2</v>
      </c>
      <c r="M1091" t="str">
        <f>+VLOOKUP(Importaciones_mensuales[[#This Row],[Código Arancelario]],Codigos10[],7,0)</f>
        <v>Pepinos y pepinillos</v>
      </c>
      <c r="N1091">
        <v>2021</v>
      </c>
      <c r="O1091">
        <v>43600</v>
      </c>
      <c r="P1091">
        <v>240449</v>
      </c>
      <c r="Q1091">
        <v>246560</v>
      </c>
      <c r="R1091">
        <v>398400</v>
      </c>
      <c r="S1091">
        <v>433702.73320000002</v>
      </c>
      <c r="T1091">
        <v>684140</v>
      </c>
      <c r="U1091">
        <v>104440</v>
      </c>
      <c r="V1091">
        <v>290800</v>
      </c>
      <c r="W1091">
        <v>431860</v>
      </c>
      <c r="X1091">
        <v>0</v>
      </c>
      <c r="Y1091">
        <v>0</v>
      </c>
      <c r="Z1091">
        <v>0</v>
      </c>
    </row>
    <row r="1092" spans="1:26" x14ac:dyDescent="0.25">
      <c r="A1092" t="s">
        <v>87</v>
      </c>
      <c r="B1092" t="s">
        <v>362</v>
      </c>
      <c r="C1092" t="str">
        <f>+VLOOKUP(Importaciones_mensuales[[#This Row],[Código Arancelario]],Codigos10[],2,0)</f>
        <v>Cebolla</v>
      </c>
      <c r="D1092">
        <f>+VLOOKUP(Importaciones_mensuales[[#This Row],[Cultivo]],Cod_categoría[],2,0)</f>
        <v>100112004</v>
      </c>
      <c r="E1092" t="str">
        <f>+VLOOKUP(Importaciones_mensuales[[#This Row],[Código Arancelario]],Codigos10[],4,0)</f>
        <v>Deshidratado</v>
      </c>
      <c r="F1092">
        <f>+VLOOKUP(Importaciones_mensuales[[#This Row],[Procesamiento]],Cod_procesamiento[],2,0)</f>
        <v>3</v>
      </c>
      <c r="G1092" t="str">
        <f>+VLOOKUP(Importaciones_mensuales[[#This Row],[Código Arancelario]],Codigos10[],3,0)</f>
        <v>Sin especificar</v>
      </c>
      <c r="H1092">
        <f>+VLOOKUP(Importaciones_mensuales[[#This Row],[Tipo]],Cod_tipo[],2,0)</f>
        <v>5</v>
      </c>
      <c r="I1092" t="str">
        <f>+VLOOKUP(Importaciones_mensuales[[#This Row],[Código Arancelario]],Codigos10[],5,0)</f>
        <v>Hortalizas</v>
      </c>
      <c r="J1092">
        <f>+VLOOKUP(Importaciones_mensuales[[#This Row],[Categoría]],Cod_Tipo_cultivo[],2,0)</f>
        <v>7</v>
      </c>
      <c r="K1092" t="s">
        <v>20</v>
      </c>
      <c r="L1092">
        <f>+VLOOKUP(Importaciones_mensuales[[#This Row],[Contenido]],Contenido_cod[],2,0)</f>
        <v>2</v>
      </c>
      <c r="M1092" t="str">
        <f>+VLOOKUP(Importaciones_mensuales[[#This Row],[Código Arancelario]],Codigos10[],7,0)</f>
        <v>Sin especificar</v>
      </c>
      <c r="N1092">
        <v>2021</v>
      </c>
      <c r="O1092">
        <v>128903.20000000001</v>
      </c>
      <c r="P1092">
        <v>42203.94</v>
      </c>
      <c r="Q1092">
        <v>94380.707999999999</v>
      </c>
      <c r="R1092">
        <v>43723.317999999999</v>
      </c>
      <c r="S1092">
        <v>133328.92540000001</v>
      </c>
      <c r="T1092">
        <v>41001.929999999993</v>
      </c>
      <c r="U1092">
        <v>71329.319999999992</v>
      </c>
      <c r="V1092">
        <v>102204.59999999999</v>
      </c>
      <c r="W1092">
        <v>36633.153999999995</v>
      </c>
      <c r="X1092">
        <v>0</v>
      </c>
      <c r="Y1092">
        <v>0</v>
      </c>
      <c r="Z1092">
        <v>0</v>
      </c>
    </row>
    <row r="1093" spans="1:26" x14ac:dyDescent="0.25">
      <c r="A1093" t="s">
        <v>89</v>
      </c>
      <c r="B1093" t="s">
        <v>362</v>
      </c>
      <c r="C1093" t="str">
        <f>+VLOOKUP(Importaciones_mensuales[[#This Row],[Código Arancelario]],Codigos10[],2,0)</f>
        <v>Puerro</v>
      </c>
      <c r="D1093">
        <f>+VLOOKUP(Importaciones_mensuales[[#This Row],[Cultivo]],Cod_categoría[],2,0)</f>
        <v>100114035</v>
      </c>
      <c r="E1093" t="str">
        <f>+VLOOKUP(Importaciones_mensuales[[#This Row],[Código Arancelario]],Codigos10[],4,0)</f>
        <v>Deshidratado</v>
      </c>
      <c r="F1093">
        <f>+VLOOKUP(Importaciones_mensuales[[#This Row],[Procesamiento]],Cod_procesamiento[],2,0)</f>
        <v>3</v>
      </c>
      <c r="G1093" t="str">
        <f>+VLOOKUP(Importaciones_mensuales[[#This Row],[Código Arancelario]],Codigos10[],3,0)</f>
        <v>Sin especificar</v>
      </c>
      <c r="H1093">
        <f>+VLOOKUP(Importaciones_mensuales[[#This Row],[Tipo]],Cod_tipo[],2,0)</f>
        <v>5</v>
      </c>
      <c r="I1093" t="str">
        <f>+VLOOKUP(Importaciones_mensuales[[#This Row],[Código Arancelario]],Codigos10[],5,0)</f>
        <v>Hortalizas</v>
      </c>
      <c r="J1093">
        <f>+VLOOKUP(Importaciones_mensuales[[#This Row],[Categoría]],Cod_Tipo_cultivo[],2,0)</f>
        <v>7</v>
      </c>
      <c r="K1093" t="s">
        <v>20</v>
      </c>
      <c r="L1093">
        <f>+VLOOKUP(Importaciones_mensuales[[#This Row],[Contenido]],Contenido_cod[],2,0)</f>
        <v>2</v>
      </c>
      <c r="M1093" t="str">
        <f>+VLOOKUP(Importaciones_mensuales[[#This Row],[Código Arancelario]],Codigos10[],7,0)</f>
        <v>Sin especificar</v>
      </c>
      <c r="N1093">
        <v>2021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378</v>
      </c>
      <c r="U1093">
        <v>60</v>
      </c>
      <c r="V1093">
        <v>0</v>
      </c>
      <c r="W1093">
        <v>0</v>
      </c>
      <c r="X1093">
        <v>0</v>
      </c>
      <c r="Y1093">
        <v>0</v>
      </c>
      <c r="Z1093">
        <v>0</v>
      </c>
    </row>
    <row r="1094" spans="1:26" x14ac:dyDescent="0.25">
      <c r="A1094" t="s">
        <v>247</v>
      </c>
      <c r="B1094" t="s">
        <v>362</v>
      </c>
      <c r="C1094" t="str">
        <f>+VLOOKUP(Importaciones_mensuales[[#This Row],[Código Arancelario]],Codigos10[],2,0)</f>
        <v>Frutilla</v>
      </c>
      <c r="D1094">
        <f>+VLOOKUP(Importaciones_mensuales[[#This Row],[Cultivo]],Cod_categoría[],2,0)</f>
        <v>100112025</v>
      </c>
      <c r="E1094" t="str">
        <f>+VLOOKUP(Importaciones_mensuales[[#This Row],[Código Arancelario]],Codigos10[],4,0)</f>
        <v>Congelado</v>
      </c>
      <c r="F1094">
        <f>+VLOOKUP(Importaciones_mensuales[[#This Row],[Procesamiento]],Cod_procesamiento[],2,0)</f>
        <v>1</v>
      </c>
      <c r="G1094" t="str">
        <f>+VLOOKUP(Importaciones_mensuales[[#This Row],[Código Arancelario]],Codigos10[],3,0)</f>
        <v>No orgánico</v>
      </c>
      <c r="H1094">
        <f>+VLOOKUP(Importaciones_mensuales[[#This Row],[Tipo]],Cod_tipo[],2,0)</f>
        <v>2</v>
      </c>
      <c r="I1094" t="str">
        <f>+VLOOKUP(Importaciones_mensuales[[#This Row],[Código Arancelario]],Codigos10[],5,0)</f>
        <v>Berries</v>
      </c>
      <c r="J1094">
        <f>+VLOOKUP(Importaciones_mensuales[[#This Row],[Categoría]],Cod_Tipo_cultivo[],2,0)</f>
        <v>1</v>
      </c>
      <c r="K1094" t="s">
        <v>129</v>
      </c>
      <c r="L1094">
        <f>+VLOOKUP(Importaciones_mensuales[[#This Row],[Contenido]],Contenido_cod[],2,0)</f>
        <v>1</v>
      </c>
      <c r="M1094" t="str">
        <f>+VLOOKUP(Importaciones_mensuales[[#This Row],[Código Arancelario]],Codigos10[],7,0)</f>
        <v>Sin especificar</v>
      </c>
      <c r="N1094">
        <v>2018</v>
      </c>
      <c r="O1094">
        <v>48000</v>
      </c>
      <c r="P1094">
        <v>0</v>
      </c>
      <c r="Q1094">
        <v>13</v>
      </c>
      <c r="R1094">
        <v>25183.9</v>
      </c>
      <c r="S1094">
        <v>50000</v>
      </c>
      <c r="T1094">
        <v>23582.27</v>
      </c>
      <c r="U1094">
        <v>50505.5</v>
      </c>
      <c r="V1094">
        <v>50000</v>
      </c>
      <c r="W1094">
        <v>25000</v>
      </c>
      <c r="X1094">
        <v>75000</v>
      </c>
      <c r="Y1094">
        <v>25000</v>
      </c>
      <c r="Z1094">
        <v>14587.02</v>
      </c>
    </row>
    <row r="1095" spans="1:26" x14ac:dyDescent="0.25">
      <c r="A1095" t="s">
        <v>251</v>
      </c>
      <c r="B1095" t="s">
        <v>15</v>
      </c>
      <c r="C1095" t="str">
        <f>+VLOOKUP(Importaciones_mensuales[[#This Row],[Código Arancelario]],Codigos10[],2,0)</f>
        <v>Frambuesa</v>
      </c>
      <c r="D1095">
        <f>+VLOOKUP(Importaciones_mensuales[[#This Row],[Cultivo]],Cod_categoría[],2,0)</f>
        <v>100101004</v>
      </c>
      <c r="E1095" t="str">
        <f>+VLOOKUP(Importaciones_mensuales[[#This Row],[Código Arancelario]],Codigos10[],4,0)</f>
        <v>Congelado</v>
      </c>
      <c r="F1095">
        <f>+VLOOKUP(Importaciones_mensuales[[#This Row],[Procesamiento]],Cod_procesamiento[],2,0)</f>
        <v>1</v>
      </c>
      <c r="G1095" t="str">
        <f>+VLOOKUP(Importaciones_mensuales[[#This Row],[Código Arancelario]],Codigos10[],3,0)</f>
        <v>No orgánico</v>
      </c>
      <c r="H1095">
        <f>+VLOOKUP(Importaciones_mensuales[[#This Row],[Tipo]],Cod_tipo[],2,0)</f>
        <v>2</v>
      </c>
      <c r="I1095" t="str">
        <f>+VLOOKUP(Importaciones_mensuales[[#This Row],[Código Arancelario]],Codigos10[],5,0)</f>
        <v>Berries</v>
      </c>
      <c r="J1095">
        <f>+VLOOKUP(Importaciones_mensuales[[#This Row],[Categoría]],Cod_Tipo_cultivo[],2,0)</f>
        <v>1</v>
      </c>
      <c r="K1095" t="s">
        <v>129</v>
      </c>
      <c r="L1095">
        <f>+VLOOKUP(Importaciones_mensuales[[#This Row],[Contenido]],Contenido_cod[],2,0)</f>
        <v>1</v>
      </c>
      <c r="M1095" t="str">
        <f>+VLOOKUP(Importaciones_mensuales[[#This Row],[Código Arancelario]],Codigos10[],7,0)</f>
        <v>Sin especificar</v>
      </c>
      <c r="N1095">
        <v>2016</v>
      </c>
      <c r="O1095">
        <v>47368.160000000003</v>
      </c>
      <c r="P1095">
        <v>173476.94</v>
      </c>
      <c r="Q1095">
        <v>164181</v>
      </c>
      <c r="R1095">
        <v>121788.12</v>
      </c>
      <c r="S1095">
        <v>408266.39</v>
      </c>
      <c r="T1095">
        <v>295881.69</v>
      </c>
      <c r="U1095">
        <v>117859.70999999999</v>
      </c>
      <c r="V1095">
        <v>41518.04</v>
      </c>
      <c r="W1095">
        <v>0</v>
      </c>
      <c r="X1095">
        <v>0</v>
      </c>
      <c r="Y1095">
        <v>0</v>
      </c>
      <c r="Z1095">
        <v>43703.199999999997</v>
      </c>
    </row>
    <row r="1096" spans="1:26" x14ac:dyDescent="0.25">
      <c r="A1096" t="s">
        <v>93</v>
      </c>
      <c r="B1096" t="s">
        <v>362</v>
      </c>
      <c r="C1096" t="str">
        <f>+VLOOKUP(Importaciones_mensuales[[#This Row],[Código Arancelario]],Codigos10[],2,0)</f>
        <v>Apio</v>
      </c>
      <c r="D1096">
        <f>+VLOOKUP(Importaciones_mensuales[[#This Row],[Cultivo]],Cod_categoría[],2,0)</f>
        <v>100112017</v>
      </c>
      <c r="E1096" t="str">
        <f>+VLOOKUP(Importaciones_mensuales[[#This Row],[Código Arancelario]],Codigos10[],4,0)</f>
        <v>Deshidratado</v>
      </c>
      <c r="F1096">
        <f>+VLOOKUP(Importaciones_mensuales[[#This Row],[Procesamiento]],Cod_procesamiento[],2,0)</f>
        <v>3</v>
      </c>
      <c r="G1096" t="str">
        <f>+VLOOKUP(Importaciones_mensuales[[#This Row],[Código Arancelario]],Codigos10[],3,0)</f>
        <v>Sin especificar</v>
      </c>
      <c r="H1096">
        <f>+VLOOKUP(Importaciones_mensuales[[#This Row],[Tipo]],Cod_tipo[],2,0)</f>
        <v>5</v>
      </c>
      <c r="I1096" t="str">
        <f>+VLOOKUP(Importaciones_mensuales[[#This Row],[Código Arancelario]],Codigos10[],5,0)</f>
        <v>Hortalizas</v>
      </c>
      <c r="J1096">
        <f>+VLOOKUP(Importaciones_mensuales[[#This Row],[Categoría]],Cod_Tipo_cultivo[],2,0)</f>
        <v>7</v>
      </c>
      <c r="K1096" t="s">
        <v>20</v>
      </c>
      <c r="L1096">
        <f>+VLOOKUP(Importaciones_mensuales[[#This Row],[Contenido]],Contenido_cod[],2,0)</f>
        <v>2</v>
      </c>
      <c r="M1096" t="str">
        <f>+VLOOKUP(Importaciones_mensuales[[#This Row],[Código Arancelario]],Codigos10[],7,0)</f>
        <v>Sin especificar</v>
      </c>
      <c r="N1096">
        <v>2021</v>
      </c>
      <c r="O1096">
        <v>0</v>
      </c>
      <c r="P1096">
        <v>0</v>
      </c>
      <c r="Q1096">
        <v>14000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360.04399999999998</v>
      </c>
      <c r="X1096">
        <v>0</v>
      </c>
      <c r="Y1096">
        <v>0</v>
      </c>
      <c r="Z1096">
        <v>0</v>
      </c>
    </row>
    <row r="1097" spans="1:26" x14ac:dyDescent="0.25">
      <c r="A1097" t="s">
        <v>95</v>
      </c>
      <c r="B1097" t="s">
        <v>362</v>
      </c>
      <c r="C1097" t="str">
        <f>+VLOOKUP(Importaciones_mensuales[[#This Row],[Código Arancelario]],Codigos10[],2,0)</f>
        <v>Ajo</v>
      </c>
      <c r="D1097">
        <f>+VLOOKUP(Importaciones_mensuales[[#This Row],[Cultivo]],Cod_categoría[],2,0)</f>
        <v>100112003</v>
      </c>
      <c r="E1097" t="str">
        <f>+VLOOKUP(Importaciones_mensuales[[#This Row],[Código Arancelario]],Codigos10[],4,0)</f>
        <v>Deshidratado</v>
      </c>
      <c r="F1097">
        <f>+VLOOKUP(Importaciones_mensuales[[#This Row],[Procesamiento]],Cod_procesamiento[],2,0)</f>
        <v>3</v>
      </c>
      <c r="G1097" t="str">
        <f>+VLOOKUP(Importaciones_mensuales[[#This Row],[Código Arancelario]],Codigos10[],3,0)</f>
        <v>Sin especificar</v>
      </c>
      <c r="H1097">
        <f>+VLOOKUP(Importaciones_mensuales[[#This Row],[Tipo]],Cod_tipo[],2,0)</f>
        <v>5</v>
      </c>
      <c r="I1097" t="str">
        <f>+VLOOKUP(Importaciones_mensuales[[#This Row],[Código Arancelario]],Codigos10[],5,0)</f>
        <v>Hortalizas</v>
      </c>
      <c r="J1097">
        <f>+VLOOKUP(Importaciones_mensuales[[#This Row],[Categoría]],Cod_Tipo_cultivo[],2,0)</f>
        <v>7</v>
      </c>
      <c r="K1097" t="s">
        <v>20</v>
      </c>
      <c r="L1097">
        <f>+VLOOKUP(Importaciones_mensuales[[#This Row],[Contenido]],Contenido_cod[],2,0)</f>
        <v>2</v>
      </c>
      <c r="M1097" t="str">
        <f>+VLOOKUP(Importaciones_mensuales[[#This Row],[Código Arancelario]],Codigos10[],7,0)</f>
        <v>Sin especificar</v>
      </c>
      <c r="N1097">
        <v>2021</v>
      </c>
      <c r="O1097">
        <v>59695.94</v>
      </c>
      <c r="P1097">
        <v>60166.32</v>
      </c>
      <c r="Q1097">
        <v>121137.23</v>
      </c>
      <c r="R1097">
        <v>49165.084500000004</v>
      </c>
      <c r="S1097">
        <v>108310.05690000001</v>
      </c>
      <c r="T1097">
        <v>13378.76</v>
      </c>
      <c r="U1097">
        <v>108847.06</v>
      </c>
      <c r="V1097">
        <v>124515.08</v>
      </c>
      <c r="W1097">
        <v>18835.552</v>
      </c>
      <c r="X1097">
        <v>0</v>
      </c>
      <c r="Y1097">
        <v>0</v>
      </c>
      <c r="Z1097">
        <v>0</v>
      </c>
    </row>
    <row r="1098" spans="1:26" x14ac:dyDescent="0.25">
      <c r="A1098" t="s">
        <v>211</v>
      </c>
      <c r="B1098" t="s">
        <v>362</v>
      </c>
      <c r="C1098" t="str">
        <f>+VLOOKUP(Importaciones_mensuales[[#This Row],[Código Arancelario]],Codigos10[],2,0)</f>
        <v>Manzana</v>
      </c>
      <c r="D1098">
        <f>+VLOOKUP(Importaciones_mensuales[[#This Row],[Cultivo]],Cod_categoría[],2,0)</f>
        <v>100104002</v>
      </c>
      <c r="E1098" t="str">
        <f>+VLOOKUP(Importaciones_mensuales[[#This Row],[Código Arancelario]],Codigos10[],4,0)</f>
        <v>Fresco</v>
      </c>
      <c r="F1098">
        <f>+VLOOKUP(Importaciones_mensuales[[#This Row],[Procesamiento]],Cod_procesamiento[],2,0)</f>
        <v>4</v>
      </c>
      <c r="G1098" t="str">
        <f>+VLOOKUP(Importaciones_mensuales[[#This Row],[Código Arancelario]],Codigos10[],3,0)</f>
        <v>No orgánico</v>
      </c>
      <c r="H1098">
        <f>+VLOOKUP(Importaciones_mensuales[[#This Row],[Tipo]],Cod_tipo[],2,0)</f>
        <v>2</v>
      </c>
      <c r="I1098" t="str">
        <f>+VLOOKUP(Importaciones_mensuales[[#This Row],[Código Arancelario]],Codigos10[],5,0)</f>
        <v>Frutos de pepita</v>
      </c>
      <c r="J1098">
        <f>+VLOOKUP(Importaciones_mensuales[[#This Row],[Categoría]],Cod_Tipo_cultivo[],2,0)</f>
        <v>3</v>
      </c>
      <c r="K1098" t="s">
        <v>129</v>
      </c>
      <c r="L1098">
        <f>+VLOOKUP(Importaciones_mensuales[[#This Row],[Contenido]],Contenido_cod[],2,0)</f>
        <v>1</v>
      </c>
      <c r="M1098" t="str">
        <f>+VLOOKUP(Importaciones_mensuales[[#This Row],[Código Arancelario]],Codigos10[],7,0)</f>
        <v>Fuji</v>
      </c>
      <c r="N1098">
        <v>2017</v>
      </c>
      <c r="O1098">
        <v>47045.01</v>
      </c>
      <c r="P1098">
        <v>105224.62</v>
      </c>
      <c r="Q1098">
        <v>30806.18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39102</v>
      </c>
      <c r="Z1098">
        <v>321015.34999999998</v>
      </c>
    </row>
    <row r="1099" spans="1:26" x14ac:dyDescent="0.25">
      <c r="A1099" t="s">
        <v>97</v>
      </c>
      <c r="B1099" t="s">
        <v>362</v>
      </c>
      <c r="C1099" t="str">
        <f>+VLOOKUP(Importaciones_mensuales[[#This Row],[Código Arancelario]],Codigos10[],2,0)</f>
        <v>Maíz</v>
      </c>
      <c r="D1099">
        <f>+VLOOKUP(Importaciones_mensuales[[#This Row],[Cultivo]],Cod_categoría[],2,0)</f>
        <v>100114015</v>
      </c>
      <c r="E1099" t="str">
        <f>+VLOOKUP(Importaciones_mensuales[[#This Row],[Código Arancelario]],Codigos10[],4,0)</f>
        <v>Deshidratado</v>
      </c>
      <c r="F1099">
        <f>+VLOOKUP(Importaciones_mensuales[[#This Row],[Procesamiento]],Cod_procesamiento[],2,0)</f>
        <v>3</v>
      </c>
      <c r="G1099" t="str">
        <f>+VLOOKUP(Importaciones_mensuales[[#This Row],[Código Arancelario]],Codigos10[],3,0)</f>
        <v>Siembra</v>
      </c>
      <c r="H1099">
        <f>+VLOOKUP(Importaciones_mensuales[[#This Row],[Tipo]],Cod_tipo[],2,0)</f>
        <v>6</v>
      </c>
      <c r="I1099" t="str">
        <f>+VLOOKUP(Importaciones_mensuales[[#This Row],[Código Arancelario]],Codigos10[],5,0)</f>
        <v>Hortalizas</v>
      </c>
      <c r="J1099">
        <f>+VLOOKUP(Importaciones_mensuales[[#This Row],[Categoría]],Cod_Tipo_cultivo[],2,0)</f>
        <v>7</v>
      </c>
      <c r="K1099" t="s">
        <v>20</v>
      </c>
      <c r="L1099">
        <f>+VLOOKUP(Importaciones_mensuales[[#This Row],[Contenido]],Contenido_cod[],2,0)</f>
        <v>2</v>
      </c>
      <c r="M1099" t="str">
        <f>+VLOOKUP(Importaciones_mensuales[[#This Row],[Código Arancelario]],Codigos10[],7,0)</f>
        <v>Maíz dulce</v>
      </c>
      <c r="N1099">
        <v>2021</v>
      </c>
      <c r="O1099">
        <v>6.2809999999999997</v>
      </c>
      <c r="P1099">
        <v>1.84</v>
      </c>
      <c r="Q1099">
        <v>225.01</v>
      </c>
      <c r="R1099">
        <v>1.19</v>
      </c>
      <c r="S1099">
        <v>1.05</v>
      </c>
      <c r="T1099">
        <v>7.077</v>
      </c>
      <c r="U1099">
        <v>10678.024600000001</v>
      </c>
      <c r="V1099">
        <v>22608.92</v>
      </c>
      <c r="W1099">
        <v>43198.141999999993</v>
      </c>
      <c r="X1099">
        <v>0</v>
      </c>
      <c r="Y1099">
        <v>0</v>
      </c>
      <c r="Z1099">
        <v>0</v>
      </c>
    </row>
    <row r="1100" spans="1:26" x14ac:dyDescent="0.25">
      <c r="A1100" t="s">
        <v>98</v>
      </c>
      <c r="B1100" t="s">
        <v>362</v>
      </c>
      <c r="C1100" t="str">
        <f>+VLOOKUP(Importaciones_mensuales[[#This Row],[Código Arancelario]],Codigos10[],2,0)</f>
        <v>Maíz</v>
      </c>
      <c r="D1100">
        <f>+VLOOKUP(Importaciones_mensuales[[#This Row],[Cultivo]],Cod_categoría[],2,0)</f>
        <v>100114015</v>
      </c>
      <c r="E1100" t="str">
        <f>+VLOOKUP(Importaciones_mensuales[[#This Row],[Código Arancelario]],Codigos10[],4,0)</f>
        <v>Deshidratado</v>
      </c>
      <c r="F1100">
        <f>+VLOOKUP(Importaciones_mensuales[[#This Row],[Procesamiento]],Cod_procesamiento[],2,0)</f>
        <v>3</v>
      </c>
      <c r="G1100" t="str">
        <f>+VLOOKUP(Importaciones_mensuales[[#This Row],[Código Arancelario]],Codigos10[],3,0)</f>
        <v>Consumo</v>
      </c>
      <c r="H1100">
        <f>+VLOOKUP(Importaciones_mensuales[[#This Row],[Tipo]],Cod_tipo[],2,0)</f>
        <v>7</v>
      </c>
      <c r="I1100" t="str">
        <f>+VLOOKUP(Importaciones_mensuales[[#This Row],[Código Arancelario]],Codigos10[],5,0)</f>
        <v>Hortalizas</v>
      </c>
      <c r="J1100">
        <f>+VLOOKUP(Importaciones_mensuales[[#This Row],[Categoría]],Cod_Tipo_cultivo[],2,0)</f>
        <v>7</v>
      </c>
      <c r="K1100" t="s">
        <v>20</v>
      </c>
      <c r="L1100">
        <f>+VLOOKUP(Importaciones_mensuales[[#This Row],[Contenido]],Contenido_cod[],2,0)</f>
        <v>2</v>
      </c>
      <c r="M1100" t="str">
        <f>+VLOOKUP(Importaciones_mensuales[[#This Row],[Código Arancelario]],Codigos10[],7,0)</f>
        <v>Maíz dulce</v>
      </c>
      <c r="N1100">
        <v>2021</v>
      </c>
      <c r="O1100">
        <v>6450</v>
      </c>
      <c r="P1100">
        <v>13304</v>
      </c>
      <c r="Q1100">
        <v>19200</v>
      </c>
      <c r="R1100">
        <v>59053</v>
      </c>
      <c r="S1100">
        <v>17820</v>
      </c>
      <c r="T1100">
        <v>7654</v>
      </c>
      <c r="U1100">
        <v>5000</v>
      </c>
      <c r="V1100">
        <v>4578</v>
      </c>
      <c r="W1100">
        <v>15609</v>
      </c>
      <c r="X1100">
        <v>0</v>
      </c>
      <c r="Y1100">
        <v>0</v>
      </c>
      <c r="Z1100">
        <v>0</v>
      </c>
    </row>
    <row r="1101" spans="1:26" x14ac:dyDescent="0.25">
      <c r="A1101" t="s">
        <v>100</v>
      </c>
      <c r="B1101" t="s">
        <v>362</v>
      </c>
      <c r="C1101" t="str">
        <f>+VLOOKUP(Importaciones_mensuales[[#This Row],[Código Arancelario]],Codigos10[],2,0)</f>
        <v>Maíz</v>
      </c>
      <c r="D1101">
        <f>+VLOOKUP(Importaciones_mensuales[[#This Row],[Cultivo]],Cod_categoría[],2,0)</f>
        <v>100114015</v>
      </c>
      <c r="E1101" t="str">
        <f>+VLOOKUP(Importaciones_mensuales[[#This Row],[Código Arancelario]],Codigos10[],4,0)</f>
        <v>Deshidratado</v>
      </c>
      <c r="F1101">
        <f>+VLOOKUP(Importaciones_mensuales[[#This Row],[Procesamiento]],Cod_procesamiento[],2,0)</f>
        <v>3</v>
      </c>
      <c r="G1101" t="str">
        <f>+VLOOKUP(Importaciones_mensuales[[#This Row],[Código Arancelario]],Codigos10[],3,0)</f>
        <v>Sin especificar</v>
      </c>
      <c r="H1101">
        <f>+VLOOKUP(Importaciones_mensuales[[#This Row],[Tipo]],Cod_tipo[],2,0)</f>
        <v>5</v>
      </c>
      <c r="I1101" t="str">
        <f>+VLOOKUP(Importaciones_mensuales[[#This Row],[Código Arancelario]],Codigos10[],5,0)</f>
        <v>Hortalizas</v>
      </c>
      <c r="J1101">
        <f>+VLOOKUP(Importaciones_mensuales[[#This Row],[Categoría]],Cod_Tipo_cultivo[],2,0)</f>
        <v>7</v>
      </c>
      <c r="K1101" t="s">
        <v>20</v>
      </c>
      <c r="L1101">
        <f>+VLOOKUP(Importaciones_mensuales[[#This Row],[Contenido]],Contenido_cod[],2,0)</f>
        <v>2</v>
      </c>
      <c r="M1101" t="str">
        <f>+VLOOKUP(Importaciones_mensuales[[#This Row],[Código Arancelario]],Codigos10[],7,0)</f>
        <v>Maíz dulce</v>
      </c>
      <c r="N1101">
        <v>2021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237.31899999999999</v>
      </c>
      <c r="V1101">
        <v>15</v>
      </c>
      <c r="W1101">
        <v>20</v>
      </c>
      <c r="X1101">
        <v>0</v>
      </c>
      <c r="Y1101">
        <v>0</v>
      </c>
      <c r="Z1101">
        <v>0</v>
      </c>
    </row>
    <row r="1102" spans="1:26" x14ac:dyDescent="0.25">
      <c r="A1102" t="s">
        <v>34</v>
      </c>
      <c r="B1102" t="s">
        <v>362</v>
      </c>
      <c r="C1102" t="str">
        <f>+VLOOKUP(Importaciones_mensuales[[#This Row],[Código Arancelario]],Codigos10[],2,0)</f>
        <v>Ajo</v>
      </c>
      <c r="D1102">
        <f>+VLOOKUP(Importaciones_mensuales[[#This Row],[Cultivo]],Cod_categoría[],2,0)</f>
        <v>100112003</v>
      </c>
      <c r="E1102" t="str">
        <f>+VLOOKUP(Importaciones_mensuales[[#This Row],[Código Arancelario]],Codigos10[],4,0)</f>
        <v>Fresco</v>
      </c>
      <c r="F1102">
        <f>+VLOOKUP(Importaciones_mensuales[[#This Row],[Procesamiento]],Cod_procesamiento[],2,0)</f>
        <v>4</v>
      </c>
      <c r="G1102" t="str">
        <f>+VLOOKUP(Importaciones_mensuales[[#This Row],[Código Arancelario]],Codigos10[],3,0)</f>
        <v>No orgánico</v>
      </c>
      <c r="H1102">
        <f>+VLOOKUP(Importaciones_mensuales[[#This Row],[Tipo]],Cod_tipo[],2,0)</f>
        <v>2</v>
      </c>
      <c r="I1102" t="str">
        <f>+VLOOKUP(Importaciones_mensuales[[#This Row],[Código Arancelario]],Codigos10[],5,0)</f>
        <v>Hortalizas</v>
      </c>
      <c r="J1102">
        <f>+VLOOKUP(Importaciones_mensuales[[#This Row],[Categoría]],Cod_Tipo_cultivo[],2,0)</f>
        <v>7</v>
      </c>
      <c r="K1102" t="s">
        <v>20</v>
      </c>
      <c r="L1102">
        <f>+VLOOKUP(Importaciones_mensuales[[#This Row],[Contenido]],Contenido_cod[],2,0)</f>
        <v>2</v>
      </c>
      <c r="M1102" t="str">
        <f>+VLOOKUP(Importaciones_mensuales[[#This Row],[Código Arancelario]],Codigos10[],7,0)</f>
        <v>Sin especificar</v>
      </c>
      <c r="N1102">
        <v>2019</v>
      </c>
      <c r="O1102">
        <v>46538.461499999998</v>
      </c>
      <c r="P1102">
        <v>309140</v>
      </c>
      <c r="Q1102">
        <v>537626.30000000005</v>
      </c>
      <c r="R1102">
        <v>1354582.4615</v>
      </c>
      <c r="S1102">
        <v>959142.5</v>
      </c>
      <c r="T1102">
        <v>318410</v>
      </c>
      <c r="U1102">
        <v>580105</v>
      </c>
      <c r="V1102">
        <v>1054505</v>
      </c>
      <c r="W1102">
        <v>1238668.4615</v>
      </c>
      <c r="X1102">
        <v>529990</v>
      </c>
      <c r="Y1102">
        <v>609398.46149999998</v>
      </c>
      <c r="Z1102">
        <v>379140</v>
      </c>
    </row>
    <row r="1103" spans="1:26" x14ac:dyDescent="0.25">
      <c r="A1103" t="s">
        <v>213</v>
      </c>
      <c r="B1103" t="s">
        <v>362</v>
      </c>
      <c r="C1103" t="str">
        <f>+VLOOKUP(Importaciones_mensuales[[#This Row],[Código Arancelario]],Codigos10[],2,0)</f>
        <v>Manzana</v>
      </c>
      <c r="D1103">
        <f>+VLOOKUP(Importaciones_mensuales[[#This Row],[Cultivo]],Cod_categoría[],2,0)</f>
        <v>100104002</v>
      </c>
      <c r="E1103" t="str">
        <f>+VLOOKUP(Importaciones_mensuales[[#This Row],[Código Arancelario]],Codigos10[],4,0)</f>
        <v>Fresco</v>
      </c>
      <c r="F1103">
        <f>+VLOOKUP(Importaciones_mensuales[[#This Row],[Procesamiento]],Cod_procesamiento[],2,0)</f>
        <v>4</v>
      </c>
      <c r="G1103" t="str">
        <f>+VLOOKUP(Importaciones_mensuales[[#This Row],[Código Arancelario]],Codigos10[],3,0)</f>
        <v>No orgánico</v>
      </c>
      <c r="H1103">
        <f>+VLOOKUP(Importaciones_mensuales[[#This Row],[Tipo]],Cod_tipo[],2,0)</f>
        <v>2</v>
      </c>
      <c r="I1103" t="str">
        <f>+VLOOKUP(Importaciones_mensuales[[#This Row],[Código Arancelario]],Codigos10[],5,0)</f>
        <v>Frutos de pepita</v>
      </c>
      <c r="J1103">
        <f>+VLOOKUP(Importaciones_mensuales[[#This Row],[Categoría]],Cod_Tipo_cultivo[],2,0)</f>
        <v>3</v>
      </c>
      <c r="K1103" t="s">
        <v>129</v>
      </c>
      <c r="L1103">
        <f>+VLOOKUP(Importaciones_mensuales[[#This Row],[Contenido]],Contenido_cod[],2,0)</f>
        <v>1</v>
      </c>
      <c r="M1103" t="str">
        <f>+VLOOKUP(Importaciones_mensuales[[#This Row],[Código Arancelario]],Codigos10[],7,0)</f>
        <v>Granny smith</v>
      </c>
      <c r="N1103">
        <v>2017</v>
      </c>
      <c r="O1103">
        <v>46488.9</v>
      </c>
      <c r="P1103">
        <v>13266</v>
      </c>
      <c r="Q1103">
        <v>19937</v>
      </c>
      <c r="R1103">
        <v>0</v>
      </c>
      <c r="S1103">
        <v>0</v>
      </c>
      <c r="T1103">
        <v>0</v>
      </c>
      <c r="U1103">
        <v>22344</v>
      </c>
      <c r="V1103">
        <v>0</v>
      </c>
      <c r="W1103">
        <v>0</v>
      </c>
      <c r="X1103">
        <v>32281.199999999997</v>
      </c>
      <c r="Y1103">
        <v>120286.15</v>
      </c>
      <c r="Z1103">
        <v>312376.97000000003</v>
      </c>
    </row>
    <row r="1104" spans="1:26" x14ac:dyDescent="0.25">
      <c r="A1104" t="s">
        <v>104</v>
      </c>
      <c r="B1104" t="s">
        <v>362</v>
      </c>
      <c r="C1104" t="str">
        <f>+VLOOKUP(Importaciones_mensuales[[#This Row],[Código Arancelario]],Codigos10[],2,0)</f>
        <v>Arveja</v>
      </c>
      <c r="D1104">
        <f>+VLOOKUP(Importaciones_mensuales[[#This Row],[Cultivo]],Cod_categoría[],2,0)</f>
        <v>100112022</v>
      </c>
      <c r="E1104" t="str">
        <f>+VLOOKUP(Importaciones_mensuales[[#This Row],[Código Arancelario]],Codigos10[],4,0)</f>
        <v>Deshidratado</v>
      </c>
      <c r="F1104">
        <f>+VLOOKUP(Importaciones_mensuales[[#This Row],[Procesamiento]],Cod_procesamiento[],2,0)</f>
        <v>3</v>
      </c>
      <c r="G1104" t="str">
        <f>+VLOOKUP(Importaciones_mensuales[[#This Row],[Código Arancelario]],Codigos10[],3,0)</f>
        <v>Siembra</v>
      </c>
      <c r="H1104">
        <f>+VLOOKUP(Importaciones_mensuales[[#This Row],[Tipo]],Cod_tipo[],2,0)</f>
        <v>6</v>
      </c>
      <c r="I1104" t="str">
        <f>+VLOOKUP(Importaciones_mensuales[[#This Row],[Código Arancelario]],Codigos10[],5,0)</f>
        <v>Granos</v>
      </c>
      <c r="J1104">
        <f>+VLOOKUP(Importaciones_mensuales[[#This Row],[Categoría]],Cod_Tipo_cultivo[],2,0)</f>
        <v>8</v>
      </c>
      <c r="K1104" t="s">
        <v>20</v>
      </c>
      <c r="L1104">
        <f>+VLOOKUP(Importaciones_mensuales[[#This Row],[Contenido]],Contenido_cod[],2,0)</f>
        <v>2</v>
      </c>
      <c r="M1104" t="str">
        <f>+VLOOKUP(Importaciones_mensuales[[#This Row],[Código Arancelario]],Codigos10[],7,0)</f>
        <v>Sin especificar</v>
      </c>
      <c r="N1104">
        <v>2021</v>
      </c>
      <c r="O1104">
        <v>0</v>
      </c>
      <c r="P1104">
        <v>40000</v>
      </c>
      <c r="Q1104">
        <v>20000</v>
      </c>
      <c r="R1104">
        <v>41522</v>
      </c>
      <c r="S1104">
        <v>188950</v>
      </c>
      <c r="T1104">
        <v>50122.2</v>
      </c>
      <c r="U1104">
        <v>247522.74619999999</v>
      </c>
      <c r="V1104">
        <v>127721.01</v>
      </c>
      <c r="W1104">
        <v>23830.36</v>
      </c>
      <c r="X1104">
        <v>0</v>
      </c>
      <c r="Y1104">
        <v>0</v>
      </c>
      <c r="Z1104">
        <v>0</v>
      </c>
    </row>
    <row r="1105" spans="1:26" x14ac:dyDescent="0.25">
      <c r="A1105" t="s">
        <v>106</v>
      </c>
      <c r="B1105" t="s">
        <v>362</v>
      </c>
      <c r="C1105" t="str">
        <f>+VLOOKUP(Importaciones_mensuales[[#This Row],[Código Arancelario]],Codigos10[],2,0)</f>
        <v>Arveja</v>
      </c>
      <c r="D1105">
        <f>+VLOOKUP(Importaciones_mensuales[[#This Row],[Cultivo]],Cod_categoría[],2,0)</f>
        <v>100112022</v>
      </c>
      <c r="E1105" t="str">
        <f>+VLOOKUP(Importaciones_mensuales[[#This Row],[Código Arancelario]],Codigos10[],4,0)</f>
        <v>Deshidratado</v>
      </c>
      <c r="F1105">
        <f>+VLOOKUP(Importaciones_mensuales[[#This Row],[Procesamiento]],Cod_procesamiento[],2,0)</f>
        <v>3</v>
      </c>
      <c r="G1105" t="str">
        <f>+VLOOKUP(Importaciones_mensuales[[#This Row],[Código Arancelario]],Codigos10[],3,0)</f>
        <v>Consumo</v>
      </c>
      <c r="H1105">
        <f>+VLOOKUP(Importaciones_mensuales[[#This Row],[Tipo]],Cod_tipo[],2,0)</f>
        <v>7</v>
      </c>
      <c r="I1105" t="str">
        <f>+VLOOKUP(Importaciones_mensuales[[#This Row],[Código Arancelario]],Codigos10[],5,0)</f>
        <v>Granos</v>
      </c>
      <c r="J1105">
        <f>+VLOOKUP(Importaciones_mensuales[[#This Row],[Categoría]],Cod_Tipo_cultivo[],2,0)</f>
        <v>8</v>
      </c>
      <c r="K1105" t="s">
        <v>20</v>
      </c>
      <c r="L1105">
        <f>+VLOOKUP(Importaciones_mensuales[[#This Row],[Contenido]],Contenido_cod[],2,0)</f>
        <v>2</v>
      </c>
      <c r="M1105" t="str">
        <f>+VLOOKUP(Importaciones_mensuales[[#This Row],[Código Arancelario]],Codigos10[],7,0)</f>
        <v>Sin especificar</v>
      </c>
      <c r="N1105">
        <v>2021</v>
      </c>
      <c r="O1105">
        <v>336425</v>
      </c>
      <c r="P1105">
        <v>457830</v>
      </c>
      <c r="Q1105">
        <v>417240</v>
      </c>
      <c r="R1105">
        <v>590854.88</v>
      </c>
      <c r="S1105">
        <v>269470.90000000002</v>
      </c>
      <c r="T1105">
        <v>449512.92310000001</v>
      </c>
      <c r="U1105">
        <v>279599.51</v>
      </c>
      <c r="V1105">
        <v>490625</v>
      </c>
      <c r="W1105">
        <v>458174.3</v>
      </c>
      <c r="X1105">
        <v>0</v>
      </c>
      <c r="Y1105">
        <v>0</v>
      </c>
      <c r="Z1105">
        <v>0</v>
      </c>
    </row>
    <row r="1106" spans="1:26" x14ac:dyDescent="0.25">
      <c r="A1106" t="s">
        <v>107</v>
      </c>
      <c r="B1106" t="s">
        <v>362</v>
      </c>
      <c r="C1106" t="str">
        <f>+VLOOKUP(Importaciones_mensuales[[#This Row],[Código Arancelario]],Codigos10[],2,0)</f>
        <v>Garbanzo</v>
      </c>
      <c r="D1106">
        <f>+VLOOKUP(Importaciones_mensuales[[#This Row],[Cultivo]],Cod_categoría[],2,0)</f>
        <v>100110005</v>
      </c>
      <c r="E1106" t="str">
        <f>+VLOOKUP(Importaciones_mensuales[[#This Row],[Código Arancelario]],Codigos10[],4,0)</f>
        <v>Deshidratado</v>
      </c>
      <c r="F1106">
        <f>+VLOOKUP(Importaciones_mensuales[[#This Row],[Procesamiento]],Cod_procesamiento[],2,0)</f>
        <v>3</v>
      </c>
      <c r="G1106" t="str">
        <f>+VLOOKUP(Importaciones_mensuales[[#This Row],[Código Arancelario]],Codigos10[],3,0)</f>
        <v>Sin especificar</v>
      </c>
      <c r="H1106">
        <f>+VLOOKUP(Importaciones_mensuales[[#This Row],[Tipo]],Cod_tipo[],2,0)</f>
        <v>5</v>
      </c>
      <c r="I1106" t="str">
        <f>+VLOOKUP(Importaciones_mensuales[[#This Row],[Código Arancelario]],Codigos10[],5,0)</f>
        <v>Granos</v>
      </c>
      <c r="J1106">
        <f>+VLOOKUP(Importaciones_mensuales[[#This Row],[Categoría]],Cod_Tipo_cultivo[],2,0)</f>
        <v>8</v>
      </c>
      <c r="K1106" t="s">
        <v>20</v>
      </c>
      <c r="L1106">
        <f>+VLOOKUP(Importaciones_mensuales[[#This Row],[Contenido]],Contenido_cod[],2,0)</f>
        <v>2</v>
      </c>
      <c r="M1106" t="str">
        <f>+VLOOKUP(Importaciones_mensuales[[#This Row],[Código Arancelario]],Codigos10[],7,0)</f>
        <v>Sin especificar</v>
      </c>
      <c r="N1106">
        <v>2021</v>
      </c>
      <c r="O1106">
        <v>194880</v>
      </c>
      <c r="P1106">
        <v>145814</v>
      </c>
      <c r="Q1106">
        <v>356659.20000000001</v>
      </c>
      <c r="R1106">
        <v>263984</v>
      </c>
      <c r="S1106">
        <v>173023</v>
      </c>
      <c r="T1106">
        <v>308974.53080000001</v>
      </c>
      <c r="U1106">
        <v>252924.90770000001</v>
      </c>
      <c r="V1106">
        <v>280000.5</v>
      </c>
      <c r="W1106">
        <v>395878.40000000002</v>
      </c>
      <c r="X1106">
        <v>0</v>
      </c>
      <c r="Y1106">
        <v>0</v>
      </c>
      <c r="Z1106">
        <v>0</v>
      </c>
    </row>
    <row r="1107" spans="1:26" x14ac:dyDescent="0.25">
      <c r="A1107" t="s">
        <v>109</v>
      </c>
      <c r="B1107" t="s">
        <v>362</v>
      </c>
      <c r="C1107" t="str">
        <f>+VLOOKUP(Importaciones_mensuales[[#This Row],[Código Arancelario]],Codigos10[],2,0)</f>
        <v>Poroto</v>
      </c>
      <c r="D1107">
        <f>+VLOOKUP(Importaciones_mensuales[[#This Row],[Cultivo]],Cod_categoría[],2,0)</f>
        <v>100110002</v>
      </c>
      <c r="E1107" t="str">
        <f>+VLOOKUP(Importaciones_mensuales[[#This Row],[Código Arancelario]],Codigos10[],4,0)</f>
        <v>Deshidratado</v>
      </c>
      <c r="F1107">
        <f>+VLOOKUP(Importaciones_mensuales[[#This Row],[Procesamiento]],Cod_procesamiento[],2,0)</f>
        <v>3</v>
      </c>
      <c r="G1107" t="str">
        <f>+VLOOKUP(Importaciones_mensuales[[#This Row],[Código Arancelario]],Codigos10[],3,0)</f>
        <v>Siembra</v>
      </c>
      <c r="H1107">
        <f>+VLOOKUP(Importaciones_mensuales[[#This Row],[Tipo]],Cod_tipo[],2,0)</f>
        <v>6</v>
      </c>
      <c r="I1107" t="str">
        <f>+VLOOKUP(Importaciones_mensuales[[#This Row],[Código Arancelario]],Codigos10[],5,0)</f>
        <v>Granos</v>
      </c>
      <c r="J1107">
        <f>+VLOOKUP(Importaciones_mensuales[[#This Row],[Categoría]],Cod_Tipo_cultivo[],2,0)</f>
        <v>8</v>
      </c>
      <c r="K1107" t="s">
        <v>20</v>
      </c>
      <c r="L1107">
        <f>+VLOOKUP(Importaciones_mensuales[[#This Row],[Contenido]],Contenido_cod[],2,0)</f>
        <v>2</v>
      </c>
      <c r="M1107" t="str">
        <f>+VLOOKUP(Importaciones_mensuales[[#This Row],[Código Arancelario]],Codigos10[],7,0)</f>
        <v>Porotos comunes</v>
      </c>
      <c r="N1107">
        <v>2021</v>
      </c>
      <c r="O1107">
        <v>5.7</v>
      </c>
      <c r="P1107">
        <v>1479.77</v>
      </c>
      <c r="Q1107">
        <v>698.77</v>
      </c>
      <c r="R1107">
        <v>0</v>
      </c>
      <c r="S1107">
        <v>0</v>
      </c>
      <c r="T1107">
        <v>0</v>
      </c>
      <c r="U1107">
        <v>10035.766900000001</v>
      </c>
      <c r="V1107">
        <v>33006.516000000003</v>
      </c>
      <c r="W1107">
        <v>5890.39</v>
      </c>
      <c r="X1107">
        <v>0</v>
      </c>
      <c r="Y1107">
        <v>0</v>
      </c>
      <c r="Z1107">
        <v>0</v>
      </c>
    </row>
    <row r="1108" spans="1:26" x14ac:dyDescent="0.25">
      <c r="A1108" t="s">
        <v>111</v>
      </c>
      <c r="B1108" t="s">
        <v>362</v>
      </c>
      <c r="C1108" t="str">
        <f>+VLOOKUP(Importaciones_mensuales[[#This Row],[Código Arancelario]],Codigos10[],2,0)</f>
        <v>Poroto</v>
      </c>
      <c r="D1108">
        <f>+VLOOKUP(Importaciones_mensuales[[#This Row],[Cultivo]],Cod_categoría[],2,0)</f>
        <v>100110002</v>
      </c>
      <c r="E1108" t="str">
        <f>+VLOOKUP(Importaciones_mensuales[[#This Row],[Código Arancelario]],Codigos10[],4,0)</f>
        <v>Deshidratado</v>
      </c>
      <c r="F1108">
        <f>+VLOOKUP(Importaciones_mensuales[[#This Row],[Procesamiento]],Cod_procesamiento[],2,0)</f>
        <v>3</v>
      </c>
      <c r="G1108" t="str">
        <f>+VLOOKUP(Importaciones_mensuales[[#This Row],[Código Arancelario]],Codigos10[],3,0)</f>
        <v>Consumo</v>
      </c>
      <c r="H1108">
        <f>+VLOOKUP(Importaciones_mensuales[[#This Row],[Tipo]],Cod_tipo[],2,0)</f>
        <v>7</v>
      </c>
      <c r="I1108" t="str">
        <f>+VLOOKUP(Importaciones_mensuales[[#This Row],[Código Arancelario]],Codigos10[],5,0)</f>
        <v>Granos</v>
      </c>
      <c r="J1108">
        <f>+VLOOKUP(Importaciones_mensuales[[#This Row],[Categoría]],Cod_Tipo_cultivo[],2,0)</f>
        <v>8</v>
      </c>
      <c r="K1108" t="s">
        <v>20</v>
      </c>
      <c r="L1108">
        <f>+VLOOKUP(Importaciones_mensuales[[#This Row],[Contenido]],Contenido_cod[],2,0)</f>
        <v>2</v>
      </c>
      <c r="M1108" t="str">
        <f>+VLOOKUP(Importaciones_mensuales[[#This Row],[Código Arancelario]],Codigos10[],7,0)</f>
        <v>Porotos comunes</v>
      </c>
      <c r="N1108">
        <v>2021</v>
      </c>
      <c r="O1108">
        <v>867550</v>
      </c>
      <c r="P1108">
        <v>856277.6</v>
      </c>
      <c r="Q1108">
        <v>1182847.6000000001</v>
      </c>
      <c r="R1108">
        <v>1059981.8700000001</v>
      </c>
      <c r="S1108">
        <v>966935.4</v>
      </c>
      <c r="T1108">
        <v>916108</v>
      </c>
      <c r="U1108">
        <v>1162178.55</v>
      </c>
      <c r="V1108">
        <v>733900</v>
      </c>
      <c r="W1108">
        <v>906595</v>
      </c>
      <c r="X1108">
        <v>0</v>
      </c>
      <c r="Y1108">
        <v>0</v>
      </c>
      <c r="Z1108">
        <v>0</v>
      </c>
    </row>
    <row r="1109" spans="1:26" x14ac:dyDescent="0.25">
      <c r="A1109" t="s">
        <v>112</v>
      </c>
      <c r="B1109" t="s">
        <v>362</v>
      </c>
      <c r="C1109" t="str">
        <f>+VLOOKUP(Importaciones_mensuales[[#This Row],[Código Arancelario]],Codigos10[],2,0)</f>
        <v>Poroto</v>
      </c>
      <c r="D1109">
        <f>+VLOOKUP(Importaciones_mensuales[[#This Row],[Cultivo]],Cod_categoría[],2,0)</f>
        <v>100110002</v>
      </c>
      <c r="E1109" t="str">
        <f>+VLOOKUP(Importaciones_mensuales[[#This Row],[Código Arancelario]],Codigos10[],4,0)</f>
        <v>Deshidratado</v>
      </c>
      <c r="F1109">
        <f>+VLOOKUP(Importaciones_mensuales[[#This Row],[Procesamiento]],Cod_procesamiento[],2,0)</f>
        <v>3</v>
      </c>
      <c r="G1109" t="str">
        <f>+VLOOKUP(Importaciones_mensuales[[#This Row],[Código Arancelario]],Codigos10[],3,0)</f>
        <v>Consumo</v>
      </c>
      <c r="H1109">
        <f>+VLOOKUP(Importaciones_mensuales[[#This Row],[Tipo]],Cod_tipo[],2,0)</f>
        <v>7</v>
      </c>
      <c r="I1109" t="str">
        <f>+VLOOKUP(Importaciones_mensuales[[#This Row],[Código Arancelario]],Codigos10[],5,0)</f>
        <v>Granos</v>
      </c>
      <c r="J1109">
        <f>+VLOOKUP(Importaciones_mensuales[[#This Row],[Categoría]],Cod_Tipo_cultivo[],2,0)</f>
        <v>8</v>
      </c>
      <c r="K1109" t="s">
        <v>20</v>
      </c>
      <c r="L1109">
        <f>+VLOOKUP(Importaciones_mensuales[[#This Row],[Contenido]],Contenido_cod[],2,0)</f>
        <v>2</v>
      </c>
      <c r="M1109" t="str">
        <f>+VLOOKUP(Importaciones_mensuales[[#This Row],[Código Arancelario]],Codigos10[],7,0)</f>
        <v>Porotos caupí</v>
      </c>
      <c r="N1109">
        <v>2021</v>
      </c>
      <c r="O1109">
        <v>196.1</v>
      </c>
      <c r="P1109">
        <v>0</v>
      </c>
      <c r="Q1109">
        <v>196.4</v>
      </c>
      <c r="R1109">
        <v>0</v>
      </c>
      <c r="S1109">
        <v>26000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</row>
    <row r="1110" spans="1:26" x14ac:dyDescent="0.25">
      <c r="A1110" t="s">
        <v>114</v>
      </c>
      <c r="B1110" t="s">
        <v>362</v>
      </c>
      <c r="C1110" t="str">
        <f>+VLOOKUP(Importaciones_mensuales[[#This Row],[Código Arancelario]],Codigos10[],2,0)</f>
        <v>Lenteja</v>
      </c>
      <c r="D1110">
        <f>+VLOOKUP(Importaciones_mensuales[[#This Row],[Cultivo]],Cod_categoría[],2,0)</f>
        <v>100110003</v>
      </c>
      <c r="E1110" t="str">
        <f>+VLOOKUP(Importaciones_mensuales[[#This Row],[Código Arancelario]],Codigos10[],4,0)</f>
        <v>Deshidratado</v>
      </c>
      <c r="F1110">
        <f>+VLOOKUP(Importaciones_mensuales[[#This Row],[Procesamiento]],Cod_procesamiento[],2,0)</f>
        <v>3</v>
      </c>
      <c r="G1110" t="str">
        <f>+VLOOKUP(Importaciones_mensuales[[#This Row],[Código Arancelario]],Codigos10[],3,0)</f>
        <v>Sin especificar</v>
      </c>
      <c r="H1110">
        <f>+VLOOKUP(Importaciones_mensuales[[#This Row],[Tipo]],Cod_tipo[],2,0)</f>
        <v>5</v>
      </c>
      <c r="I1110" t="str">
        <f>+VLOOKUP(Importaciones_mensuales[[#This Row],[Código Arancelario]],Codigos10[],5,0)</f>
        <v>Granos</v>
      </c>
      <c r="J1110">
        <f>+VLOOKUP(Importaciones_mensuales[[#This Row],[Categoría]],Cod_Tipo_cultivo[],2,0)</f>
        <v>8</v>
      </c>
      <c r="K1110" t="s">
        <v>20</v>
      </c>
      <c r="L1110">
        <f>+VLOOKUP(Importaciones_mensuales[[#This Row],[Contenido]],Contenido_cod[],2,0)</f>
        <v>2</v>
      </c>
      <c r="M1110" t="str">
        <f>+VLOOKUP(Importaciones_mensuales[[#This Row],[Código Arancelario]],Codigos10[],7,0)</f>
        <v>Sin especificar</v>
      </c>
      <c r="N1110">
        <v>2021</v>
      </c>
      <c r="O1110">
        <v>751907</v>
      </c>
      <c r="P1110">
        <v>801885.25</v>
      </c>
      <c r="Q1110">
        <v>460960.2</v>
      </c>
      <c r="R1110">
        <v>1543776.45</v>
      </c>
      <c r="S1110">
        <v>1835452.58</v>
      </c>
      <c r="T1110">
        <v>2389372.6154</v>
      </c>
      <c r="U1110">
        <v>1468449.3900000001</v>
      </c>
      <c r="V1110">
        <v>2220709.5300000003</v>
      </c>
      <c r="W1110">
        <v>731403.1</v>
      </c>
      <c r="X1110">
        <v>0</v>
      </c>
      <c r="Y1110">
        <v>0</v>
      </c>
      <c r="Z1110">
        <v>0</v>
      </c>
    </row>
    <row r="1111" spans="1:26" x14ac:dyDescent="0.25">
      <c r="A1111" t="s">
        <v>116</v>
      </c>
      <c r="B1111" t="s">
        <v>362</v>
      </c>
      <c r="C1111" t="str">
        <f>+VLOOKUP(Importaciones_mensuales[[#This Row],[Código Arancelario]],Codigos10[],2,0)</f>
        <v>Haba</v>
      </c>
      <c r="D1111">
        <f>+VLOOKUP(Importaciones_mensuales[[#This Row],[Cultivo]],Cod_categoría[],2,0)</f>
        <v>100112026</v>
      </c>
      <c r="E1111" t="str">
        <f>+VLOOKUP(Importaciones_mensuales[[#This Row],[Código Arancelario]],Codigos10[],4,0)</f>
        <v>Deshidratado</v>
      </c>
      <c r="F1111">
        <f>+VLOOKUP(Importaciones_mensuales[[#This Row],[Procesamiento]],Cod_procesamiento[],2,0)</f>
        <v>3</v>
      </c>
      <c r="G1111" t="str">
        <f>+VLOOKUP(Importaciones_mensuales[[#This Row],[Código Arancelario]],Codigos10[],3,0)</f>
        <v>Siembra</v>
      </c>
      <c r="H1111">
        <f>+VLOOKUP(Importaciones_mensuales[[#This Row],[Tipo]],Cod_tipo[],2,0)</f>
        <v>6</v>
      </c>
      <c r="I1111" t="str">
        <f>+VLOOKUP(Importaciones_mensuales[[#This Row],[Código Arancelario]],Codigos10[],5,0)</f>
        <v>Granos</v>
      </c>
      <c r="J1111">
        <f>+VLOOKUP(Importaciones_mensuales[[#This Row],[Categoría]],Cod_Tipo_cultivo[],2,0)</f>
        <v>8</v>
      </c>
      <c r="K1111" t="s">
        <v>20</v>
      </c>
      <c r="L1111">
        <f>+VLOOKUP(Importaciones_mensuales[[#This Row],[Contenido]],Contenido_cod[],2,0)</f>
        <v>2</v>
      </c>
      <c r="M1111" t="str">
        <f>+VLOOKUP(Importaciones_mensuales[[#This Row],[Código Arancelario]],Codigos10[],7,0)</f>
        <v>Sin especificar</v>
      </c>
      <c r="N1111">
        <v>2021</v>
      </c>
      <c r="O1111">
        <v>0</v>
      </c>
      <c r="P1111">
        <v>0</v>
      </c>
      <c r="Q1111">
        <v>3000</v>
      </c>
      <c r="R1111">
        <v>28477.5</v>
      </c>
      <c r="S1111">
        <v>2050</v>
      </c>
      <c r="T1111">
        <v>1000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</row>
    <row r="1112" spans="1:26" x14ac:dyDescent="0.25">
      <c r="A1112" t="s">
        <v>117</v>
      </c>
      <c r="B1112" t="s">
        <v>362</v>
      </c>
      <c r="C1112" t="str">
        <f>+VLOOKUP(Importaciones_mensuales[[#This Row],[Código Arancelario]],Codigos10[],2,0)</f>
        <v>Haba</v>
      </c>
      <c r="D1112">
        <f>+VLOOKUP(Importaciones_mensuales[[#This Row],[Cultivo]],Cod_categoría[],2,0)</f>
        <v>100112026</v>
      </c>
      <c r="E1112" t="str">
        <f>+VLOOKUP(Importaciones_mensuales[[#This Row],[Código Arancelario]],Codigos10[],4,0)</f>
        <v>Deshidratado</v>
      </c>
      <c r="F1112">
        <f>+VLOOKUP(Importaciones_mensuales[[#This Row],[Procesamiento]],Cod_procesamiento[],2,0)</f>
        <v>3</v>
      </c>
      <c r="G1112" t="str">
        <f>+VLOOKUP(Importaciones_mensuales[[#This Row],[Código Arancelario]],Codigos10[],3,0)</f>
        <v>Consumo</v>
      </c>
      <c r="H1112">
        <f>+VLOOKUP(Importaciones_mensuales[[#This Row],[Tipo]],Cod_tipo[],2,0)</f>
        <v>7</v>
      </c>
      <c r="I1112" t="str">
        <f>+VLOOKUP(Importaciones_mensuales[[#This Row],[Código Arancelario]],Codigos10[],5,0)</f>
        <v>Granos</v>
      </c>
      <c r="J1112">
        <f>+VLOOKUP(Importaciones_mensuales[[#This Row],[Categoría]],Cod_Tipo_cultivo[],2,0)</f>
        <v>8</v>
      </c>
      <c r="K1112" t="s">
        <v>20</v>
      </c>
      <c r="L1112">
        <f>+VLOOKUP(Importaciones_mensuales[[#This Row],[Contenido]],Contenido_cod[],2,0)</f>
        <v>2</v>
      </c>
      <c r="M1112" t="str">
        <f>+VLOOKUP(Importaciones_mensuales[[#This Row],[Código Arancelario]],Codigos10[],7,0)</f>
        <v>Sin especificar</v>
      </c>
      <c r="N1112">
        <v>2021</v>
      </c>
      <c r="O1112">
        <v>1000</v>
      </c>
      <c r="P1112">
        <v>12.960900000000001</v>
      </c>
      <c r="Q1112">
        <v>0</v>
      </c>
      <c r="R1112">
        <v>8155</v>
      </c>
      <c r="S1112">
        <v>0</v>
      </c>
      <c r="T1112">
        <v>11025</v>
      </c>
      <c r="U1112">
        <v>32002.3</v>
      </c>
      <c r="V1112">
        <v>0</v>
      </c>
      <c r="W1112">
        <v>4870</v>
      </c>
      <c r="X1112">
        <v>0</v>
      </c>
      <c r="Y1112">
        <v>0</v>
      </c>
      <c r="Z1112">
        <v>0</v>
      </c>
    </row>
    <row r="1113" spans="1:26" x14ac:dyDescent="0.25">
      <c r="A1113" t="s">
        <v>118</v>
      </c>
      <c r="B1113" t="s">
        <v>362</v>
      </c>
      <c r="C1113" t="str">
        <f>+VLOOKUP(Importaciones_mensuales[[#This Row],[Código Arancelario]],Codigos10[],2,0)</f>
        <v>Mandioca</v>
      </c>
      <c r="D1113">
        <f>+VLOOKUP(Importaciones_mensuales[[#This Row],[Cultivo]],Cod_categoría[],2,0)</f>
        <v>100114040</v>
      </c>
      <c r="E1113" t="str">
        <f>+VLOOKUP(Importaciones_mensuales[[#This Row],[Código Arancelario]],Codigos10[],4,0)</f>
        <v>Deshidratado</v>
      </c>
      <c r="F1113">
        <f>+VLOOKUP(Importaciones_mensuales[[#This Row],[Procesamiento]],Cod_procesamiento[],2,0)</f>
        <v>3</v>
      </c>
      <c r="G1113" t="str">
        <f>+VLOOKUP(Importaciones_mensuales[[#This Row],[Código Arancelario]],Codigos10[],3,0)</f>
        <v>Consumo</v>
      </c>
      <c r="H1113">
        <f>+VLOOKUP(Importaciones_mensuales[[#This Row],[Tipo]],Cod_tipo[],2,0)</f>
        <v>7</v>
      </c>
      <c r="I1113" t="str">
        <f>+VLOOKUP(Importaciones_mensuales[[#This Row],[Código Arancelario]],Codigos10[],5,0)</f>
        <v>Tubérculos</v>
      </c>
      <c r="J1113">
        <f>+VLOOKUP(Importaciones_mensuales[[#This Row],[Categoría]],Cod_Tipo_cultivo[],2,0)</f>
        <v>9</v>
      </c>
      <c r="K1113" t="s">
        <v>20</v>
      </c>
      <c r="L1113">
        <f>+VLOOKUP(Importaciones_mensuales[[#This Row],[Contenido]],Contenido_cod[],2,0)</f>
        <v>2</v>
      </c>
      <c r="M1113" t="str">
        <f>+VLOOKUP(Importaciones_mensuales[[#This Row],[Código Arancelario]],Codigos10[],7,0)</f>
        <v>Sin especificar</v>
      </c>
      <c r="N1113">
        <v>2021</v>
      </c>
      <c r="O1113">
        <v>415468.5</v>
      </c>
      <c r="P1113">
        <v>302095.7</v>
      </c>
      <c r="Q1113">
        <v>411087</v>
      </c>
      <c r="R1113">
        <v>433582.35379999998</v>
      </c>
      <c r="S1113">
        <v>458653</v>
      </c>
      <c r="T1113">
        <v>600065.02</v>
      </c>
      <c r="U1113">
        <v>493541</v>
      </c>
      <c r="V1113">
        <v>479178.71</v>
      </c>
      <c r="W1113">
        <v>405284</v>
      </c>
      <c r="X1113">
        <v>0</v>
      </c>
      <c r="Y1113">
        <v>0</v>
      </c>
      <c r="Z1113">
        <v>0</v>
      </c>
    </row>
    <row r="1114" spans="1:26" x14ac:dyDescent="0.25">
      <c r="A1114" t="s">
        <v>120</v>
      </c>
      <c r="B1114" t="s">
        <v>362</v>
      </c>
      <c r="C1114" t="str">
        <f>+VLOOKUP(Importaciones_mensuales[[#This Row],[Código Arancelario]],Codigos10[],2,0)</f>
        <v>Camote</v>
      </c>
      <c r="D1114">
        <f>+VLOOKUP(Importaciones_mensuales[[#This Row],[Cultivo]],Cod_categoría[],2,0)</f>
        <v>100114002</v>
      </c>
      <c r="E1114" t="str">
        <f>+VLOOKUP(Importaciones_mensuales[[#This Row],[Código Arancelario]],Codigos10[],4,0)</f>
        <v>Deshidratado</v>
      </c>
      <c r="F1114">
        <f>+VLOOKUP(Importaciones_mensuales[[#This Row],[Procesamiento]],Cod_procesamiento[],2,0)</f>
        <v>3</v>
      </c>
      <c r="G1114" t="str">
        <f>+VLOOKUP(Importaciones_mensuales[[#This Row],[Código Arancelario]],Codigos10[],3,0)</f>
        <v>Consumo</v>
      </c>
      <c r="H1114">
        <f>+VLOOKUP(Importaciones_mensuales[[#This Row],[Tipo]],Cod_tipo[],2,0)</f>
        <v>7</v>
      </c>
      <c r="I1114" t="str">
        <f>+VLOOKUP(Importaciones_mensuales[[#This Row],[Código Arancelario]],Codigos10[],5,0)</f>
        <v>Tubérculos</v>
      </c>
      <c r="J1114">
        <f>+VLOOKUP(Importaciones_mensuales[[#This Row],[Categoría]],Cod_Tipo_cultivo[],2,0)</f>
        <v>9</v>
      </c>
      <c r="K1114" t="s">
        <v>20</v>
      </c>
      <c r="L1114">
        <f>+VLOOKUP(Importaciones_mensuales[[#This Row],[Contenido]],Contenido_cod[],2,0)</f>
        <v>2</v>
      </c>
      <c r="M1114" t="str">
        <f>+VLOOKUP(Importaciones_mensuales[[#This Row],[Código Arancelario]],Codigos10[],7,0)</f>
        <v>Sin especificar</v>
      </c>
      <c r="N1114">
        <v>2021</v>
      </c>
      <c r="O1114">
        <v>631697.26</v>
      </c>
      <c r="P1114">
        <v>638446</v>
      </c>
      <c r="Q1114">
        <v>506561</v>
      </c>
      <c r="R1114">
        <v>512894</v>
      </c>
      <c r="S1114">
        <v>454908.5</v>
      </c>
      <c r="T1114">
        <v>630325</v>
      </c>
      <c r="U1114">
        <v>544100</v>
      </c>
      <c r="V1114">
        <v>613823.78</v>
      </c>
      <c r="W1114">
        <v>580784.5</v>
      </c>
      <c r="X1114">
        <v>0</v>
      </c>
      <c r="Y1114">
        <v>0</v>
      </c>
      <c r="Z1114">
        <v>0</v>
      </c>
    </row>
    <row r="1115" spans="1:26" x14ac:dyDescent="0.25">
      <c r="A1115" t="s">
        <v>122</v>
      </c>
      <c r="B1115" t="s">
        <v>362</v>
      </c>
      <c r="C1115" t="str">
        <f>+VLOOKUP(Importaciones_mensuales[[#This Row],[Código Arancelario]],Codigos10[],2,0)</f>
        <v>Malanga</v>
      </c>
      <c r="D1115">
        <f>+VLOOKUP(Importaciones_mensuales[[#This Row],[Cultivo]],Cod_categoría[],2,0)</f>
        <v>100114041</v>
      </c>
      <c r="E1115" t="str">
        <f>+VLOOKUP(Importaciones_mensuales[[#This Row],[Código Arancelario]],Codigos10[],4,0)</f>
        <v>Deshidratado</v>
      </c>
      <c r="F1115">
        <f>+VLOOKUP(Importaciones_mensuales[[#This Row],[Procesamiento]],Cod_procesamiento[],2,0)</f>
        <v>3</v>
      </c>
      <c r="G1115" t="str">
        <f>+VLOOKUP(Importaciones_mensuales[[#This Row],[Código Arancelario]],Codigos10[],3,0)</f>
        <v>Consumo</v>
      </c>
      <c r="H1115">
        <f>+VLOOKUP(Importaciones_mensuales[[#This Row],[Tipo]],Cod_tipo[],2,0)</f>
        <v>7</v>
      </c>
      <c r="I1115" t="str">
        <f>+VLOOKUP(Importaciones_mensuales[[#This Row],[Código Arancelario]],Codigos10[],5,0)</f>
        <v>Tubérculos</v>
      </c>
      <c r="J1115">
        <f>+VLOOKUP(Importaciones_mensuales[[#This Row],[Categoría]],Cod_Tipo_cultivo[],2,0)</f>
        <v>9</v>
      </c>
      <c r="K1115" t="s">
        <v>20</v>
      </c>
      <c r="L1115">
        <f>+VLOOKUP(Importaciones_mensuales[[#This Row],[Contenido]],Contenido_cod[],2,0)</f>
        <v>2</v>
      </c>
      <c r="M1115" t="str">
        <f>+VLOOKUP(Importaciones_mensuales[[#This Row],[Código Arancelario]],Codigos10[],7,0)</f>
        <v>Sin especificar</v>
      </c>
      <c r="N1115">
        <v>2021</v>
      </c>
      <c r="O1115">
        <v>0</v>
      </c>
      <c r="P1115">
        <v>11000</v>
      </c>
      <c r="Q1115">
        <v>24255</v>
      </c>
      <c r="R1115">
        <v>13290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</row>
    <row r="1116" spans="1:26" x14ac:dyDescent="0.25">
      <c r="A1116" t="s">
        <v>124</v>
      </c>
      <c r="B1116" t="s">
        <v>362</v>
      </c>
      <c r="C1116" t="str">
        <f>+VLOOKUP(Importaciones_mensuales[[#This Row],[Código Arancelario]],Codigos10[],2,0)</f>
        <v>Otros tubérculos</v>
      </c>
      <c r="D1116">
        <f>+VLOOKUP(Importaciones_mensuales[[#This Row],[Cultivo]],Cod_categoría[],2,0)</f>
        <v>100114034</v>
      </c>
      <c r="E1116" t="str">
        <f>+VLOOKUP(Importaciones_mensuales[[#This Row],[Código Arancelario]],Codigos10[],4,0)</f>
        <v>Deshidratado</v>
      </c>
      <c r="F1116">
        <f>+VLOOKUP(Importaciones_mensuales[[#This Row],[Procesamiento]],Cod_procesamiento[],2,0)</f>
        <v>3</v>
      </c>
      <c r="G1116" t="str">
        <f>+VLOOKUP(Importaciones_mensuales[[#This Row],[Código Arancelario]],Codigos10[],3,0)</f>
        <v>Consumo</v>
      </c>
      <c r="H1116">
        <f>+VLOOKUP(Importaciones_mensuales[[#This Row],[Tipo]],Cod_tipo[],2,0)</f>
        <v>7</v>
      </c>
      <c r="I1116" t="str">
        <f>+VLOOKUP(Importaciones_mensuales[[#This Row],[Código Arancelario]],Codigos10[],5,0)</f>
        <v>Tubérculos</v>
      </c>
      <c r="J1116">
        <f>+VLOOKUP(Importaciones_mensuales[[#This Row],[Categoría]],Cod_Tipo_cultivo[],2,0)</f>
        <v>9</v>
      </c>
      <c r="K1116" t="s">
        <v>20</v>
      </c>
      <c r="L1116">
        <f>+VLOOKUP(Importaciones_mensuales[[#This Row],[Contenido]],Contenido_cod[],2,0)</f>
        <v>2</v>
      </c>
      <c r="M1116" t="str">
        <f>+VLOOKUP(Importaciones_mensuales[[#This Row],[Código Arancelario]],Codigos10[],7,0)</f>
        <v>Sin especificar</v>
      </c>
      <c r="N1116">
        <v>2021</v>
      </c>
      <c r="O1116">
        <v>31359</v>
      </c>
      <c r="P1116">
        <v>11941.678400000001</v>
      </c>
      <c r="Q1116">
        <v>21843</v>
      </c>
      <c r="R1116">
        <v>38626.042600000001</v>
      </c>
      <c r="S1116">
        <v>35749.800000000003</v>
      </c>
      <c r="T1116">
        <v>41527</v>
      </c>
      <c r="U1116">
        <v>36044.35</v>
      </c>
      <c r="V1116">
        <v>33100.6</v>
      </c>
      <c r="W1116">
        <v>26509.290700000001</v>
      </c>
      <c r="X1116">
        <v>0</v>
      </c>
      <c r="Y1116">
        <v>0</v>
      </c>
      <c r="Z1116">
        <v>0</v>
      </c>
    </row>
    <row r="1117" spans="1:26" x14ac:dyDescent="0.25">
      <c r="A1117" t="s">
        <v>126</v>
      </c>
      <c r="B1117" t="s">
        <v>362</v>
      </c>
      <c r="C1117" t="str">
        <f>+VLOOKUP(Importaciones_mensuales[[#This Row],[Código Arancelario]],Codigos10[],2,0)</f>
        <v>Coco</v>
      </c>
      <c r="D1117">
        <f>+VLOOKUP(Importaciones_mensuales[[#This Row],[Cultivo]],Cod_categoría[],2,0)</f>
        <v>100108007</v>
      </c>
      <c r="E1117" t="str">
        <f>+VLOOKUP(Importaciones_mensuales[[#This Row],[Código Arancelario]],Codigos10[],4,0)</f>
        <v>Deshidratado</v>
      </c>
      <c r="F1117">
        <f>+VLOOKUP(Importaciones_mensuales[[#This Row],[Procesamiento]],Cod_procesamiento[],2,0)</f>
        <v>3</v>
      </c>
      <c r="G1117" t="str">
        <f>+VLOOKUP(Importaciones_mensuales[[#This Row],[Código Arancelario]],Codigos10[],3,0)</f>
        <v>Sin especificar</v>
      </c>
      <c r="H1117">
        <f>+VLOOKUP(Importaciones_mensuales[[#This Row],[Tipo]],Cod_tipo[],2,0)</f>
        <v>5</v>
      </c>
      <c r="I1117" t="str">
        <f>+VLOOKUP(Importaciones_mensuales[[#This Row],[Código Arancelario]],Codigos10[],5,0)</f>
        <v>Tropicales y Subtropicales</v>
      </c>
      <c r="J1117">
        <f>+VLOOKUP(Importaciones_mensuales[[#This Row],[Categoría]],Cod_Tipo_cultivo[],2,0)</f>
        <v>4</v>
      </c>
      <c r="K1117" t="s">
        <v>129</v>
      </c>
      <c r="L1117">
        <f>+VLOOKUP(Importaciones_mensuales[[#This Row],[Contenido]],Contenido_cod[],2,0)</f>
        <v>1</v>
      </c>
      <c r="M1117" t="str">
        <f>+VLOOKUP(Importaciones_mensuales[[#This Row],[Código Arancelario]],Codigos10[],7,0)</f>
        <v>Sin especificar</v>
      </c>
      <c r="N1117">
        <v>2021</v>
      </c>
      <c r="O1117">
        <v>93335.524600000004</v>
      </c>
      <c r="P1117">
        <v>247200</v>
      </c>
      <c r="Q1117">
        <v>181397.38</v>
      </c>
      <c r="R1117">
        <v>117631.9626</v>
      </c>
      <c r="S1117">
        <v>244236.41399999999</v>
      </c>
      <c r="T1117">
        <v>161520.93900000001</v>
      </c>
      <c r="U1117">
        <v>166990</v>
      </c>
      <c r="V1117">
        <v>125710.38</v>
      </c>
      <c r="W1117">
        <v>134971.1</v>
      </c>
      <c r="X1117">
        <v>0</v>
      </c>
      <c r="Y1117">
        <v>0</v>
      </c>
      <c r="Z1117">
        <v>0</v>
      </c>
    </row>
    <row r="1118" spans="1:26" x14ac:dyDescent="0.25">
      <c r="A1118" t="s">
        <v>130</v>
      </c>
      <c r="B1118" t="s">
        <v>362</v>
      </c>
      <c r="C1118" t="str">
        <f>+VLOOKUP(Importaciones_mensuales[[#This Row],[Código Arancelario]],Codigos10[],2,0)</f>
        <v>Coco</v>
      </c>
      <c r="D1118">
        <f>+VLOOKUP(Importaciones_mensuales[[#This Row],[Cultivo]],Cod_categoría[],2,0)</f>
        <v>100108007</v>
      </c>
      <c r="E1118" t="str">
        <f>+VLOOKUP(Importaciones_mensuales[[#This Row],[Código Arancelario]],Codigos10[],4,0)</f>
        <v>Deshidratado</v>
      </c>
      <c r="F1118">
        <f>+VLOOKUP(Importaciones_mensuales[[#This Row],[Procesamiento]],Cod_procesamiento[],2,0)</f>
        <v>3</v>
      </c>
      <c r="G1118" t="str">
        <f>+VLOOKUP(Importaciones_mensuales[[#This Row],[Código Arancelario]],Codigos10[],3,0)</f>
        <v>Sin especificar</v>
      </c>
      <c r="H1118">
        <f>+VLOOKUP(Importaciones_mensuales[[#This Row],[Tipo]],Cod_tipo[],2,0)</f>
        <v>5</v>
      </c>
      <c r="I1118" t="str">
        <f>+VLOOKUP(Importaciones_mensuales[[#This Row],[Código Arancelario]],Codigos10[],5,0)</f>
        <v>Tropicales y Subtropicales</v>
      </c>
      <c r="J1118">
        <f>+VLOOKUP(Importaciones_mensuales[[#This Row],[Categoría]],Cod_Tipo_cultivo[],2,0)</f>
        <v>4</v>
      </c>
      <c r="K1118" t="s">
        <v>129</v>
      </c>
      <c r="L1118">
        <f>+VLOOKUP(Importaciones_mensuales[[#This Row],[Contenido]],Contenido_cod[],2,0)</f>
        <v>1</v>
      </c>
      <c r="M1118" t="str">
        <f>+VLOOKUP(Importaciones_mensuales[[#This Row],[Código Arancelario]],Codigos10[],7,0)</f>
        <v>Sin especificar</v>
      </c>
      <c r="N1118">
        <v>2021</v>
      </c>
      <c r="O1118">
        <v>35200.71</v>
      </c>
      <c r="P1118">
        <v>54850</v>
      </c>
      <c r="Q1118">
        <v>137201</v>
      </c>
      <c r="R1118">
        <v>56951.4</v>
      </c>
      <c r="S1118">
        <v>127650</v>
      </c>
      <c r="T1118">
        <v>122100</v>
      </c>
      <c r="U1118">
        <v>72880</v>
      </c>
      <c r="V1118">
        <v>105380.5</v>
      </c>
      <c r="W1118">
        <v>66386.570000000007</v>
      </c>
      <c r="X1118">
        <v>0</v>
      </c>
      <c r="Y1118">
        <v>0</v>
      </c>
      <c r="Z1118">
        <v>0</v>
      </c>
    </row>
    <row r="1119" spans="1:26" x14ac:dyDescent="0.25">
      <c r="A1119" t="s">
        <v>131</v>
      </c>
      <c r="B1119" t="s">
        <v>362</v>
      </c>
      <c r="C1119" t="str">
        <f>+VLOOKUP(Importaciones_mensuales[[#This Row],[Código Arancelario]],Codigos10[],2,0)</f>
        <v>Nuez</v>
      </c>
      <c r="D1119">
        <f>+VLOOKUP(Importaciones_mensuales[[#This Row],[Cultivo]],Cod_categoría[],2,0)</f>
        <v>100105004</v>
      </c>
      <c r="E1119" t="str">
        <f>+VLOOKUP(Importaciones_mensuales[[#This Row],[Código Arancelario]],Codigos10[],4,0)</f>
        <v>Deshidratado</v>
      </c>
      <c r="F1119">
        <f>+VLOOKUP(Importaciones_mensuales[[#This Row],[Procesamiento]],Cod_procesamiento[],2,0)</f>
        <v>3</v>
      </c>
      <c r="G1119" t="str">
        <f>+VLOOKUP(Importaciones_mensuales[[#This Row],[Código Arancelario]],Codigos10[],3,0)</f>
        <v>Sin cáscara</v>
      </c>
      <c r="H1119">
        <f>+VLOOKUP(Importaciones_mensuales[[#This Row],[Tipo]],Cod_tipo[],2,0)</f>
        <v>4</v>
      </c>
      <c r="I1119" t="str">
        <f>+VLOOKUP(Importaciones_mensuales[[#This Row],[Código Arancelario]],Codigos10[],5,0)</f>
        <v>Frutos Secos</v>
      </c>
      <c r="J1119">
        <f>+VLOOKUP(Importaciones_mensuales[[#This Row],[Categoría]],Cod_Tipo_cultivo[],2,0)</f>
        <v>6</v>
      </c>
      <c r="K1119" t="s">
        <v>129</v>
      </c>
      <c r="L1119">
        <f>+VLOOKUP(Importaciones_mensuales[[#This Row],[Contenido]],Contenido_cod[],2,0)</f>
        <v>1</v>
      </c>
      <c r="M1119" t="str">
        <f>+VLOOKUP(Importaciones_mensuales[[#This Row],[Código Arancelario]],Codigos10[],7,0)</f>
        <v>Nueces de Brasil</v>
      </c>
      <c r="N1119">
        <v>2021</v>
      </c>
      <c r="O1119">
        <v>0</v>
      </c>
      <c r="P1119">
        <v>400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101.4</v>
      </c>
      <c r="W1119">
        <v>0</v>
      </c>
      <c r="X1119">
        <v>0</v>
      </c>
      <c r="Y1119">
        <v>0</v>
      </c>
      <c r="Z1119">
        <v>0</v>
      </c>
    </row>
    <row r="1120" spans="1:26" x14ac:dyDescent="0.25">
      <c r="A1120" t="s">
        <v>136</v>
      </c>
      <c r="B1120" t="s">
        <v>362</v>
      </c>
      <c r="C1120" t="str">
        <f>+VLOOKUP(Importaciones_mensuales[[#This Row],[Código Arancelario]],Codigos10[],2,0)</f>
        <v>Nuez</v>
      </c>
      <c r="D1120">
        <f>+VLOOKUP(Importaciones_mensuales[[#This Row],[Cultivo]],Cod_categoría[],2,0)</f>
        <v>100105004</v>
      </c>
      <c r="E1120" t="str">
        <f>+VLOOKUP(Importaciones_mensuales[[#This Row],[Código Arancelario]],Codigos10[],4,0)</f>
        <v>Deshidratado</v>
      </c>
      <c r="F1120">
        <f>+VLOOKUP(Importaciones_mensuales[[#This Row],[Procesamiento]],Cod_procesamiento[],2,0)</f>
        <v>3</v>
      </c>
      <c r="G1120" t="str">
        <f>+VLOOKUP(Importaciones_mensuales[[#This Row],[Código Arancelario]],Codigos10[],3,0)</f>
        <v>Sin cáscara</v>
      </c>
      <c r="H1120">
        <f>+VLOOKUP(Importaciones_mensuales[[#This Row],[Tipo]],Cod_tipo[],2,0)</f>
        <v>4</v>
      </c>
      <c r="I1120" t="str">
        <f>+VLOOKUP(Importaciones_mensuales[[#This Row],[Código Arancelario]],Codigos10[],5,0)</f>
        <v>Frutos Secos</v>
      </c>
      <c r="J1120">
        <f>+VLOOKUP(Importaciones_mensuales[[#This Row],[Categoría]],Cod_Tipo_cultivo[],2,0)</f>
        <v>6</v>
      </c>
      <c r="K1120" t="s">
        <v>129</v>
      </c>
      <c r="L1120">
        <f>+VLOOKUP(Importaciones_mensuales[[#This Row],[Contenido]],Contenido_cod[],2,0)</f>
        <v>1</v>
      </c>
      <c r="M1120" t="str">
        <f>+VLOOKUP(Importaciones_mensuales[[#This Row],[Código Arancelario]],Codigos10[],7,0)</f>
        <v>Nueces de marañón</v>
      </c>
      <c r="N1120">
        <v>2021</v>
      </c>
      <c r="O1120">
        <v>63504</v>
      </c>
      <c r="P1120">
        <v>70081.2</v>
      </c>
      <c r="Q1120">
        <v>95256</v>
      </c>
      <c r="R1120">
        <v>31752</v>
      </c>
      <c r="S1120">
        <v>26308.799999999999</v>
      </c>
      <c r="T1120">
        <v>73936.800000000003</v>
      </c>
      <c r="U1120">
        <v>55658.3</v>
      </c>
      <c r="V1120">
        <v>31752</v>
      </c>
      <c r="W1120">
        <v>486.54</v>
      </c>
      <c r="X1120">
        <v>0</v>
      </c>
      <c r="Y1120">
        <v>0</v>
      </c>
      <c r="Z1120">
        <v>0</v>
      </c>
    </row>
    <row r="1121" spans="1:26" x14ac:dyDescent="0.25">
      <c r="A1121" t="s">
        <v>138</v>
      </c>
      <c r="B1121" t="s">
        <v>362</v>
      </c>
      <c r="C1121" t="str">
        <f>+VLOOKUP(Importaciones_mensuales[[#This Row],[Código Arancelario]],Codigos10[],2,0)</f>
        <v>Almendra</v>
      </c>
      <c r="D1121">
        <f>+VLOOKUP(Importaciones_mensuales[[#This Row],[Cultivo]],Cod_categoría[],2,0)</f>
        <v>100105001</v>
      </c>
      <c r="E1121" t="str">
        <f>+VLOOKUP(Importaciones_mensuales[[#This Row],[Código Arancelario]],Codigos10[],4,0)</f>
        <v>Deshidratado</v>
      </c>
      <c r="F1121">
        <f>+VLOOKUP(Importaciones_mensuales[[#This Row],[Procesamiento]],Cod_procesamiento[],2,0)</f>
        <v>3</v>
      </c>
      <c r="G1121" t="str">
        <f>+VLOOKUP(Importaciones_mensuales[[#This Row],[Código Arancelario]],Codigos10[],3,0)</f>
        <v>Con cáscara</v>
      </c>
      <c r="H1121">
        <f>+VLOOKUP(Importaciones_mensuales[[#This Row],[Tipo]],Cod_tipo[],2,0)</f>
        <v>3</v>
      </c>
      <c r="I1121" t="str">
        <f>+VLOOKUP(Importaciones_mensuales[[#This Row],[Código Arancelario]],Codigos10[],5,0)</f>
        <v>Frutos Secos</v>
      </c>
      <c r="J1121">
        <f>+VLOOKUP(Importaciones_mensuales[[#This Row],[Categoría]],Cod_Tipo_cultivo[],2,0)</f>
        <v>6</v>
      </c>
      <c r="K1121" t="s">
        <v>129</v>
      </c>
      <c r="L1121">
        <f>+VLOOKUP(Importaciones_mensuales[[#This Row],[Contenido]],Contenido_cod[],2,0)</f>
        <v>1</v>
      </c>
      <c r="M1121" t="str">
        <f>+VLOOKUP(Importaciones_mensuales[[#This Row],[Código Arancelario]],Codigos10[],7,0)</f>
        <v>Sin especificar</v>
      </c>
      <c r="N1121">
        <v>2021</v>
      </c>
      <c r="O1121">
        <v>11339.8</v>
      </c>
      <c r="P1121">
        <v>0</v>
      </c>
      <c r="Q1121">
        <v>50066.276899999997</v>
      </c>
      <c r="R1121">
        <v>15807.96</v>
      </c>
      <c r="S1121">
        <v>0</v>
      </c>
      <c r="T1121">
        <v>16329.6</v>
      </c>
      <c r="U1121">
        <v>17500</v>
      </c>
      <c r="V1121">
        <v>115667.72</v>
      </c>
      <c r="W1121">
        <v>156057.41999999998</v>
      </c>
      <c r="X1121">
        <v>0</v>
      </c>
      <c r="Y1121">
        <v>0</v>
      </c>
      <c r="Z1121">
        <v>0</v>
      </c>
    </row>
    <row r="1122" spans="1:26" x14ac:dyDescent="0.25">
      <c r="A1122" t="s">
        <v>141</v>
      </c>
      <c r="B1122" t="s">
        <v>362</v>
      </c>
      <c r="C1122" t="str">
        <f>+VLOOKUP(Importaciones_mensuales[[#This Row],[Código Arancelario]],Codigos10[],2,0)</f>
        <v>Almendra</v>
      </c>
      <c r="D1122">
        <f>+VLOOKUP(Importaciones_mensuales[[#This Row],[Cultivo]],Cod_categoría[],2,0)</f>
        <v>100105001</v>
      </c>
      <c r="E1122" t="str">
        <f>+VLOOKUP(Importaciones_mensuales[[#This Row],[Código Arancelario]],Codigos10[],4,0)</f>
        <v>Deshidratado</v>
      </c>
      <c r="F1122">
        <f>+VLOOKUP(Importaciones_mensuales[[#This Row],[Procesamiento]],Cod_procesamiento[],2,0)</f>
        <v>3</v>
      </c>
      <c r="G1122" t="str">
        <f>+VLOOKUP(Importaciones_mensuales[[#This Row],[Código Arancelario]],Codigos10[],3,0)</f>
        <v>Sin cáscara</v>
      </c>
      <c r="H1122">
        <f>+VLOOKUP(Importaciones_mensuales[[#This Row],[Tipo]],Cod_tipo[],2,0)</f>
        <v>4</v>
      </c>
      <c r="I1122" t="str">
        <f>+VLOOKUP(Importaciones_mensuales[[#This Row],[Código Arancelario]],Codigos10[],5,0)</f>
        <v>Frutos Secos</v>
      </c>
      <c r="J1122">
        <f>+VLOOKUP(Importaciones_mensuales[[#This Row],[Categoría]],Cod_Tipo_cultivo[],2,0)</f>
        <v>6</v>
      </c>
      <c r="K1122" t="s">
        <v>129</v>
      </c>
      <c r="L1122">
        <f>+VLOOKUP(Importaciones_mensuales[[#This Row],[Contenido]],Contenido_cod[],2,0)</f>
        <v>1</v>
      </c>
      <c r="M1122" t="str">
        <f>+VLOOKUP(Importaciones_mensuales[[#This Row],[Código Arancelario]],Codigos10[],7,0)</f>
        <v>Sin especificar</v>
      </c>
      <c r="N1122">
        <v>2021</v>
      </c>
      <c r="O1122">
        <v>557203.12239999999</v>
      </c>
      <c r="P1122">
        <v>293460.84000000003</v>
      </c>
      <c r="Q1122">
        <v>325795.11249999999</v>
      </c>
      <c r="R1122">
        <v>365075.63900000002</v>
      </c>
      <c r="S1122">
        <v>445311.01</v>
      </c>
      <c r="T1122">
        <v>236828.84</v>
      </c>
      <c r="U1122">
        <v>366503.196</v>
      </c>
      <c r="V1122">
        <v>376779.28299999994</v>
      </c>
      <c r="W1122">
        <v>510442.62199999997</v>
      </c>
      <c r="X1122">
        <v>0</v>
      </c>
      <c r="Y1122">
        <v>0</v>
      </c>
      <c r="Z1122">
        <v>0</v>
      </c>
    </row>
    <row r="1123" spans="1:26" x14ac:dyDescent="0.25">
      <c r="A1123" t="s">
        <v>142</v>
      </c>
      <c r="B1123" t="s">
        <v>362</v>
      </c>
      <c r="C1123" t="str">
        <f>+VLOOKUP(Importaciones_mensuales[[#This Row],[Código Arancelario]],Codigos10[],2,0)</f>
        <v>Almendra</v>
      </c>
      <c r="D1123">
        <f>+VLOOKUP(Importaciones_mensuales[[#This Row],[Cultivo]],Cod_categoría[],2,0)</f>
        <v>100105001</v>
      </c>
      <c r="E1123" t="str">
        <f>+VLOOKUP(Importaciones_mensuales[[#This Row],[Código Arancelario]],Codigos10[],4,0)</f>
        <v>Deshidratado</v>
      </c>
      <c r="F1123">
        <f>+VLOOKUP(Importaciones_mensuales[[#This Row],[Procesamiento]],Cod_procesamiento[],2,0)</f>
        <v>3</v>
      </c>
      <c r="G1123" t="str">
        <f>+VLOOKUP(Importaciones_mensuales[[#This Row],[Código Arancelario]],Codigos10[],3,0)</f>
        <v>Sin cáscara</v>
      </c>
      <c r="H1123">
        <f>+VLOOKUP(Importaciones_mensuales[[#This Row],[Tipo]],Cod_tipo[],2,0)</f>
        <v>4</v>
      </c>
      <c r="I1123" t="str">
        <f>+VLOOKUP(Importaciones_mensuales[[#This Row],[Código Arancelario]],Codigos10[],5,0)</f>
        <v>Frutos Secos</v>
      </c>
      <c r="J1123">
        <f>+VLOOKUP(Importaciones_mensuales[[#This Row],[Categoría]],Cod_Tipo_cultivo[],2,0)</f>
        <v>6</v>
      </c>
      <c r="K1123" t="s">
        <v>129</v>
      </c>
      <c r="L1123">
        <f>+VLOOKUP(Importaciones_mensuales[[#This Row],[Contenido]],Contenido_cod[],2,0)</f>
        <v>1</v>
      </c>
      <c r="M1123" t="str">
        <f>+VLOOKUP(Importaciones_mensuales[[#This Row],[Código Arancelario]],Codigos10[],7,0)</f>
        <v>Sin especificar</v>
      </c>
      <c r="N1123">
        <v>2021</v>
      </c>
      <c r="O1123">
        <v>34850.009999999995</v>
      </c>
      <c r="P1123">
        <v>10125</v>
      </c>
      <c r="Q1123">
        <v>17452.16</v>
      </c>
      <c r="R1123">
        <v>5374.04</v>
      </c>
      <c r="S1123">
        <v>43111.93</v>
      </c>
      <c r="T1123">
        <v>12475.79</v>
      </c>
      <c r="U1123">
        <v>23482.300000000003</v>
      </c>
      <c r="V1123">
        <v>25858.179999999997</v>
      </c>
      <c r="W1123">
        <v>19961.79</v>
      </c>
      <c r="X1123">
        <v>0</v>
      </c>
      <c r="Y1123">
        <v>0</v>
      </c>
      <c r="Z1123">
        <v>0</v>
      </c>
    </row>
    <row r="1124" spans="1:26" x14ac:dyDescent="0.25">
      <c r="A1124" t="s">
        <v>143</v>
      </c>
      <c r="B1124" t="s">
        <v>362</v>
      </c>
      <c r="C1124" t="str">
        <f>+VLOOKUP(Importaciones_mensuales[[#This Row],[Código Arancelario]],Codigos10[],2,0)</f>
        <v>Avellana</v>
      </c>
      <c r="D1124">
        <f>+VLOOKUP(Importaciones_mensuales[[#This Row],[Cultivo]],Cod_categoría[],2,0)</f>
        <v>100105002</v>
      </c>
      <c r="E1124" t="str">
        <f>+VLOOKUP(Importaciones_mensuales[[#This Row],[Código Arancelario]],Codigos10[],4,0)</f>
        <v>Deshidratado</v>
      </c>
      <c r="F1124">
        <f>+VLOOKUP(Importaciones_mensuales[[#This Row],[Procesamiento]],Cod_procesamiento[],2,0)</f>
        <v>3</v>
      </c>
      <c r="G1124" t="str">
        <f>+VLOOKUP(Importaciones_mensuales[[#This Row],[Código Arancelario]],Codigos10[],3,0)</f>
        <v>Con cáscara</v>
      </c>
      <c r="H1124">
        <f>+VLOOKUP(Importaciones_mensuales[[#This Row],[Tipo]],Cod_tipo[],2,0)</f>
        <v>3</v>
      </c>
      <c r="I1124" t="str">
        <f>+VLOOKUP(Importaciones_mensuales[[#This Row],[Código Arancelario]],Codigos10[],5,0)</f>
        <v>Frutos Secos</v>
      </c>
      <c r="J1124">
        <f>+VLOOKUP(Importaciones_mensuales[[#This Row],[Categoría]],Cod_Tipo_cultivo[],2,0)</f>
        <v>6</v>
      </c>
      <c r="K1124" t="s">
        <v>129</v>
      </c>
      <c r="L1124">
        <f>+VLOOKUP(Importaciones_mensuales[[#This Row],[Contenido]],Contenido_cod[],2,0)</f>
        <v>1</v>
      </c>
      <c r="M1124" t="str">
        <f>+VLOOKUP(Importaciones_mensuales[[#This Row],[Código Arancelario]],Codigos10[],7,0)</f>
        <v>Sin especificar</v>
      </c>
      <c r="N1124">
        <v>2021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177428.4615</v>
      </c>
      <c r="V1124">
        <v>0</v>
      </c>
      <c r="W1124">
        <v>0</v>
      </c>
      <c r="X1124">
        <v>0</v>
      </c>
      <c r="Y1124">
        <v>0</v>
      </c>
      <c r="Z1124">
        <v>0</v>
      </c>
    </row>
    <row r="1125" spans="1:26" x14ac:dyDescent="0.25">
      <c r="A1125" t="s">
        <v>145</v>
      </c>
      <c r="B1125" t="s">
        <v>362</v>
      </c>
      <c r="C1125" t="str">
        <f>+VLOOKUP(Importaciones_mensuales[[#This Row],[Código Arancelario]],Codigos10[],2,0)</f>
        <v>Avellana</v>
      </c>
      <c r="D1125">
        <f>+VLOOKUP(Importaciones_mensuales[[#This Row],[Cultivo]],Cod_categoría[],2,0)</f>
        <v>100105002</v>
      </c>
      <c r="E1125" t="str">
        <f>+VLOOKUP(Importaciones_mensuales[[#This Row],[Código Arancelario]],Codigos10[],4,0)</f>
        <v>Deshidratado</v>
      </c>
      <c r="F1125">
        <f>+VLOOKUP(Importaciones_mensuales[[#This Row],[Procesamiento]],Cod_procesamiento[],2,0)</f>
        <v>3</v>
      </c>
      <c r="G1125" t="str">
        <f>+VLOOKUP(Importaciones_mensuales[[#This Row],[Código Arancelario]],Codigos10[],3,0)</f>
        <v>Sin cáscara</v>
      </c>
      <c r="H1125">
        <f>+VLOOKUP(Importaciones_mensuales[[#This Row],[Tipo]],Cod_tipo[],2,0)</f>
        <v>4</v>
      </c>
      <c r="I1125" t="str">
        <f>+VLOOKUP(Importaciones_mensuales[[#This Row],[Código Arancelario]],Codigos10[],5,0)</f>
        <v>Frutos Secos</v>
      </c>
      <c r="J1125">
        <f>+VLOOKUP(Importaciones_mensuales[[#This Row],[Categoría]],Cod_Tipo_cultivo[],2,0)</f>
        <v>6</v>
      </c>
      <c r="K1125" t="s">
        <v>129</v>
      </c>
      <c r="L1125">
        <f>+VLOOKUP(Importaciones_mensuales[[#This Row],[Contenido]],Contenido_cod[],2,0)</f>
        <v>1</v>
      </c>
      <c r="M1125" t="str">
        <f>+VLOOKUP(Importaciones_mensuales[[#This Row],[Código Arancelario]],Codigos10[],7,0)</f>
        <v>Sin especificar</v>
      </c>
      <c r="N1125">
        <v>2021</v>
      </c>
      <c r="O1125">
        <v>0</v>
      </c>
      <c r="P1125">
        <v>144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</row>
    <row r="1126" spans="1:26" x14ac:dyDescent="0.25">
      <c r="A1126" t="s">
        <v>146</v>
      </c>
      <c r="B1126" t="s">
        <v>362</v>
      </c>
      <c r="C1126" t="str">
        <f>+VLOOKUP(Importaciones_mensuales[[#This Row],[Código Arancelario]],Codigos10[],2,0)</f>
        <v>Nuez</v>
      </c>
      <c r="D1126">
        <f>+VLOOKUP(Importaciones_mensuales[[#This Row],[Cultivo]],Cod_categoría[],2,0)</f>
        <v>100105004</v>
      </c>
      <c r="E1126" t="str">
        <f>+VLOOKUP(Importaciones_mensuales[[#This Row],[Código Arancelario]],Codigos10[],4,0)</f>
        <v>Deshidratado</v>
      </c>
      <c r="F1126">
        <f>+VLOOKUP(Importaciones_mensuales[[#This Row],[Procesamiento]],Cod_procesamiento[],2,0)</f>
        <v>3</v>
      </c>
      <c r="G1126" t="str">
        <f>+VLOOKUP(Importaciones_mensuales[[#This Row],[Código Arancelario]],Codigos10[],3,0)</f>
        <v>Con cáscara</v>
      </c>
      <c r="H1126">
        <f>+VLOOKUP(Importaciones_mensuales[[#This Row],[Tipo]],Cod_tipo[],2,0)</f>
        <v>3</v>
      </c>
      <c r="I1126" t="str">
        <f>+VLOOKUP(Importaciones_mensuales[[#This Row],[Código Arancelario]],Codigos10[],5,0)</f>
        <v>Frutos Secos</v>
      </c>
      <c r="J1126">
        <f>+VLOOKUP(Importaciones_mensuales[[#This Row],[Categoría]],Cod_Tipo_cultivo[],2,0)</f>
        <v>6</v>
      </c>
      <c r="K1126" t="s">
        <v>129</v>
      </c>
      <c r="L1126">
        <f>+VLOOKUP(Importaciones_mensuales[[#This Row],[Contenido]],Contenido_cod[],2,0)</f>
        <v>1</v>
      </c>
      <c r="M1126" t="str">
        <f>+VLOOKUP(Importaciones_mensuales[[#This Row],[Código Arancelario]],Codigos10[],7,0)</f>
        <v>Nueces de nogal</v>
      </c>
      <c r="N1126">
        <v>2021</v>
      </c>
      <c r="O1126">
        <v>40000.129999999997</v>
      </c>
      <c r="P1126">
        <v>60000.26</v>
      </c>
      <c r="Q1126">
        <v>20105.663799999998</v>
      </c>
      <c r="R1126">
        <v>0</v>
      </c>
      <c r="S1126">
        <v>20000</v>
      </c>
      <c r="T1126">
        <v>25000</v>
      </c>
      <c r="U1126">
        <v>88680</v>
      </c>
      <c r="V1126">
        <v>21840</v>
      </c>
      <c r="W1126">
        <v>46840</v>
      </c>
      <c r="X1126">
        <v>0</v>
      </c>
      <c r="Y1126">
        <v>0</v>
      </c>
      <c r="Z1126">
        <v>0</v>
      </c>
    </row>
    <row r="1127" spans="1:26" x14ac:dyDescent="0.25">
      <c r="A1127" t="s">
        <v>148</v>
      </c>
      <c r="B1127" t="s">
        <v>362</v>
      </c>
      <c r="C1127" t="str">
        <f>+VLOOKUP(Importaciones_mensuales[[#This Row],[Código Arancelario]],Codigos10[],2,0)</f>
        <v>Nuez</v>
      </c>
      <c r="D1127">
        <f>+VLOOKUP(Importaciones_mensuales[[#This Row],[Cultivo]],Cod_categoría[],2,0)</f>
        <v>100105004</v>
      </c>
      <c r="E1127" t="str">
        <f>+VLOOKUP(Importaciones_mensuales[[#This Row],[Código Arancelario]],Codigos10[],4,0)</f>
        <v>Deshidratado</v>
      </c>
      <c r="F1127">
        <f>+VLOOKUP(Importaciones_mensuales[[#This Row],[Procesamiento]],Cod_procesamiento[],2,0)</f>
        <v>3</v>
      </c>
      <c r="G1127" t="str">
        <f>+VLOOKUP(Importaciones_mensuales[[#This Row],[Código Arancelario]],Codigos10[],3,0)</f>
        <v>Sin cáscara</v>
      </c>
      <c r="H1127">
        <f>+VLOOKUP(Importaciones_mensuales[[#This Row],[Tipo]],Cod_tipo[],2,0)</f>
        <v>4</v>
      </c>
      <c r="I1127" t="str">
        <f>+VLOOKUP(Importaciones_mensuales[[#This Row],[Código Arancelario]],Codigos10[],5,0)</f>
        <v>Frutos Secos</v>
      </c>
      <c r="J1127">
        <f>+VLOOKUP(Importaciones_mensuales[[#This Row],[Categoría]],Cod_Tipo_cultivo[],2,0)</f>
        <v>6</v>
      </c>
      <c r="K1127" t="s">
        <v>129</v>
      </c>
      <c r="L1127">
        <f>+VLOOKUP(Importaciones_mensuales[[#This Row],[Contenido]],Contenido_cod[],2,0)</f>
        <v>1</v>
      </c>
      <c r="M1127" t="str">
        <f>+VLOOKUP(Importaciones_mensuales[[#This Row],[Código Arancelario]],Codigos10[],7,0)</f>
        <v>Nueces de nogal</v>
      </c>
      <c r="N1127">
        <v>2021</v>
      </c>
      <c r="O1127">
        <v>0</v>
      </c>
      <c r="P1127">
        <v>619.9</v>
      </c>
      <c r="Q1127">
        <v>0</v>
      </c>
      <c r="R1127">
        <v>0</v>
      </c>
      <c r="S1127">
        <v>81</v>
      </c>
      <c r="T1127">
        <v>10000</v>
      </c>
      <c r="U1127">
        <v>10002</v>
      </c>
      <c r="V1127">
        <v>30006</v>
      </c>
      <c r="W1127">
        <v>10083</v>
      </c>
      <c r="X1127">
        <v>0</v>
      </c>
      <c r="Y1127">
        <v>0</v>
      </c>
      <c r="Z1127">
        <v>0</v>
      </c>
    </row>
    <row r="1128" spans="1:26" x14ac:dyDescent="0.25">
      <c r="A1128" t="s">
        <v>149</v>
      </c>
      <c r="B1128" t="s">
        <v>362</v>
      </c>
      <c r="C1128" t="str">
        <f>+VLOOKUP(Importaciones_mensuales[[#This Row],[Código Arancelario]],Codigos10[],2,0)</f>
        <v>Nuez</v>
      </c>
      <c r="D1128">
        <f>+VLOOKUP(Importaciones_mensuales[[#This Row],[Cultivo]],Cod_categoría[],2,0)</f>
        <v>100105004</v>
      </c>
      <c r="E1128" t="str">
        <f>+VLOOKUP(Importaciones_mensuales[[#This Row],[Código Arancelario]],Codigos10[],4,0)</f>
        <v>Deshidratado</v>
      </c>
      <c r="F1128">
        <f>+VLOOKUP(Importaciones_mensuales[[#This Row],[Procesamiento]],Cod_procesamiento[],2,0)</f>
        <v>3</v>
      </c>
      <c r="G1128" t="str">
        <f>+VLOOKUP(Importaciones_mensuales[[#This Row],[Código Arancelario]],Codigos10[],3,0)</f>
        <v>Sin cáscara</v>
      </c>
      <c r="H1128">
        <f>+VLOOKUP(Importaciones_mensuales[[#This Row],[Tipo]],Cod_tipo[],2,0)</f>
        <v>4</v>
      </c>
      <c r="I1128" t="str">
        <f>+VLOOKUP(Importaciones_mensuales[[#This Row],[Código Arancelario]],Codigos10[],5,0)</f>
        <v>Frutos Secos</v>
      </c>
      <c r="J1128">
        <f>+VLOOKUP(Importaciones_mensuales[[#This Row],[Categoría]],Cod_Tipo_cultivo[],2,0)</f>
        <v>6</v>
      </c>
      <c r="K1128" t="s">
        <v>129</v>
      </c>
      <c r="L1128">
        <f>+VLOOKUP(Importaciones_mensuales[[#This Row],[Contenido]],Contenido_cod[],2,0)</f>
        <v>1</v>
      </c>
      <c r="M1128" t="str">
        <f>+VLOOKUP(Importaciones_mensuales[[#This Row],[Código Arancelario]],Codigos10[],7,0)</f>
        <v>Nueces de nogal</v>
      </c>
      <c r="N1128">
        <v>2021</v>
      </c>
      <c r="O1128">
        <v>20003.13</v>
      </c>
      <c r="P1128">
        <v>0</v>
      </c>
      <c r="Q1128">
        <v>10.8</v>
      </c>
      <c r="R1128">
        <v>0</v>
      </c>
      <c r="S1128">
        <v>0</v>
      </c>
      <c r="T1128">
        <v>2.7</v>
      </c>
      <c r="U1128">
        <v>18000</v>
      </c>
      <c r="V1128">
        <v>15000</v>
      </c>
      <c r="W1128">
        <v>19731.599999999999</v>
      </c>
      <c r="X1128">
        <v>0</v>
      </c>
      <c r="Y1128">
        <v>0</v>
      </c>
      <c r="Z1128">
        <v>0</v>
      </c>
    </row>
    <row r="1129" spans="1:26" x14ac:dyDescent="0.25">
      <c r="A1129" t="s">
        <v>150</v>
      </c>
      <c r="B1129" t="s">
        <v>362</v>
      </c>
      <c r="C1129" t="str">
        <f>+VLOOKUP(Importaciones_mensuales[[#This Row],[Código Arancelario]],Codigos10[],2,0)</f>
        <v>Castaña</v>
      </c>
      <c r="D1129">
        <f>+VLOOKUP(Importaciones_mensuales[[#This Row],[Cultivo]],Cod_categoría[],2,0)</f>
        <v>100105003</v>
      </c>
      <c r="E1129" t="str">
        <f>+VLOOKUP(Importaciones_mensuales[[#This Row],[Código Arancelario]],Codigos10[],4,0)</f>
        <v>Deshidratado</v>
      </c>
      <c r="F1129">
        <f>+VLOOKUP(Importaciones_mensuales[[#This Row],[Procesamiento]],Cod_procesamiento[],2,0)</f>
        <v>3</v>
      </c>
      <c r="G1129" t="str">
        <f>+VLOOKUP(Importaciones_mensuales[[#This Row],[Código Arancelario]],Codigos10[],3,0)</f>
        <v>Sin cáscara</v>
      </c>
      <c r="H1129">
        <f>+VLOOKUP(Importaciones_mensuales[[#This Row],[Tipo]],Cod_tipo[],2,0)</f>
        <v>4</v>
      </c>
      <c r="I1129" t="str">
        <f>+VLOOKUP(Importaciones_mensuales[[#This Row],[Código Arancelario]],Codigos10[],5,0)</f>
        <v>Frutos Secos</v>
      </c>
      <c r="J1129">
        <f>+VLOOKUP(Importaciones_mensuales[[#This Row],[Categoría]],Cod_Tipo_cultivo[],2,0)</f>
        <v>6</v>
      </c>
      <c r="K1129" t="s">
        <v>129</v>
      </c>
      <c r="L1129">
        <f>+VLOOKUP(Importaciones_mensuales[[#This Row],[Contenido]],Contenido_cod[],2,0)</f>
        <v>1</v>
      </c>
      <c r="M1129" t="str">
        <f>+VLOOKUP(Importaciones_mensuales[[#This Row],[Código Arancelario]],Codigos10[],7,0)</f>
        <v>Sin especificar</v>
      </c>
      <c r="N1129">
        <v>2021</v>
      </c>
      <c r="O1129">
        <v>15876</v>
      </c>
      <c r="P1129">
        <v>0</v>
      </c>
      <c r="Q1129">
        <v>15919</v>
      </c>
      <c r="R1129">
        <v>23.7</v>
      </c>
      <c r="S1129">
        <v>2.4</v>
      </c>
      <c r="T1129">
        <v>15876.9</v>
      </c>
      <c r="U1129">
        <v>0</v>
      </c>
      <c r="V1129">
        <v>0</v>
      </c>
      <c r="W1129">
        <v>2.6</v>
      </c>
      <c r="X1129">
        <v>0</v>
      </c>
      <c r="Y1129">
        <v>0</v>
      </c>
      <c r="Z1129">
        <v>0</v>
      </c>
    </row>
    <row r="1130" spans="1:26" x14ac:dyDescent="0.25">
      <c r="A1130" t="s">
        <v>152</v>
      </c>
      <c r="B1130" t="s">
        <v>362</v>
      </c>
      <c r="C1130" t="str">
        <f>+VLOOKUP(Importaciones_mensuales[[#This Row],[Código Arancelario]],Codigos10[],2,0)</f>
        <v>Pistacho</v>
      </c>
      <c r="D1130">
        <f>+VLOOKUP(Importaciones_mensuales[[#This Row],[Cultivo]],Cod_categoría[],2,0)</f>
        <v>100105005</v>
      </c>
      <c r="E1130" t="str">
        <f>+VLOOKUP(Importaciones_mensuales[[#This Row],[Código Arancelario]],Codigos10[],4,0)</f>
        <v>Deshidratado</v>
      </c>
      <c r="F1130">
        <f>+VLOOKUP(Importaciones_mensuales[[#This Row],[Procesamiento]],Cod_procesamiento[],2,0)</f>
        <v>3</v>
      </c>
      <c r="G1130" t="str">
        <f>+VLOOKUP(Importaciones_mensuales[[#This Row],[Código Arancelario]],Codigos10[],3,0)</f>
        <v>Con cáscara</v>
      </c>
      <c r="H1130">
        <f>+VLOOKUP(Importaciones_mensuales[[#This Row],[Tipo]],Cod_tipo[],2,0)</f>
        <v>3</v>
      </c>
      <c r="I1130" t="str">
        <f>+VLOOKUP(Importaciones_mensuales[[#This Row],[Código Arancelario]],Codigos10[],5,0)</f>
        <v>Frutos Secos</v>
      </c>
      <c r="J1130">
        <f>+VLOOKUP(Importaciones_mensuales[[#This Row],[Categoría]],Cod_Tipo_cultivo[],2,0)</f>
        <v>6</v>
      </c>
      <c r="K1130" t="s">
        <v>129</v>
      </c>
      <c r="L1130">
        <f>+VLOOKUP(Importaciones_mensuales[[#This Row],[Contenido]],Contenido_cod[],2,0)</f>
        <v>1</v>
      </c>
      <c r="M1130" t="str">
        <f>+VLOOKUP(Importaciones_mensuales[[#This Row],[Código Arancelario]],Codigos10[],7,0)</f>
        <v>Sin especificar</v>
      </c>
      <c r="N1130">
        <v>2021</v>
      </c>
      <c r="O1130">
        <v>38964.400000000001</v>
      </c>
      <c r="P1130">
        <v>16901.68</v>
      </c>
      <c r="Q1130">
        <v>13969.391</v>
      </c>
      <c r="R1130">
        <v>30262.76</v>
      </c>
      <c r="S1130">
        <v>29966.22</v>
      </c>
      <c r="T1130">
        <v>0</v>
      </c>
      <c r="U1130">
        <v>62.93</v>
      </c>
      <c r="V1130">
        <v>48535.44</v>
      </c>
      <c r="W1130">
        <v>19000</v>
      </c>
      <c r="X1130">
        <v>0</v>
      </c>
      <c r="Y1130">
        <v>0</v>
      </c>
      <c r="Z1130">
        <v>0</v>
      </c>
    </row>
    <row r="1131" spans="1:26" x14ac:dyDescent="0.25">
      <c r="A1131" t="s">
        <v>154</v>
      </c>
      <c r="B1131" t="s">
        <v>362</v>
      </c>
      <c r="C1131" t="str">
        <f>+VLOOKUP(Importaciones_mensuales[[#This Row],[Código Arancelario]],Codigos10[],2,0)</f>
        <v>Pistacho</v>
      </c>
      <c r="D1131">
        <f>+VLOOKUP(Importaciones_mensuales[[#This Row],[Cultivo]],Cod_categoría[],2,0)</f>
        <v>100105005</v>
      </c>
      <c r="E1131" t="str">
        <f>+VLOOKUP(Importaciones_mensuales[[#This Row],[Código Arancelario]],Codigos10[],4,0)</f>
        <v>Deshidratado</v>
      </c>
      <c r="F1131">
        <f>+VLOOKUP(Importaciones_mensuales[[#This Row],[Procesamiento]],Cod_procesamiento[],2,0)</f>
        <v>3</v>
      </c>
      <c r="G1131" t="str">
        <f>+VLOOKUP(Importaciones_mensuales[[#This Row],[Código Arancelario]],Codigos10[],3,0)</f>
        <v>Sin cáscara</v>
      </c>
      <c r="H1131">
        <f>+VLOOKUP(Importaciones_mensuales[[#This Row],[Tipo]],Cod_tipo[],2,0)</f>
        <v>4</v>
      </c>
      <c r="I1131" t="str">
        <f>+VLOOKUP(Importaciones_mensuales[[#This Row],[Código Arancelario]],Codigos10[],5,0)</f>
        <v>Frutos Secos</v>
      </c>
      <c r="J1131">
        <f>+VLOOKUP(Importaciones_mensuales[[#This Row],[Categoría]],Cod_Tipo_cultivo[],2,0)</f>
        <v>6</v>
      </c>
      <c r="K1131" t="s">
        <v>129</v>
      </c>
      <c r="L1131">
        <f>+VLOOKUP(Importaciones_mensuales[[#This Row],[Contenido]],Contenido_cod[],2,0)</f>
        <v>1</v>
      </c>
      <c r="M1131" t="str">
        <f>+VLOOKUP(Importaciones_mensuales[[#This Row],[Código Arancelario]],Codigos10[],7,0)</f>
        <v>Sin especificar</v>
      </c>
      <c r="N1131">
        <v>2021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16.329599999999999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</row>
    <row r="1132" spans="1:26" x14ac:dyDescent="0.25">
      <c r="A1132" t="s">
        <v>155</v>
      </c>
      <c r="B1132" t="s">
        <v>362</v>
      </c>
      <c r="C1132" t="str">
        <f>+VLOOKUP(Importaciones_mensuales[[#This Row],[Código Arancelario]],Codigos10[],2,0)</f>
        <v>Nuez</v>
      </c>
      <c r="D1132">
        <f>+VLOOKUP(Importaciones_mensuales[[#This Row],[Cultivo]],Cod_categoría[],2,0)</f>
        <v>100105004</v>
      </c>
      <c r="E1132" t="str">
        <f>+VLOOKUP(Importaciones_mensuales[[#This Row],[Código Arancelario]],Codigos10[],4,0)</f>
        <v>Deshidratado</v>
      </c>
      <c r="F1132">
        <f>+VLOOKUP(Importaciones_mensuales[[#This Row],[Procesamiento]],Cod_procesamiento[],2,0)</f>
        <v>3</v>
      </c>
      <c r="G1132" t="str">
        <f>+VLOOKUP(Importaciones_mensuales[[#This Row],[Código Arancelario]],Codigos10[],3,0)</f>
        <v>Sin cáscara</v>
      </c>
      <c r="H1132">
        <f>+VLOOKUP(Importaciones_mensuales[[#This Row],[Tipo]],Cod_tipo[],2,0)</f>
        <v>4</v>
      </c>
      <c r="I1132" t="str">
        <f>+VLOOKUP(Importaciones_mensuales[[#This Row],[Código Arancelario]],Codigos10[],5,0)</f>
        <v>Frutos Secos</v>
      </c>
      <c r="J1132">
        <f>+VLOOKUP(Importaciones_mensuales[[#This Row],[Categoría]],Cod_Tipo_cultivo[],2,0)</f>
        <v>6</v>
      </c>
      <c r="K1132" t="s">
        <v>129</v>
      </c>
      <c r="L1132">
        <f>+VLOOKUP(Importaciones_mensuales[[#This Row],[Contenido]],Contenido_cod[],2,0)</f>
        <v>1</v>
      </c>
      <c r="M1132" t="str">
        <f>+VLOOKUP(Importaciones_mensuales[[#This Row],[Código Arancelario]],Codigos10[],7,0)</f>
        <v>Nueces de Macadamia</v>
      </c>
      <c r="N1132">
        <v>2021</v>
      </c>
      <c r="O1132">
        <v>80.769199999999998</v>
      </c>
      <c r="P1132">
        <v>0</v>
      </c>
      <c r="Q1132">
        <v>0</v>
      </c>
      <c r="R1132">
        <v>1.9</v>
      </c>
      <c r="S1132">
        <v>0</v>
      </c>
      <c r="T1132">
        <v>0</v>
      </c>
      <c r="U1132">
        <v>0</v>
      </c>
      <c r="V1132">
        <v>0</v>
      </c>
      <c r="W1132">
        <v>97.92</v>
      </c>
      <c r="X1132">
        <v>0</v>
      </c>
      <c r="Y1132">
        <v>0</v>
      </c>
      <c r="Z1132">
        <v>0</v>
      </c>
    </row>
    <row r="1133" spans="1:26" x14ac:dyDescent="0.25">
      <c r="A1133" t="s">
        <v>157</v>
      </c>
      <c r="B1133" t="s">
        <v>362</v>
      </c>
      <c r="C1133" t="str">
        <f>+VLOOKUP(Importaciones_mensuales[[#This Row],[Código Arancelario]],Codigos10[],2,0)</f>
        <v>Nuez</v>
      </c>
      <c r="D1133">
        <f>+VLOOKUP(Importaciones_mensuales[[#This Row],[Cultivo]],Cod_categoría[],2,0)</f>
        <v>100105004</v>
      </c>
      <c r="E1133" t="str">
        <f>+VLOOKUP(Importaciones_mensuales[[#This Row],[Código Arancelario]],Codigos10[],4,0)</f>
        <v>Deshidratado</v>
      </c>
      <c r="F1133">
        <f>+VLOOKUP(Importaciones_mensuales[[#This Row],[Procesamiento]],Cod_procesamiento[],2,0)</f>
        <v>3</v>
      </c>
      <c r="G1133" t="str">
        <f>+VLOOKUP(Importaciones_mensuales[[#This Row],[Código Arancelario]],Codigos10[],3,0)</f>
        <v>Sin especificar</v>
      </c>
      <c r="H1133">
        <f>+VLOOKUP(Importaciones_mensuales[[#This Row],[Tipo]],Cod_tipo[],2,0)</f>
        <v>5</v>
      </c>
      <c r="I1133" t="str">
        <f>+VLOOKUP(Importaciones_mensuales[[#This Row],[Código Arancelario]],Codigos10[],5,0)</f>
        <v>Frutos Secos</v>
      </c>
      <c r="J1133">
        <f>+VLOOKUP(Importaciones_mensuales[[#This Row],[Categoría]],Cod_Tipo_cultivo[],2,0)</f>
        <v>6</v>
      </c>
      <c r="K1133" t="s">
        <v>129</v>
      </c>
      <c r="L1133">
        <f>+VLOOKUP(Importaciones_mensuales[[#This Row],[Contenido]],Contenido_cod[],2,0)</f>
        <v>1</v>
      </c>
      <c r="M1133" t="str">
        <f>+VLOOKUP(Importaciones_mensuales[[#This Row],[Código Arancelario]],Codigos10[],7,0)</f>
        <v>Otras nueces</v>
      </c>
      <c r="N1133">
        <v>2021</v>
      </c>
      <c r="O1133">
        <v>897.4</v>
      </c>
      <c r="P1133">
        <v>475.2</v>
      </c>
      <c r="Q1133">
        <v>0.6</v>
      </c>
      <c r="R1133">
        <v>2</v>
      </c>
      <c r="S1133">
        <v>1</v>
      </c>
      <c r="T1133">
        <v>0</v>
      </c>
      <c r="U1133">
        <v>783.4</v>
      </c>
      <c r="V1133">
        <v>0</v>
      </c>
      <c r="W1133">
        <v>12.7</v>
      </c>
      <c r="X1133">
        <v>0</v>
      </c>
      <c r="Y1133">
        <v>0</v>
      </c>
      <c r="Z1133">
        <v>0</v>
      </c>
    </row>
    <row r="1134" spans="1:26" x14ac:dyDescent="0.25">
      <c r="A1134" t="s">
        <v>159</v>
      </c>
      <c r="B1134" t="s">
        <v>362</v>
      </c>
      <c r="C1134" t="str">
        <f>+VLOOKUP(Importaciones_mensuales[[#This Row],[Código Arancelario]],Codigos10[],2,0)</f>
        <v>Plátano</v>
      </c>
      <c r="D1134">
        <f>+VLOOKUP(Importaciones_mensuales[[#This Row],[Cultivo]],Cod_categoría[],2,0)</f>
        <v>100108006</v>
      </c>
      <c r="E1134" t="str">
        <f>+VLOOKUP(Importaciones_mensuales[[#This Row],[Código Arancelario]],Codigos10[],4,0)</f>
        <v>Sin especificar</v>
      </c>
      <c r="F1134">
        <f>+VLOOKUP(Importaciones_mensuales[[#This Row],[Procesamiento]],Cod_procesamiento[],2,0)</f>
        <v>6</v>
      </c>
      <c r="G1134" t="str">
        <f>+VLOOKUP(Importaciones_mensuales[[#This Row],[Código Arancelario]],Codigos10[],3,0)</f>
        <v>Sin especificar</v>
      </c>
      <c r="H1134">
        <f>+VLOOKUP(Importaciones_mensuales[[#This Row],[Tipo]],Cod_tipo[],2,0)</f>
        <v>5</v>
      </c>
      <c r="I1134" t="str">
        <f>+VLOOKUP(Importaciones_mensuales[[#This Row],[Código Arancelario]],Codigos10[],5,0)</f>
        <v>Tropicales y Subtropicales</v>
      </c>
      <c r="J1134">
        <f>+VLOOKUP(Importaciones_mensuales[[#This Row],[Categoría]],Cod_Tipo_cultivo[],2,0)</f>
        <v>4</v>
      </c>
      <c r="K1134" t="s">
        <v>129</v>
      </c>
      <c r="L1134">
        <f>+VLOOKUP(Importaciones_mensuales[[#This Row],[Contenido]],Contenido_cod[],2,0)</f>
        <v>1</v>
      </c>
      <c r="M1134" t="str">
        <f>+VLOOKUP(Importaciones_mensuales[[#This Row],[Código Arancelario]],Codigos10[],7,0)</f>
        <v>Sin especificar</v>
      </c>
      <c r="N1134">
        <v>2021</v>
      </c>
      <c r="O1134">
        <v>1594148.6957</v>
      </c>
      <c r="P1134">
        <v>1389472.73</v>
      </c>
      <c r="Q1134">
        <v>1675647.18</v>
      </c>
      <c r="R1134">
        <v>1621567.6124</v>
      </c>
      <c r="S1134">
        <v>1211045.81</v>
      </c>
      <c r="T1134">
        <v>1533789.0976</v>
      </c>
      <c r="U1134">
        <v>1357482.584</v>
      </c>
      <c r="V1134">
        <v>1323519.2100000002</v>
      </c>
      <c r="W1134">
        <v>794029.58400000003</v>
      </c>
      <c r="X1134">
        <v>0</v>
      </c>
      <c r="Y1134">
        <v>0</v>
      </c>
      <c r="Z1134">
        <v>0</v>
      </c>
    </row>
    <row r="1135" spans="1:26" x14ac:dyDescent="0.25">
      <c r="A1135" t="s">
        <v>161</v>
      </c>
      <c r="B1135" t="s">
        <v>362</v>
      </c>
      <c r="C1135" t="str">
        <f>+VLOOKUP(Importaciones_mensuales[[#This Row],[Código Arancelario]],Codigos10[],2,0)</f>
        <v>Plátano</v>
      </c>
      <c r="D1135">
        <f>+VLOOKUP(Importaciones_mensuales[[#This Row],[Cultivo]],Cod_categoría[],2,0)</f>
        <v>100108006</v>
      </c>
      <c r="E1135" t="str">
        <f>+VLOOKUP(Importaciones_mensuales[[#This Row],[Código Arancelario]],Codigos10[],4,0)</f>
        <v>Sin especificar</v>
      </c>
      <c r="F1135">
        <f>+VLOOKUP(Importaciones_mensuales[[#This Row],[Procesamiento]],Cod_procesamiento[],2,0)</f>
        <v>6</v>
      </c>
      <c r="G1135" t="str">
        <f>+VLOOKUP(Importaciones_mensuales[[#This Row],[Código Arancelario]],Codigos10[],3,0)</f>
        <v>Sin especificar</v>
      </c>
      <c r="H1135">
        <f>+VLOOKUP(Importaciones_mensuales[[#This Row],[Tipo]],Cod_tipo[],2,0)</f>
        <v>5</v>
      </c>
      <c r="I1135" t="str">
        <f>+VLOOKUP(Importaciones_mensuales[[#This Row],[Código Arancelario]],Codigos10[],5,0)</f>
        <v>Tropicales y Subtropicales</v>
      </c>
      <c r="J1135">
        <f>+VLOOKUP(Importaciones_mensuales[[#This Row],[Categoría]],Cod_Tipo_cultivo[],2,0)</f>
        <v>4</v>
      </c>
      <c r="K1135" t="s">
        <v>129</v>
      </c>
      <c r="L1135">
        <f>+VLOOKUP(Importaciones_mensuales[[#This Row],[Contenido]],Contenido_cod[],2,0)</f>
        <v>1</v>
      </c>
      <c r="M1135" t="str">
        <f>+VLOOKUP(Importaciones_mensuales[[#This Row],[Código Arancelario]],Codigos10[],7,0)</f>
        <v>Sin especificar</v>
      </c>
      <c r="N1135">
        <v>2021</v>
      </c>
      <c r="O1135">
        <v>19204963.59</v>
      </c>
      <c r="P1135">
        <v>17248305.106800001</v>
      </c>
      <c r="Q1135">
        <v>24052803.909999996</v>
      </c>
      <c r="R1135">
        <v>21747619.550000001</v>
      </c>
      <c r="S1135">
        <v>21025774.190000001</v>
      </c>
      <c r="T1135">
        <v>23082384.252</v>
      </c>
      <c r="U1135">
        <v>20013727.329</v>
      </c>
      <c r="V1135">
        <v>20673907.845399998</v>
      </c>
      <c r="W1135">
        <v>21515386.318500001</v>
      </c>
      <c r="X1135">
        <v>0</v>
      </c>
      <c r="Y1135">
        <v>0</v>
      </c>
      <c r="Z1135">
        <v>0</v>
      </c>
    </row>
    <row r="1136" spans="1:26" x14ac:dyDescent="0.25">
      <c r="A1136" t="s">
        <v>162</v>
      </c>
      <c r="B1136" t="s">
        <v>362</v>
      </c>
      <c r="C1136" t="str">
        <f>+VLOOKUP(Importaciones_mensuales[[#This Row],[Código Arancelario]],Codigos10[],2,0)</f>
        <v>Dátil</v>
      </c>
      <c r="D1136">
        <f>+VLOOKUP(Importaciones_mensuales[[#This Row],[Cultivo]],Cod_categoría[],2,0)</f>
        <v>100114023</v>
      </c>
      <c r="E1136" t="str">
        <f>+VLOOKUP(Importaciones_mensuales[[#This Row],[Código Arancelario]],Codigos10[],4,0)</f>
        <v>Sin especificar</v>
      </c>
      <c r="F1136">
        <f>+VLOOKUP(Importaciones_mensuales[[#This Row],[Procesamiento]],Cod_procesamiento[],2,0)</f>
        <v>6</v>
      </c>
      <c r="G1136" t="str">
        <f>+VLOOKUP(Importaciones_mensuales[[#This Row],[Código Arancelario]],Codigos10[],3,0)</f>
        <v>Sin especificar</v>
      </c>
      <c r="H1136">
        <f>+VLOOKUP(Importaciones_mensuales[[#This Row],[Tipo]],Cod_tipo[],2,0)</f>
        <v>5</v>
      </c>
      <c r="I1136" t="str">
        <f>+VLOOKUP(Importaciones_mensuales[[#This Row],[Código Arancelario]],Codigos10[],5,0)</f>
        <v>Tropicales y Subtropicales</v>
      </c>
      <c r="J1136">
        <f>+VLOOKUP(Importaciones_mensuales[[#This Row],[Categoría]],Cod_Tipo_cultivo[],2,0)</f>
        <v>4</v>
      </c>
      <c r="K1136" t="s">
        <v>129</v>
      </c>
      <c r="L1136">
        <f>+VLOOKUP(Importaciones_mensuales[[#This Row],[Contenido]],Contenido_cod[],2,0)</f>
        <v>1</v>
      </c>
      <c r="M1136" t="str">
        <f>+VLOOKUP(Importaciones_mensuales[[#This Row],[Código Arancelario]],Codigos10[],7,0)</f>
        <v>Sin especificar</v>
      </c>
      <c r="N1136">
        <v>2021</v>
      </c>
      <c r="O1136">
        <v>36300</v>
      </c>
      <c r="P1136">
        <v>133735.79999999999</v>
      </c>
      <c r="Q1136">
        <v>87700</v>
      </c>
      <c r="R1136">
        <v>18300</v>
      </c>
      <c r="S1136">
        <v>53061.424400000004</v>
      </c>
      <c r="T1136">
        <v>17300</v>
      </c>
      <c r="U1136">
        <v>31200</v>
      </c>
      <c r="V1136">
        <v>0</v>
      </c>
      <c r="W1136">
        <v>21800.09</v>
      </c>
      <c r="X1136">
        <v>0</v>
      </c>
      <c r="Y1136">
        <v>0</v>
      </c>
      <c r="Z1136">
        <v>0</v>
      </c>
    </row>
    <row r="1137" spans="1:26" x14ac:dyDescent="0.25">
      <c r="A1137" t="s">
        <v>164</v>
      </c>
      <c r="B1137" t="s">
        <v>362</v>
      </c>
      <c r="C1137" t="str">
        <f>+VLOOKUP(Importaciones_mensuales[[#This Row],[Código Arancelario]],Codigos10[],2,0)</f>
        <v>Piña</v>
      </c>
      <c r="D1137">
        <f>+VLOOKUP(Importaciones_mensuales[[#This Row],[Cultivo]],Cod_categoría[],2,0)</f>
        <v>100108005</v>
      </c>
      <c r="E1137" t="str">
        <f>+VLOOKUP(Importaciones_mensuales[[#This Row],[Código Arancelario]],Codigos10[],4,0)</f>
        <v>Sin especificar</v>
      </c>
      <c r="F1137">
        <f>+VLOOKUP(Importaciones_mensuales[[#This Row],[Procesamiento]],Cod_procesamiento[],2,0)</f>
        <v>6</v>
      </c>
      <c r="G1137" t="str">
        <f>+VLOOKUP(Importaciones_mensuales[[#This Row],[Código Arancelario]],Codigos10[],3,0)</f>
        <v>Sin especificar</v>
      </c>
      <c r="H1137">
        <f>+VLOOKUP(Importaciones_mensuales[[#This Row],[Tipo]],Cod_tipo[],2,0)</f>
        <v>5</v>
      </c>
      <c r="I1137" t="str">
        <f>+VLOOKUP(Importaciones_mensuales[[#This Row],[Código Arancelario]],Codigos10[],5,0)</f>
        <v>Tropicales y Subtropicales</v>
      </c>
      <c r="J1137">
        <f>+VLOOKUP(Importaciones_mensuales[[#This Row],[Categoría]],Cod_Tipo_cultivo[],2,0)</f>
        <v>4</v>
      </c>
      <c r="K1137" t="s">
        <v>129</v>
      </c>
      <c r="L1137">
        <f>+VLOOKUP(Importaciones_mensuales[[#This Row],[Contenido]],Contenido_cod[],2,0)</f>
        <v>1</v>
      </c>
      <c r="M1137" t="str">
        <f>+VLOOKUP(Importaciones_mensuales[[#This Row],[Código Arancelario]],Codigos10[],7,0)</f>
        <v>Sin especificar</v>
      </c>
      <c r="N1137">
        <v>2021</v>
      </c>
      <c r="O1137">
        <v>2514323</v>
      </c>
      <c r="P1137">
        <v>2697073.0208000001</v>
      </c>
      <c r="Q1137">
        <v>2713964.9999000002</v>
      </c>
      <c r="R1137">
        <v>3074154.8462</v>
      </c>
      <c r="S1137">
        <v>2109384.2305999999</v>
      </c>
      <c r="T1137">
        <v>2199928.0880999998</v>
      </c>
      <c r="U1137">
        <v>2418608.6862000003</v>
      </c>
      <c r="V1137">
        <v>2777664.8451</v>
      </c>
      <c r="W1137">
        <v>2530079.3943999996</v>
      </c>
      <c r="X1137">
        <v>0</v>
      </c>
      <c r="Y1137">
        <v>0</v>
      </c>
      <c r="Z1137">
        <v>0</v>
      </c>
    </row>
    <row r="1138" spans="1:26" x14ac:dyDescent="0.25">
      <c r="A1138" t="s">
        <v>54</v>
      </c>
      <c r="B1138" t="s">
        <v>15</v>
      </c>
      <c r="C1138" t="str">
        <f>+VLOOKUP(Importaciones_mensuales[[#This Row],[Código Arancelario]],Codigos10[],2,0)</f>
        <v>Espárrago</v>
      </c>
      <c r="D1138">
        <f>+VLOOKUP(Importaciones_mensuales[[#This Row],[Cultivo]],Cod_categoría[],2,0)</f>
        <v>100112018</v>
      </c>
      <c r="E1138" t="str">
        <f>+VLOOKUP(Importaciones_mensuales[[#This Row],[Código Arancelario]],Codigos10[],4,0)</f>
        <v>Fresco</v>
      </c>
      <c r="F1138">
        <f>+VLOOKUP(Importaciones_mensuales[[#This Row],[Procesamiento]],Cod_procesamiento[],2,0)</f>
        <v>4</v>
      </c>
      <c r="G1138" t="str">
        <f>+VLOOKUP(Importaciones_mensuales[[#This Row],[Código Arancelario]],Codigos10[],3,0)</f>
        <v>No orgánico</v>
      </c>
      <c r="H1138">
        <f>+VLOOKUP(Importaciones_mensuales[[#This Row],[Tipo]],Cod_tipo[],2,0)</f>
        <v>2</v>
      </c>
      <c r="I1138" t="str">
        <f>+VLOOKUP(Importaciones_mensuales[[#This Row],[Código Arancelario]],Codigos10[],5,0)</f>
        <v>Hortalizas</v>
      </c>
      <c r="J1138">
        <f>+VLOOKUP(Importaciones_mensuales[[#This Row],[Categoría]],Cod_Tipo_cultivo[],2,0)</f>
        <v>7</v>
      </c>
      <c r="K1138" t="s">
        <v>20</v>
      </c>
      <c r="L1138">
        <f>+VLOOKUP(Importaciones_mensuales[[#This Row],[Contenido]],Contenido_cod[],2,0)</f>
        <v>2</v>
      </c>
      <c r="M1138" t="str">
        <f>+VLOOKUP(Importaciones_mensuales[[#This Row],[Código Arancelario]],Codigos10[],7,0)</f>
        <v>Sin especificar</v>
      </c>
      <c r="N1138">
        <v>2017</v>
      </c>
      <c r="O1138">
        <v>46132.480000000003</v>
      </c>
      <c r="P1138">
        <v>72300.899999999994</v>
      </c>
      <c r="Q1138">
        <v>50335.43</v>
      </c>
      <c r="R1138">
        <v>28540</v>
      </c>
      <c r="S1138">
        <v>136046.99</v>
      </c>
      <c r="T1138">
        <v>131093.91</v>
      </c>
      <c r="U1138">
        <v>116357.38</v>
      </c>
      <c r="V1138">
        <v>201855.47</v>
      </c>
      <c r="W1138">
        <v>98101.26</v>
      </c>
      <c r="X1138">
        <v>31466.44</v>
      </c>
      <c r="Y1138">
        <v>64733.82</v>
      </c>
      <c r="Z1138">
        <v>194781.08</v>
      </c>
    </row>
    <row r="1139" spans="1:26" x14ac:dyDescent="0.25">
      <c r="A1139" t="s">
        <v>34</v>
      </c>
      <c r="B1139" t="s">
        <v>15</v>
      </c>
      <c r="C1139" t="str">
        <f>+VLOOKUP(Importaciones_mensuales[[#This Row],[Código Arancelario]],Codigos10[],2,0)</f>
        <v>Ajo</v>
      </c>
      <c r="D1139">
        <f>+VLOOKUP(Importaciones_mensuales[[#This Row],[Cultivo]],Cod_categoría[],2,0)</f>
        <v>100112003</v>
      </c>
      <c r="E1139" t="str">
        <f>+VLOOKUP(Importaciones_mensuales[[#This Row],[Código Arancelario]],Codigos10[],4,0)</f>
        <v>Fresco</v>
      </c>
      <c r="F1139">
        <f>+VLOOKUP(Importaciones_mensuales[[#This Row],[Procesamiento]],Cod_procesamiento[],2,0)</f>
        <v>4</v>
      </c>
      <c r="G1139" t="str">
        <f>+VLOOKUP(Importaciones_mensuales[[#This Row],[Código Arancelario]],Codigos10[],3,0)</f>
        <v>No orgánico</v>
      </c>
      <c r="H1139">
        <f>+VLOOKUP(Importaciones_mensuales[[#This Row],[Tipo]],Cod_tipo[],2,0)</f>
        <v>2</v>
      </c>
      <c r="I1139" t="str">
        <f>+VLOOKUP(Importaciones_mensuales[[#This Row],[Código Arancelario]],Codigos10[],5,0)</f>
        <v>Hortalizas</v>
      </c>
      <c r="J1139">
        <f>+VLOOKUP(Importaciones_mensuales[[#This Row],[Categoría]],Cod_Tipo_cultivo[],2,0)</f>
        <v>7</v>
      </c>
      <c r="K1139" t="s">
        <v>20</v>
      </c>
      <c r="L1139">
        <f>+VLOOKUP(Importaciones_mensuales[[#This Row],[Contenido]],Contenido_cod[],2,0)</f>
        <v>2</v>
      </c>
      <c r="M1139" t="str">
        <f>+VLOOKUP(Importaciones_mensuales[[#This Row],[Código Arancelario]],Codigos10[],7,0)</f>
        <v>Sin especificar</v>
      </c>
      <c r="N1139">
        <v>2019</v>
      </c>
      <c r="O1139">
        <v>46044.49</v>
      </c>
      <c r="P1139">
        <v>114265.5</v>
      </c>
      <c r="Q1139">
        <v>262828.02</v>
      </c>
      <c r="R1139">
        <v>656953.54</v>
      </c>
      <c r="S1139">
        <v>552741.85</v>
      </c>
      <c r="T1139">
        <v>209212.64</v>
      </c>
      <c r="U1139">
        <v>444325.76</v>
      </c>
      <c r="V1139">
        <v>737035.29</v>
      </c>
      <c r="W1139">
        <v>706018.08000000007</v>
      </c>
      <c r="X1139">
        <v>408118.94999999995</v>
      </c>
      <c r="Y1139">
        <v>381662.81</v>
      </c>
      <c r="Z1139">
        <v>256833.49999999997</v>
      </c>
    </row>
    <row r="1140" spans="1:26" x14ac:dyDescent="0.25">
      <c r="A1140" t="s">
        <v>171</v>
      </c>
      <c r="B1140" t="s">
        <v>362</v>
      </c>
      <c r="C1140" t="str">
        <f>+VLOOKUP(Importaciones_mensuales[[#This Row],[Código Arancelario]],Codigos10[],2,0)</f>
        <v>Palta</v>
      </c>
      <c r="D1140">
        <f>+VLOOKUP(Importaciones_mensuales[[#This Row],[Cultivo]],Cod_categoría[],2,0)</f>
        <v>100106002</v>
      </c>
      <c r="E1140" t="str">
        <f>+VLOOKUP(Importaciones_mensuales[[#This Row],[Código Arancelario]],Codigos10[],4,0)</f>
        <v>Sin especificar</v>
      </c>
      <c r="F1140">
        <f>+VLOOKUP(Importaciones_mensuales[[#This Row],[Procesamiento]],Cod_procesamiento[],2,0)</f>
        <v>6</v>
      </c>
      <c r="G1140" t="str">
        <f>+VLOOKUP(Importaciones_mensuales[[#This Row],[Código Arancelario]],Codigos10[],3,0)</f>
        <v>Sin especificar</v>
      </c>
      <c r="H1140">
        <f>+VLOOKUP(Importaciones_mensuales[[#This Row],[Tipo]],Cod_tipo[],2,0)</f>
        <v>5</v>
      </c>
      <c r="I1140" t="str">
        <f>+VLOOKUP(Importaciones_mensuales[[#This Row],[Código Arancelario]],Codigos10[],5,0)</f>
        <v>Frutos Oleaginosos</v>
      </c>
      <c r="J1140">
        <f>+VLOOKUP(Importaciones_mensuales[[#This Row],[Categoría]],Cod_Tipo_cultivo[],2,0)</f>
        <v>12</v>
      </c>
      <c r="K1140" t="s">
        <v>129</v>
      </c>
      <c r="L1140">
        <f>+VLOOKUP(Importaciones_mensuales[[#This Row],[Contenido]],Contenido_cod[],2,0)</f>
        <v>1</v>
      </c>
      <c r="M1140" t="str">
        <f>+VLOOKUP(Importaciones_mensuales[[#This Row],[Código Arancelario]],Codigos10[],7,0)</f>
        <v>Fuerte</v>
      </c>
      <c r="N1140">
        <v>2021</v>
      </c>
      <c r="O1140">
        <v>0</v>
      </c>
      <c r="P1140">
        <v>24700</v>
      </c>
      <c r="Q1140">
        <v>70655</v>
      </c>
      <c r="R1140">
        <v>60021</v>
      </c>
      <c r="S1140">
        <v>44928</v>
      </c>
      <c r="T1140">
        <v>10000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</row>
    <row r="1141" spans="1:26" x14ac:dyDescent="0.25">
      <c r="A1141" t="s">
        <v>255</v>
      </c>
      <c r="B1141" t="s">
        <v>15</v>
      </c>
      <c r="C1141" t="str">
        <f>+VLOOKUP(Importaciones_mensuales[[#This Row],[Código Arancelario]],Codigos10[],2,0)</f>
        <v>Arándano</v>
      </c>
      <c r="D1141">
        <f>+VLOOKUP(Importaciones_mensuales[[#This Row],[Cultivo]],Cod_categoría[],2,0)</f>
        <v>100101001</v>
      </c>
      <c r="E1141" t="str">
        <f>+VLOOKUP(Importaciones_mensuales[[#This Row],[Código Arancelario]],Codigos10[],4,0)</f>
        <v>Congelado</v>
      </c>
      <c r="F1141">
        <f>+VLOOKUP(Importaciones_mensuales[[#This Row],[Procesamiento]],Cod_procesamiento[],2,0)</f>
        <v>1</v>
      </c>
      <c r="G1141" t="str">
        <f>+VLOOKUP(Importaciones_mensuales[[#This Row],[Código Arancelario]],Codigos10[],3,0)</f>
        <v>No orgánico</v>
      </c>
      <c r="H1141">
        <f>+VLOOKUP(Importaciones_mensuales[[#This Row],[Tipo]],Cod_tipo[],2,0)</f>
        <v>2</v>
      </c>
      <c r="I1141" t="str">
        <f>+VLOOKUP(Importaciones_mensuales[[#This Row],[Código Arancelario]],Codigos10[],5,0)</f>
        <v>Berries</v>
      </c>
      <c r="J1141">
        <f>+VLOOKUP(Importaciones_mensuales[[#This Row],[Categoría]],Cod_Tipo_cultivo[],2,0)</f>
        <v>1</v>
      </c>
      <c r="K1141" t="s">
        <v>129</v>
      </c>
      <c r="L1141">
        <f>+VLOOKUP(Importaciones_mensuales[[#This Row],[Contenido]],Contenido_cod[],2,0)</f>
        <v>1</v>
      </c>
      <c r="M1141" t="str">
        <f>+VLOOKUP(Importaciones_mensuales[[#This Row],[Código Arancelario]],Codigos10[],7,0)</f>
        <v>Sin especificar</v>
      </c>
      <c r="N1141">
        <v>2020</v>
      </c>
      <c r="O1141">
        <v>45775.56</v>
      </c>
      <c r="P1141">
        <v>261.99</v>
      </c>
      <c r="Q1141">
        <v>537561.68000000005</v>
      </c>
      <c r="R1141">
        <v>82249.100000000006</v>
      </c>
      <c r="S1141">
        <v>208190.65000000002</v>
      </c>
      <c r="T1141">
        <v>299451.35000000003</v>
      </c>
      <c r="U1141">
        <v>364242.58</v>
      </c>
      <c r="V1141">
        <v>60680.18</v>
      </c>
      <c r="W1141">
        <v>302.43</v>
      </c>
      <c r="X1141">
        <v>4036.75</v>
      </c>
      <c r="Y1141">
        <v>0</v>
      </c>
      <c r="Z1141">
        <v>0</v>
      </c>
    </row>
    <row r="1142" spans="1:26" x14ac:dyDescent="0.25">
      <c r="A1142" t="s">
        <v>174</v>
      </c>
      <c r="B1142" t="s">
        <v>362</v>
      </c>
      <c r="C1142" t="str">
        <f>+VLOOKUP(Importaciones_mensuales[[#This Row],[Código Arancelario]],Codigos10[],2,0)</f>
        <v>Mango</v>
      </c>
      <c r="D1142">
        <f>+VLOOKUP(Importaciones_mensuales[[#This Row],[Cultivo]],Cod_categoría[],2,0)</f>
        <v>100108002</v>
      </c>
      <c r="E1142" t="str">
        <f>+VLOOKUP(Importaciones_mensuales[[#This Row],[Código Arancelario]],Codigos10[],4,0)</f>
        <v>Sin especificar</v>
      </c>
      <c r="F1142">
        <f>+VLOOKUP(Importaciones_mensuales[[#This Row],[Procesamiento]],Cod_procesamiento[],2,0)</f>
        <v>6</v>
      </c>
      <c r="G1142" t="str">
        <f>+VLOOKUP(Importaciones_mensuales[[#This Row],[Código Arancelario]],Codigos10[],3,0)</f>
        <v>Sin especificar</v>
      </c>
      <c r="H1142">
        <f>+VLOOKUP(Importaciones_mensuales[[#This Row],[Tipo]],Cod_tipo[],2,0)</f>
        <v>5</v>
      </c>
      <c r="I1142" t="str">
        <f>+VLOOKUP(Importaciones_mensuales[[#This Row],[Código Arancelario]],Codigos10[],5,0)</f>
        <v>Tropicales y Subtropicales</v>
      </c>
      <c r="J1142">
        <f>+VLOOKUP(Importaciones_mensuales[[#This Row],[Categoría]],Cod_Tipo_cultivo[],2,0)</f>
        <v>4</v>
      </c>
      <c r="K1142" t="s">
        <v>129</v>
      </c>
      <c r="L1142">
        <f>+VLOOKUP(Importaciones_mensuales[[#This Row],[Contenido]],Contenido_cod[],2,0)</f>
        <v>1</v>
      </c>
      <c r="M1142" t="str">
        <f>+VLOOKUP(Importaciones_mensuales[[#This Row],[Código Arancelario]],Codigos10[],7,0)</f>
        <v>Guayabas, mangos y mangostanes</v>
      </c>
      <c r="N1142">
        <v>2021</v>
      </c>
      <c r="O1142">
        <v>891665.54</v>
      </c>
      <c r="P1142">
        <v>1045566.7692</v>
      </c>
      <c r="Q1142">
        <v>893805.15</v>
      </c>
      <c r="R1142">
        <v>622483.34</v>
      </c>
      <c r="S1142">
        <v>1819055.3399999999</v>
      </c>
      <c r="T1142">
        <v>515808</v>
      </c>
      <c r="U1142">
        <v>603282.98</v>
      </c>
      <c r="V1142">
        <v>839330.8</v>
      </c>
      <c r="W1142">
        <v>941576</v>
      </c>
      <c r="X1142">
        <v>0</v>
      </c>
      <c r="Y1142">
        <v>0</v>
      </c>
      <c r="Z1142">
        <v>0</v>
      </c>
    </row>
    <row r="1143" spans="1:26" x14ac:dyDescent="0.25">
      <c r="A1143" t="s">
        <v>176</v>
      </c>
      <c r="B1143" t="s">
        <v>362</v>
      </c>
      <c r="C1143" t="str">
        <f>+VLOOKUP(Importaciones_mensuales[[#This Row],[Código Arancelario]],Codigos10[],2,0)</f>
        <v>Mandarina</v>
      </c>
      <c r="D1143">
        <f>+VLOOKUP(Importaciones_mensuales[[#This Row],[Cultivo]],Cod_categoría[],2,0)</f>
        <v>100102004</v>
      </c>
      <c r="E1143" t="str">
        <f>+VLOOKUP(Importaciones_mensuales[[#This Row],[Código Arancelario]],Codigos10[],4,0)</f>
        <v>Sin especificar</v>
      </c>
      <c r="F1143">
        <f>+VLOOKUP(Importaciones_mensuales[[#This Row],[Procesamiento]],Cod_procesamiento[],2,0)</f>
        <v>6</v>
      </c>
      <c r="G1143" t="str">
        <f>+VLOOKUP(Importaciones_mensuales[[#This Row],[Código Arancelario]],Codigos10[],3,0)</f>
        <v>Sin especificar</v>
      </c>
      <c r="H1143">
        <f>+VLOOKUP(Importaciones_mensuales[[#This Row],[Tipo]],Cod_tipo[],2,0)</f>
        <v>5</v>
      </c>
      <c r="I1143" t="str">
        <f>+VLOOKUP(Importaciones_mensuales[[#This Row],[Código Arancelario]],Codigos10[],5,0)</f>
        <v>Cítricos</v>
      </c>
      <c r="J1143">
        <f>+VLOOKUP(Importaciones_mensuales[[#This Row],[Categoría]],Cod_Tipo_cultivo[],2,0)</f>
        <v>2</v>
      </c>
      <c r="K1143" t="s">
        <v>129</v>
      </c>
      <c r="L1143">
        <f>+VLOOKUP(Importaciones_mensuales[[#This Row],[Contenido]],Contenido_cod[],2,0)</f>
        <v>1</v>
      </c>
      <c r="M1143" t="str">
        <f>+VLOOKUP(Importaciones_mensuales[[#This Row],[Código Arancelario]],Codigos10[],7,0)</f>
        <v>Sin especificar</v>
      </c>
      <c r="N1143">
        <v>2021</v>
      </c>
      <c r="O1143">
        <v>0</v>
      </c>
      <c r="P1143">
        <v>90968.85</v>
      </c>
      <c r="Q1143">
        <v>290013.26079999999</v>
      </c>
      <c r="R1143">
        <v>177575.39</v>
      </c>
      <c r="S1143">
        <v>25431.949999999997</v>
      </c>
      <c r="T1143">
        <v>47880</v>
      </c>
      <c r="U1143">
        <v>6.6</v>
      </c>
      <c r="V1143">
        <v>43680</v>
      </c>
      <c r="W1143">
        <v>0</v>
      </c>
      <c r="X1143">
        <v>0</v>
      </c>
      <c r="Y1143">
        <v>0</v>
      </c>
      <c r="Z1143">
        <v>0</v>
      </c>
    </row>
    <row r="1144" spans="1:26" x14ac:dyDescent="0.25">
      <c r="A1144" t="s">
        <v>179</v>
      </c>
      <c r="B1144" t="s">
        <v>362</v>
      </c>
      <c r="C1144" t="str">
        <f>+VLOOKUP(Importaciones_mensuales[[#This Row],[Código Arancelario]],Codigos10[],2,0)</f>
        <v>Otros cítricos</v>
      </c>
      <c r="D1144">
        <f>+VLOOKUP(Importaciones_mensuales[[#This Row],[Cultivo]],Cod_categoría[],2,0)</f>
        <v>100102008</v>
      </c>
      <c r="E1144" t="str">
        <f>+VLOOKUP(Importaciones_mensuales[[#This Row],[Código Arancelario]],Codigos10[],4,0)</f>
        <v>Sin especificar</v>
      </c>
      <c r="F1144">
        <f>+VLOOKUP(Importaciones_mensuales[[#This Row],[Procesamiento]],Cod_procesamiento[],2,0)</f>
        <v>6</v>
      </c>
      <c r="G1144" t="str">
        <f>+VLOOKUP(Importaciones_mensuales[[#This Row],[Código Arancelario]],Codigos10[],3,0)</f>
        <v>Sin especificar</v>
      </c>
      <c r="H1144">
        <f>+VLOOKUP(Importaciones_mensuales[[#This Row],[Tipo]],Cod_tipo[],2,0)</f>
        <v>5</v>
      </c>
      <c r="I1144" t="str">
        <f>+VLOOKUP(Importaciones_mensuales[[#This Row],[Código Arancelario]],Codigos10[],5,0)</f>
        <v>Cítricos</v>
      </c>
      <c r="J1144">
        <f>+VLOOKUP(Importaciones_mensuales[[#This Row],[Categoría]],Cod_Tipo_cultivo[],2,0)</f>
        <v>2</v>
      </c>
      <c r="K1144" t="s">
        <v>129</v>
      </c>
      <c r="L1144">
        <f>+VLOOKUP(Importaciones_mensuales[[#This Row],[Contenido]],Contenido_cod[],2,0)</f>
        <v>1</v>
      </c>
      <c r="M1144" t="str">
        <f>+VLOOKUP(Importaciones_mensuales[[#This Row],[Código Arancelario]],Codigos10[],7,0)</f>
        <v>Sin especificar</v>
      </c>
      <c r="N1144">
        <v>2021</v>
      </c>
      <c r="O1144">
        <v>0</v>
      </c>
      <c r="P1144">
        <v>40026.400000000001</v>
      </c>
      <c r="Q1144">
        <v>0</v>
      </c>
      <c r="R1144">
        <v>0</v>
      </c>
      <c r="S1144">
        <v>22856.400000000001</v>
      </c>
      <c r="T1144">
        <v>0</v>
      </c>
      <c r="U1144">
        <v>63870</v>
      </c>
      <c r="V1144">
        <v>84358.461500000005</v>
      </c>
      <c r="W1144">
        <v>21840</v>
      </c>
      <c r="X1144">
        <v>0</v>
      </c>
      <c r="Y1144">
        <v>0</v>
      </c>
      <c r="Z1144">
        <v>0</v>
      </c>
    </row>
    <row r="1145" spans="1:26" x14ac:dyDescent="0.25">
      <c r="A1145" t="s">
        <v>181</v>
      </c>
      <c r="B1145" t="s">
        <v>362</v>
      </c>
      <c r="C1145" t="str">
        <f>+VLOOKUP(Importaciones_mensuales[[#This Row],[Código Arancelario]],Codigos10[],2,0)</f>
        <v>Pomelo</v>
      </c>
      <c r="D1145">
        <f>+VLOOKUP(Importaciones_mensuales[[#This Row],[Cultivo]],Cod_categoría[],2,0)</f>
        <v>100102006</v>
      </c>
      <c r="E1145" t="str">
        <f>+VLOOKUP(Importaciones_mensuales[[#This Row],[Código Arancelario]],Codigos10[],4,0)</f>
        <v>Sin especificar</v>
      </c>
      <c r="F1145">
        <f>+VLOOKUP(Importaciones_mensuales[[#This Row],[Procesamiento]],Cod_procesamiento[],2,0)</f>
        <v>6</v>
      </c>
      <c r="G1145" t="str">
        <f>+VLOOKUP(Importaciones_mensuales[[#This Row],[Código Arancelario]],Codigos10[],3,0)</f>
        <v>Sin especificar</v>
      </c>
      <c r="H1145">
        <f>+VLOOKUP(Importaciones_mensuales[[#This Row],[Tipo]],Cod_tipo[],2,0)</f>
        <v>5</v>
      </c>
      <c r="I1145" t="str">
        <f>+VLOOKUP(Importaciones_mensuales[[#This Row],[Código Arancelario]],Codigos10[],5,0)</f>
        <v>Cítricos</v>
      </c>
      <c r="J1145">
        <f>+VLOOKUP(Importaciones_mensuales[[#This Row],[Categoría]],Cod_Tipo_cultivo[],2,0)</f>
        <v>2</v>
      </c>
      <c r="K1145" t="s">
        <v>129</v>
      </c>
      <c r="L1145">
        <f>+VLOOKUP(Importaciones_mensuales[[#This Row],[Contenido]],Contenido_cod[],2,0)</f>
        <v>1</v>
      </c>
      <c r="M1145" t="str">
        <f>+VLOOKUP(Importaciones_mensuales[[#This Row],[Código Arancelario]],Codigos10[],7,0)</f>
        <v>Sin especificar</v>
      </c>
      <c r="N1145">
        <v>2021</v>
      </c>
      <c r="O1145">
        <v>0</v>
      </c>
      <c r="P1145">
        <v>0</v>
      </c>
      <c r="Q1145">
        <v>65465</v>
      </c>
      <c r="R1145">
        <v>108170.6</v>
      </c>
      <c r="S1145">
        <v>66291.27</v>
      </c>
      <c r="T1145">
        <v>0</v>
      </c>
      <c r="U1145">
        <v>32</v>
      </c>
      <c r="V1145">
        <v>0</v>
      </c>
      <c r="W1145">
        <v>0</v>
      </c>
      <c r="X1145">
        <v>0</v>
      </c>
      <c r="Y1145">
        <v>0</v>
      </c>
      <c r="Z1145">
        <v>0</v>
      </c>
    </row>
    <row r="1146" spans="1:26" x14ac:dyDescent="0.25">
      <c r="A1146" t="s">
        <v>183</v>
      </c>
      <c r="B1146" t="s">
        <v>362</v>
      </c>
      <c r="C1146" t="str">
        <f>+VLOOKUP(Importaciones_mensuales[[#This Row],[Código Arancelario]],Codigos10[],2,0)</f>
        <v>Limón</v>
      </c>
      <c r="D1146">
        <f>+VLOOKUP(Importaciones_mensuales[[#This Row],[Cultivo]],Cod_categoría[],2,0)</f>
        <v>100102003</v>
      </c>
      <c r="E1146" t="str">
        <f>+VLOOKUP(Importaciones_mensuales[[#This Row],[Código Arancelario]],Codigos10[],4,0)</f>
        <v>Sin especificar</v>
      </c>
      <c r="F1146">
        <f>+VLOOKUP(Importaciones_mensuales[[#This Row],[Procesamiento]],Cod_procesamiento[],2,0)</f>
        <v>6</v>
      </c>
      <c r="G1146" t="str">
        <f>+VLOOKUP(Importaciones_mensuales[[#This Row],[Código Arancelario]],Codigos10[],3,0)</f>
        <v>Sin especificar</v>
      </c>
      <c r="H1146">
        <f>+VLOOKUP(Importaciones_mensuales[[#This Row],[Tipo]],Cod_tipo[],2,0)</f>
        <v>5</v>
      </c>
      <c r="I1146" t="str">
        <f>+VLOOKUP(Importaciones_mensuales[[#This Row],[Código Arancelario]],Codigos10[],5,0)</f>
        <v>Cítricos</v>
      </c>
      <c r="J1146">
        <f>+VLOOKUP(Importaciones_mensuales[[#This Row],[Categoría]],Cod_Tipo_cultivo[],2,0)</f>
        <v>2</v>
      </c>
      <c r="K1146" t="s">
        <v>129</v>
      </c>
      <c r="L1146">
        <f>+VLOOKUP(Importaciones_mensuales[[#This Row],[Contenido]],Contenido_cod[],2,0)</f>
        <v>1</v>
      </c>
      <c r="M1146" t="str">
        <f>+VLOOKUP(Importaciones_mensuales[[#This Row],[Código Arancelario]],Codigos10[],7,0)</f>
        <v>Sin especificar</v>
      </c>
      <c r="N1146">
        <v>2021</v>
      </c>
      <c r="O1146">
        <v>222363.8383</v>
      </c>
      <c r="P1146">
        <v>298735.18</v>
      </c>
      <c r="Q1146">
        <v>551123.54280000005</v>
      </c>
      <c r="R1146">
        <v>141840.68</v>
      </c>
      <c r="S1146">
        <v>25200</v>
      </c>
      <c r="T1146">
        <v>50401.9</v>
      </c>
      <c r="U1146">
        <v>23077</v>
      </c>
      <c r="V1146">
        <v>25202.5</v>
      </c>
      <c r="W1146">
        <v>78720</v>
      </c>
      <c r="X1146">
        <v>0</v>
      </c>
      <c r="Y1146">
        <v>0</v>
      </c>
      <c r="Z1146">
        <v>0</v>
      </c>
    </row>
    <row r="1147" spans="1:26" x14ac:dyDescent="0.25">
      <c r="A1147" t="s">
        <v>185</v>
      </c>
      <c r="B1147" t="s">
        <v>362</v>
      </c>
      <c r="C1147" t="str">
        <f>+VLOOKUP(Importaciones_mensuales[[#This Row],[Código Arancelario]],Codigos10[],2,0)</f>
        <v>Lima agria</v>
      </c>
      <c r="D1147">
        <f>+VLOOKUP(Importaciones_mensuales[[#This Row],[Cultivo]],Cod_categoría[],2,0)</f>
        <v>100114027</v>
      </c>
      <c r="E1147" t="str">
        <f>+VLOOKUP(Importaciones_mensuales[[#This Row],[Código Arancelario]],Codigos10[],4,0)</f>
        <v>Sin especificar</v>
      </c>
      <c r="F1147">
        <f>+VLOOKUP(Importaciones_mensuales[[#This Row],[Procesamiento]],Cod_procesamiento[],2,0)</f>
        <v>6</v>
      </c>
      <c r="G1147" t="str">
        <f>+VLOOKUP(Importaciones_mensuales[[#This Row],[Código Arancelario]],Codigos10[],3,0)</f>
        <v>Sin especificar</v>
      </c>
      <c r="H1147">
        <f>+VLOOKUP(Importaciones_mensuales[[#This Row],[Tipo]],Cod_tipo[],2,0)</f>
        <v>5</v>
      </c>
      <c r="I1147" t="str">
        <f>+VLOOKUP(Importaciones_mensuales[[#This Row],[Código Arancelario]],Codigos10[],5,0)</f>
        <v>Cítricos</v>
      </c>
      <c r="J1147">
        <f>+VLOOKUP(Importaciones_mensuales[[#This Row],[Categoría]],Cod_Tipo_cultivo[],2,0)</f>
        <v>2</v>
      </c>
      <c r="K1147" t="s">
        <v>129</v>
      </c>
      <c r="L1147">
        <f>+VLOOKUP(Importaciones_mensuales[[#This Row],[Contenido]],Contenido_cod[],2,0)</f>
        <v>1</v>
      </c>
      <c r="M1147" t="str">
        <f>+VLOOKUP(Importaciones_mensuales[[#This Row],[Código Arancelario]],Codigos10[],7,0)</f>
        <v>Sin especificar</v>
      </c>
      <c r="N1147">
        <v>2021</v>
      </c>
      <c r="O1147">
        <v>389832</v>
      </c>
      <c r="P1147">
        <v>305912</v>
      </c>
      <c r="Q1147">
        <v>188856</v>
      </c>
      <c r="R1147">
        <v>188736</v>
      </c>
      <c r="S1147">
        <v>339360</v>
      </c>
      <c r="T1147">
        <v>79872</v>
      </c>
      <c r="U1147">
        <v>451488</v>
      </c>
      <c r="V1147">
        <v>302976</v>
      </c>
      <c r="W1147">
        <v>193176</v>
      </c>
      <c r="X1147">
        <v>0</v>
      </c>
      <c r="Y1147">
        <v>0</v>
      </c>
      <c r="Z1147">
        <v>0</v>
      </c>
    </row>
    <row r="1148" spans="1:26" x14ac:dyDescent="0.25">
      <c r="A1148" t="s">
        <v>187</v>
      </c>
      <c r="B1148" t="s">
        <v>362</v>
      </c>
      <c r="C1148" t="str">
        <f>+VLOOKUP(Importaciones_mensuales[[#This Row],[Código Arancelario]],Codigos10[],2,0)</f>
        <v>Limón</v>
      </c>
      <c r="D1148">
        <f>+VLOOKUP(Importaciones_mensuales[[#This Row],[Cultivo]],Cod_categoría[],2,0)</f>
        <v>100102003</v>
      </c>
      <c r="E1148" t="str">
        <f>+VLOOKUP(Importaciones_mensuales[[#This Row],[Código Arancelario]],Codigos10[],4,0)</f>
        <v>Sin especificar</v>
      </c>
      <c r="F1148">
        <f>+VLOOKUP(Importaciones_mensuales[[#This Row],[Procesamiento]],Cod_procesamiento[],2,0)</f>
        <v>6</v>
      </c>
      <c r="G1148" t="str">
        <f>+VLOOKUP(Importaciones_mensuales[[#This Row],[Código Arancelario]],Codigos10[],3,0)</f>
        <v>Sin especificar</v>
      </c>
      <c r="H1148">
        <f>+VLOOKUP(Importaciones_mensuales[[#This Row],[Tipo]],Cod_tipo[],2,0)</f>
        <v>5</v>
      </c>
      <c r="I1148" t="str">
        <f>+VLOOKUP(Importaciones_mensuales[[#This Row],[Código Arancelario]],Codigos10[],5,0)</f>
        <v>Cítricos</v>
      </c>
      <c r="J1148">
        <f>+VLOOKUP(Importaciones_mensuales[[#This Row],[Categoría]],Cod_Tipo_cultivo[],2,0)</f>
        <v>2</v>
      </c>
      <c r="K1148" t="s">
        <v>129</v>
      </c>
      <c r="L1148">
        <f>+VLOOKUP(Importaciones_mensuales[[#This Row],[Contenido]],Contenido_cod[],2,0)</f>
        <v>1</v>
      </c>
      <c r="M1148" t="str">
        <f>+VLOOKUP(Importaciones_mensuales[[#This Row],[Código Arancelario]],Codigos10[],7,0)</f>
        <v>Sin especificar</v>
      </c>
      <c r="N1148">
        <v>2021</v>
      </c>
      <c r="O1148">
        <v>1031836</v>
      </c>
      <c r="P1148">
        <v>759054</v>
      </c>
      <c r="Q1148">
        <v>775416</v>
      </c>
      <c r="R1148">
        <v>630504</v>
      </c>
      <c r="S1148">
        <v>626880</v>
      </c>
      <c r="T1148">
        <v>512352</v>
      </c>
      <c r="U1148">
        <v>1024394.42</v>
      </c>
      <c r="V1148">
        <v>457248</v>
      </c>
      <c r="W1148">
        <v>447112</v>
      </c>
      <c r="X1148">
        <v>0</v>
      </c>
      <c r="Y1148">
        <v>0</v>
      </c>
      <c r="Z1148">
        <v>0</v>
      </c>
    </row>
    <row r="1149" spans="1:26" x14ac:dyDescent="0.25">
      <c r="A1149" t="s">
        <v>188</v>
      </c>
      <c r="B1149" t="s">
        <v>362</v>
      </c>
      <c r="C1149" t="str">
        <f>+VLOOKUP(Importaciones_mensuales[[#This Row],[Código Arancelario]],Codigos10[],2,0)</f>
        <v>Otros cítricos</v>
      </c>
      <c r="D1149">
        <f>+VLOOKUP(Importaciones_mensuales[[#This Row],[Cultivo]],Cod_categoría[],2,0)</f>
        <v>100102008</v>
      </c>
      <c r="E1149" t="str">
        <f>+VLOOKUP(Importaciones_mensuales[[#This Row],[Código Arancelario]],Codigos10[],4,0)</f>
        <v>Sin especificar</v>
      </c>
      <c r="F1149">
        <f>+VLOOKUP(Importaciones_mensuales[[#This Row],[Procesamiento]],Cod_procesamiento[],2,0)</f>
        <v>6</v>
      </c>
      <c r="G1149" t="str">
        <f>+VLOOKUP(Importaciones_mensuales[[#This Row],[Código Arancelario]],Codigos10[],3,0)</f>
        <v>Sin especificar</v>
      </c>
      <c r="H1149">
        <f>+VLOOKUP(Importaciones_mensuales[[#This Row],[Tipo]],Cod_tipo[],2,0)</f>
        <v>5</v>
      </c>
      <c r="I1149" t="str">
        <f>+VLOOKUP(Importaciones_mensuales[[#This Row],[Código Arancelario]],Codigos10[],5,0)</f>
        <v>Cítricos</v>
      </c>
      <c r="J1149">
        <f>+VLOOKUP(Importaciones_mensuales[[#This Row],[Categoría]],Cod_Tipo_cultivo[],2,0)</f>
        <v>2</v>
      </c>
      <c r="K1149" t="s">
        <v>129</v>
      </c>
      <c r="L1149">
        <f>+VLOOKUP(Importaciones_mensuales[[#This Row],[Contenido]],Contenido_cod[],2,0)</f>
        <v>1</v>
      </c>
      <c r="M1149" t="str">
        <f>+VLOOKUP(Importaciones_mensuales[[#This Row],[Código Arancelario]],Codigos10[],7,0)</f>
        <v>Sin especificar</v>
      </c>
      <c r="N1149">
        <v>2021</v>
      </c>
      <c r="O1149">
        <v>0</v>
      </c>
      <c r="P1149">
        <v>0</v>
      </c>
      <c r="Q1149">
        <v>0</v>
      </c>
      <c r="R1149">
        <v>2.9</v>
      </c>
      <c r="S1149">
        <v>1.1000000000000001</v>
      </c>
      <c r="T1149">
        <v>0</v>
      </c>
      <c r="U1149">
        <v>24840</v>
      </c>
      <c r="V1149">
        <v>24840</v>
      </c>
      <c r="W1149">
        <v>7000</v>
      </c>
      <c r="X1149">
        <v>0</v>
      </c>
      <c r="Y1149">
        <v>0</v>
      </c>
      <c r="Z1149">
        <v>0</v>
      </c>
    </row>
    <row r="1150" spans="1:26" s="2" customFormat="1" x14ac:dyDescent="0.25">
      <c r="A1150" t="s">
        <v>92</v>
      </c>
      <c r="B1150" t="s">
        <v>15</v>
      </c>
      <c r="C1150" t="str">
        <f>+VLOOKUP(Importaciones_mensuales[[#This Row],[Código Arancelario]],Codigos10[],2,0)</f>
        <v>Tomate</v>
      </c>
      <c r="D1150">
        <f>+VLOOKUP(Importaciones_mensuales[[#This Row],[Cultivo]],Cod_categoría[],2,0)</f>
        <v>100112020</v>
      </c>
      <c r="E1150" t="str">
        <f>+VLOOKUP(Importaciones_mensuales[[#This Row],[Código Arancelario]],Codigos10[],4,0)</f>
        <v>Deshidratado</v>
      </c>
      <c r="F1150">
        <f>+VLOOKUP(Importaciones_mensuales[[#This Row],[Procesamiento]],Cod_procesamiento[],2,0)</f>
        <v>3</v>
      </c>
      <c r="G1150" t="str">
        <f>+VLOOKUP(Importaciones_mensuales[[#This Row],[Código Arancelario]],Codigos10[],3,0)</f>
        <v>No orgánico</v>
      </c>
      <c r="H1150">
        <f>+VLOOKUP(Importaciones_mensuales[[#This Row],[Tipo]],Cod_tipo[],2,0)</f>
        <v>2</v>
      </c>
      <c r="I1150" t="str">
        <f>+VLOOKUP(Importaciones_mensuales[[#This Row],[Código Arancelario]],Codigos10[],5,0)</f>
        <v>Hortalizas</v>
      </c>
      <c r="J1150">
        <f>+VLOOKUP(Importaciones_mensuales[[#This Row],[Categoría]],Cod_Tipo_cultivo[],2,0)</f>
        <v>7</v>
      </c>
      <c r="K1150" t="s">
        <v>20</v>
      </c>
      <c r="L1150">
        <f>+VLOOKUP(Importaciones_mensuales[[#This Row],[Contenido]],Contenido_cod[],2,0)</f>
        <v>2</v>
      </c>
      <c r="M1150" t="str">
        <f>+VLOOKUP(Importaciones_mensuales[[#This Row],[Código Arancelario]],Codigos10[],7,0)</f>
        <v>Sin especificar</v>
      </c>
      <c r="N1150">
        <v>2016</v>
      </c>
      <c r="O1150">
        <v>45630.55</v>
      </c>
      <c r="P1150">
        <v>45.14</v>
      </c>
      <c r="Q1150">
        <v>117597.69</v>
      </c>
      <c r="R1150">
        <v>102775.14</v>
      </c>
      <c r="S1150">
        <v>61568.28</v>
      </c>
      <c r="T1150">
        <v>54069.53</v>
      </c>
      <c r="U1150">
        <v>46200</v>
      </c>
      <c r="V1150">
        <v>114147.18000000001</v>
      </c>
      <c r="W1150">
        <v>53973.74</v>
      </c>
      <c r="X1150">
        <v>178325.52</v>
      </c>
      <c r="Y1150">
        <v>56360.340000000004</v>
      </c>
      <c r="Z1150">
        <v>95328.01</v>
      </c>
    </row>
    <row r="1151" spans="1:26" x14ac:dyDescent="0.25">
      <c r="A1151" t="s">
        <v>251</v>
      </c>
      <c r="B1151" t="s">
        <v>362</v>
      </c>
      <c r="C1151" t="str">
        <f>+VLOOKUP(Importaciones_mensuales[[#This Row],[Código Arancelario]],Codigos10[],2,0)</f>
        <v>Frambuesa</v>
      </c>
      <c r="D1151">
        <f>+VLOOKUP(Importaciones_mensuales[[#This Row],[Cultivo]],Cod_categoría[],2,0)</f>
        <v>100101004</v>
      </c>
      <c r="E1151" t="str">
        <f>+VLOOKUP(Importaciones_mensuales[[#This Row],[Código Arancelario]],Codigos10[],4,0)</f>
        <v>Congelado</v>
      </c>
      <c r="F1151">
        <f>+VLOOKUP(Importaciones_mensuales[[#This Row],[Procesamiento]],Cod_procesamiento[],2,0)</f>
        <v>1</v>
      </c>
      <c r="G1151" t="str">
        <f>+VLOOKUP(Importaciones_mensuales[[#This Row],[Código Arancelario]],Codigos10[],3,0)</f>
        <v>No orgánico</v>
      </c>
      <c r="H1151">
        <f>+VLOOKUP(Importaciones_mensuales[[#This Row],[Tipo]],Cod_tipo[],2,0)</f>
        <v>2</v>
      </c>
      <c r="I1151" t="str">
        <f>+VLOOKUP(Importaciones_mensuales[[#This Row],[Código Arancelario]],Codigos10[],5,0)</f>
        <v>Berries</v>
      </c>
      <c r="J1151">
        <f>+VLOOKUP(Importaciones_mensuales[[#This Row],[Categoría]],Cod_Tipo_cultivo[],2,0)</f>
        <v>1</v>
      </c>
      <c r="K1151" t="s">
        <v>129</v>
      </c>
      <c r="L1151">
        <f>+VLOOKUP(Importaciones_mensuales[[#This Row],[Contenido]],Contenido_cod[],2,0)</f>
        <v>1</v>
      </c>
      <c r="M1151" t="str">
        <f>+VLOOKUP(Importaciones_mensuales[[#This Row],[Código Arancelario]],Codigos10[],7,0)</f>
        <v>Sin especificar</v>
      </c>
      <c r="N1151">
        <v>2019</v>
      </c>
      <c r="O1151">
        <v>44200</v>
      </c>
      <c r="P1151">
        <v>44000</v>
      </c>
      <c r="Q1151">
        <v>0</v>
      </c>
      <c r="R1151">
        <v>24000</v>
      </c>
      <c r="S1151">
        <v>600</v>
      </c>
      <c r="T1151">
        <v>0</v>
      </c>
      <c r="U1151">
        <v>20020</v>
      </c>
      <c r="V1151">
        <v>0</v>
      </c>
      <c r="W1151">
        <v>310</v>
      </c>
      <c r="X1151">
        <v>20551.384600000001</v>
      </c>
      <c r="Y1151">
        <v>43180</v>
      </c>
      <c r="Z1151">
        <v>5800</v>
      </c>
    </row>
    <row r="1152" spans="1:26" x14ac:dyDescent="0.25">
      <c r="A1152" t="s">
        <v>247</v>
      </c>
      <c r="B1152" t="s">
        <v>15</v>
      </c>
      <c r="C1152" t="str">
        <f>+VLOOKUP(Importaciones_mensuales[[#This Row],[Código Arancelario]],Codigos10[],2,0)</f>
        <v>Frutilla</v>
      </c>
      <c r="D1152">
        <f>+VLOOKUP(Importaciones_mensuales[[#This Row],[Cultivo]],Cod_categoría[],2,0)</f>
        <v>100112025</v>
      </c>
      <c r="E1152" t="str">
        <f>+VLOOKUP(Importaciones_mensuales[[#This Row],[Código Arancelario]],Codigos10[],4,0)</f>
        <v>Congelado</v>
      </c>
      <c r="F1152">
        <f>+VLOOKUP(Importaciones_mensuales[[#This Row],[Procesamiento]],Cod_procesamiento[],2,0)</f>
        <v>1</v>
      </c>
      <c r="G1152" t="str">
        <f>+VLOOKUP(Importaciones_mensuales[[#This Row],[Código Arancelario]],Codigos10[],3,0)</f>
        <v>No orgánico</v>
      </c>
      <c r="H1152">
        <f>+VLOOKUP(Importaciones_mensuales[[#This Row],[Tipo]],Cod_tipo[],2,0)</f>
        <v>2</v>
      </c>
      <c r="I1152" t="str">
        <f>+VLOOKUP(Importaciones_mensuales[[#This Row],[Código Arancelario]],Codigos10[],5,0)</f>
        <v>Berries</v>
      </c>
      <c r="J1152">
        <f>+VLOOKUP(Importaciones_mensuales[[#This Row],[Categoría]],Cod_Tipo_cultivo[],2,0)</f>
        <v>1</v>
      </c>
      <c r="K1152" t="s">
        <v>129</v>
      </c>
      <c r="L1152">
        <f>+VLOOKUP(Importaciones_mensuales[[#This Row],[Contenido]],Contenido_cod[],2,0)</f>
        <v>1</v>
      </c>
      <c r="M1152" t="str">
        <f>+VLOOKUP(Importaciones_mensuales[[#This Row],[Código Arancelario]],Codigos10[],7,0)</f>
        <v>Sin especificar</v>
      </c>
      <c r="N1152">
        <v>2015</v>
      </c>
      <c r="O1152">
        <v>43829.41</v>
      </c>
      <c r="P1152">
        <v>0</v>
      </c>
      <c r="Q1152">
        <v>1125.4000000000001</v>
      </c>
      <c r="R1152">
        <v>43829.55</v>
      </c>
      <c r="S1152">
        <v>45150.74</v>
      </c>
      <c r="T1152">
        <v>265894.19999999995</v>
      </c>
      <c r="U1152">
        <v>43942.38</v>
      </c>
      <c r="V1152">
        <v>32278.760000000002</v>
      </c>
      <c r="W1152">
        <v>8992.14</v>
      </c>
      <c r="X1152">
        <v>371544.75</v>
      </c>
      <c r="Y1152">
        <v>227682.53999999998</v>
      </c>
      <c r="Z1152">
        <v>147276.91</v>
      </c>
    </row>
    <row r="1153" spans="1:26" x14ac:dyDescent="0.25">
      <c r="A1153" t="s">
        <v>196</v>
      </c>
      <c r="B1153" t="s">
        <v>362</v>
      </c>
      <c r="C1153" t="str">
        <f>+VLOOKUP(Importaciones_mensuales[[#This Row],[Código Arancelario]],Codigos10[],2,0)</f>
        <v>Uva</v>
      </c>
      <c r="D1153">
        <f>+VLOOKUP(Importaciones_mensuales[[#This Row],[Cultivo]],Cod_categoría[],2,0)</f>
        <v>100109001</v>
      </c>
      <c r="E1153" t="str">
        <f>+VLOOKUP(Importaciones_mensuales[[#This Row],[Código Arancelario]],Codigos10[],4,0)</f>
        <v>Deshidratado</v>
      </c>
      <c r="F1153">
        <f>+VLOOKUP(Importaciones_mensuales[[#This Row],[Procesamiento]],Cod_procesamiento[],2,0)</f>
        <v>3</v>
      </c>
      <c r="G1153" t="str">
        <f>+VLOOKUP(Importaciones_mensuales[[#This Row],[Código Arancelario]],Codigos10[],3,0)</f>
        <v>Sin especificar</v>
      </c>
      <c r="H1153">
        <f>+VLOOKUP(Importaciones_mensuales[[#This Row],[Tipo]],Cod_tipo[],2,0)</f>
        <v>5</v>
      </c>
      <c r="I1153" t="str">
        <f>+VLOOKUP(Importaciones_mensuales[[#This Row],[Código Arancelario]],Codigos10[],5,0)</f>
        <v>Uva</v>
      </c>
      <c r="J1153">
        <f>+VLOOKUP(Importaciones_mensuales[[#This Row],[Categoría]],Cod_Tipo_cultivo[],2,0)</f>
        <v>11</v>
      </c>
      <c r="K1153" t="s">
        <v>129</v>
      </c>
      <c r="L1153">
        <f>+VLOOKUP(Importaciones_mensuales[[#This Row],[Contenido]],Contenido_cod[],2,0)</f>
        <v>1</v>
      </c>
      <c r="M1153" t="str">
        <f>+VLOOKUP(Importaciones_mensuales[[#This Row],[Código Arancelario]],Codigos10[],7,0)</f>
        <v>Sin especificar</v>
      </c>
      <c r="N1153">
        <v>2021</v>
      </c>
      <c r="O1153">
        <v>30</v>
      </c>
      <c r="P1153">
        <v>0</v>
      </c>
      <c r="Q1153">
        <v>0</v>
      </c>
      <c r="R1153">
        <v>43000</v>
      </c>
      <c r="S1153">
        <v>0</v>
      </c>
      <c r="T1153">
        <v>1</v>
      </c>
      <c r="U1153">
        <v>0</v>
      </c>
      <c r="V1153">
        <v>50500</v>
      </c>
      <c r="W1153">
        <v>28500</v>
      </c>
      <c r="X1153">
        <v>0</v>
      </c>
      <c r="Y1153">
        <v>0</v>
      </c>
      <c r="Z1153">
        <v>0</v>
      </c>
    </row>
    <row r="1154" spans="1:26" x14ac:dyDescent="0.25">
      <c r="A1154" t="s">
        <v>197</v>
      </c>
      <c r="B1154" t="s">
        <v>362</v>
      </c>
      <c r="C1154" t="str">
        <f>+VLOOKUP(Importaciones_mensuales[[#This Row],[Código Arancelario]],Codigos10[],2,0)</f>
        <v>Uva</v>
      </c>
      <c r="D1154">
        <f>+VLOOKUP(Importaciones_mensuales[[#This Row],[Cultivo]],Cod_categoría[],2,0)</f>
        <v>100109001</v>
      </c>
      <c r="E1154" t="str">
        <f>+VLOOKUP(Importaciones_mensuales[[#This Row],[Código Arancelario]],Codigos10[],4,0)</f>
        <v>Deshidratado</v>
      </c>
      <c r="F1154">
        <f>+VLOOKUP(Importaciones_mensuales[[#This Row],[Procesamiento]],Cod_procesamiento[],2,0)</f>
        <v>3</v>
      </c>
      <c r="G1154" t="str">
        <f>+VLOOKUP(Importaciones_mensuales[[#This Row],[Código Arancelario]],Codigos10[],3,0)</f>
        <v>Sin especificar</v>
      </c>
      <c r="H1154">
        <f>+VLOOKUP(Importaciones_mensuales[[#This Row],[Tipo]],Cod_tipo[],2,0)</f>
        <v>5</v>
      </c>
      <c r="I1154" t="str">
        <f>+VLOOKUP(Importaciones_mensuales[[#This Row],[Código Arancelario]],Codigos10[],5,0)</f>
        <v>Uva</v>
      </c>
      <c r="J1154">
        <f>+VLOOKUP(Importaciones_mensuales[[#This Row],[Categoría]],Cod_Tipo_cultivo[],2,0)</f>
        <v>11</v>
      </c>
      <c r="K1154" t="s">
        <v>129</v>
      </c>
      <c r="L1154">
        <f>+VLOOKUP(Importaciones_mensuales[[#This Row],[Contenido]],Contenido_cod[],2,0)</f>
        <v>1</v>
      </c>
      <c r="M1154" t="str">
        <f>+VLOOKUP(Importaciones_mensuales[[#This Row],[Código Arancelario]],Codigos10[],7,0)</f>
        <v>Sin especificar</v>
      </c>
      <c r="N1154">
        <v>2021</v>
      </c>
      <c r="O1154">
        <v>22911</v>
      </c>
      <c r="P1154">
        <v>173750</v>
      </c>
      <c r="Q1154">
        <v>100080.0769</v>
      </c>
      <c r="R1154">
        <v>43040.35</v>
      </c>
      <c r="S1154">
        <v>22910</v>
      </c>
      <c r="T1154">
        <v>91245</v>
      </c>
      <c r="U1154">
        <v>146250</v>
      </c>
      <c r="V1154">
        <v>40146.879999999997</v>
      </c>
      <c r="W1154">
        <v>38585.440000000002</v>
      </c>
      <c r="X1154">
        <v>0</v>
      </c>
      <c r="Y1154">
        <v>0</v>
      </c>
      <c r="Z1154">
        <v>0</v>
      </c>
    </row>
    <row r="1155" spans="1:26" x14ac:dyDescent="0.25">
      <c r="A1155" t="s">
        <v>198</v>
      </c>
      <c r="B1155" t="s">
        <v>362</v>
      </c>
      <c r="C1155" t="str">
        <f>+VLOOKUP(Importaciones_mensuales[[#This Row],[Código Arancelario]],Codigos10[],2,0)</f>
        <v>Sandía</v>
      </c>
      <c r="D1155">
        <f>+VLOOKUP(Importaciones_mensuales[[#This Row],[Cultivo]],Cod_categoría[],2,0)</f>
        <v>100112028</v>
      </c>
      <c r="E1155" t="str">
        <f>+VLOOKUP(Importaciones_mensuales[[#This Row],[Código Arancelario]],Codigos10[],4,0)</f>
        <v>Fresco</v>
      </c>
      <c r="F1155">
        <f>+VLOOKUP(Importaciones_mensuales[[#This Row],[Procesamiento]],Cod_procesamiento[],2,0)</f>
        <v>4</v>
      </c>
      <c r="G1155" t="str">
        <f>+VLOOKUP(Importaciones_mensuales[[#This Row],[Código Arancelario]],Codigos10[],3,0)</f>
        <v>Sin especificar</v>
      </c>
      <c r="H1155">
        <f>+VLOOKUP(Importaciones_mensuales[[#This Row],[Tipo]],Cod_tipo[],2,0)</f>
        <v>5</v>
      </c>
      <c r="I1155" t="str">
        <f>+VLOOKUP(Importaciones_mensuales[[#This Row],[Código Arancelario]],Codigos10[],5,0)</f>
        <v>Frutas anuales</v>
      </c>
      <c r="J1155">
        <f>+VLOOKUP(Importaciones_mensuales[[#This Row],[Categoría]],Cod_Tipo_cultivo[],2,0)</f>
        <v>10</v>
      </c>
      <c r="K1155" t="s">
        <v>129</v>
      </c>
      <c r="L1155">
        <f>+VLOOKUP(Importaciones_mensuales[[#This Row],[Contenido]],Contenido_cod[],2,0)</f>
        <v>1</v>
      </c>
      <c r="M1155" t="str">
        <f>+VLOOKUP(Importaciones_mensuales[[#This Row],[Código Arancelario]],Codigos10[],7,0)</f>
        <v>Sin especificar</v>
      </c>
      <c r="N1155">
        <v>2021</v>
      </c>
      <c r="O1155">
        <v>658900</v>
      </c>
      <c r="P1155">
        <v>681300</v>
      </c>
      <c r="Q1155">
        <v>609500</v>
      </c>
      <c r="R1155">
        <v>674250</v>
      </c>
      <c r="S1155">
        <v>99000</v>
      </c>
      <c r="T1155">
        <v>151960</v>
      </c>
      <c r="U1155">
        <v>584880</v>
      </c>
      <c r="V1155">
        <v>462745</v>
      </c>
      <c r="W1155">
        <v>954590</v>
      </c>
      <c r="X1155">
        <v>0</v>
      </c>
      <c r="Y1155">
        <v>0</v>
      </c>
      <c r="Z1155">
        <v>0</v>
      </c>
    </row>
    <row r="1156" spans="1:26" x14ac:dyDescent="0.25">
      <c r="A1156" t="s">
        <v>201</v>
      </c>
      <c r="B1156" t="s">
        <v>362</v>
      </c>
      <c r="C1156" t="str">
        <f>+VLOOKUP(Importaciones_mensuales[[#This Row],[Código Arancelario]],Codigos10[],2,0)</f>
        <v>Melón</v>
      </c>
      <c r="D1156">
        <f>+VLOOKUP(Importaciones_mensuales[[#This Row],[Cultivo]],Cod_categoría[],2,0)</f>
        <v>100112027</v>
      </c>
      <c r="E1156" t="str">
        <f>+VLOOKUP(Importaciones_mensuales[[#This Row],[Código Arancelario]],Codigos10[],4,0)</f>
        <v>Fresco</v>
      </c>
      <c r="F1156">
        <f>+VLOOKUP(Importaciones_mensuales[[#This Row],[Procesamiento]],Cod_procesamiento[],2,0)</f>
        <v>4</v>
      </c>
      <c r="G1156" t="str">
        <f>+VLOOKUP(Importaciones_mensuales[[#This Row],[Código Arancelario]],Codigos10[],3,0)</f>
        <v>Sin especificar</v>
      </c>
      <c r="H1156">
        <f>+VLOOKUP(Importaciones_mensuales[[#This Row],[Tipo]],Cod_tipo[],2,0)</f>
        <v>5</v>
      </c>
      <c r="I1156" t="str">
        <f>+VLOOKUP(Importaciones_mensuales[[#This Row],[Código Arancelario]],Codigos10[],5,0)</f>
        <v>Frutas anuales</v>
      </c>
      <c r="J1156">
        <f>+VLOOKUP(Importaciones_mensuales[[#This Row],[Categoría]],Cod_Tipo_cultivo[],2,0)</f>
        <v>10</v>
      </c>
      <c r="K1156" t="s">
        <v>129</v>
      </c>
      <c r="L1156">
        <f>+VLOOKUP(Importaciones_mensuales[[#This Row],[Contenido]],Contenido_cod[],2,0)</f>
        <v>1</v>
      </c>
      <c r="M1156" t="str">
        <f>+VLOOKUP(Importaciones_mensuales[[#This Row],[Código Arancelario]],Codigos10[],7,0)</f>
        <v>Sin especificar</v>
      </c>
      <c r="N1156">
        <v>2021</v>
      </c>
      <c r="O1156">
        <v>0</v>
      </c>
      <c r="P1156">
        <v>0</v>
      </c>
      <c r="Q1156">
        <v>41916</v>
      </c>
      <c r="R1156">
        <v>48285</v>
      </c>
      <c r="S1156">
        <v>0</v>
      </c>
      <c r="T1156">
        <v>21000</v>
      </c>
      <c r="U1156">
        <v>602360</v>
      </c>
      <c r="V1156">
        <v>316325</v>
      </c>
      <c r="W1156">
        <v>189285.38459999999</v>
      </c>
      <c r="X1156">
        <v>0</v>
      </c>
      <c r="Y1156">
        <v>0</v>
      </c>
      <c r="Z1156">
        <v>0</v>
      </c>
    </row>
    <row r="1157" spans="1:26" x14ac:dyDescent="0.25">
      <c r="A1157" t="s">
        <v>203</v>
      </c>
      <c r="B1157" t="s">
        <v>362</v>
      </c>
      <c r="C1157" t="str">
        <f>+VLOOKUP(Importaciones_mensuales[[#This Row],[Código Arancelario]],Codigos10[],2,0)</f>
        <v>Papaya</v>
      </c>
      <c r="D1157">
        <f>+VLOOKUP(Importaciones_mensuales[[#This Row],[Cultivo]],Cod_categoría[],2,0)</f>
        <v>100108004</v>
      </c>
      <c r="E1157" t="str">
        <f>+VLOOKUP(Importaciones_mensuales[[#This Row],[Código Arancelario]],Codigos10[],4,0)</f>
        <v>Fresco</v>
      </c>
      <c r="F1157">
        <f>+VLOOKUP(Importaciones_mensuales[[#This Row],[Procesamiento]],Cod_procesamiento[],2,0)</f>
        <v>4</v>
      </c>
      <c r="G1157" t="str">
        <f>+VLOOKUP(Importaciones_mensuales[[#This Row],[Código Arancelario]],Codigos10[],3,0)</f>
        <v>Sin especificar</v>
      </c>
      <c r="H1157">
        <f>+VLOOKUP(Importaciones_mensuales[[#This Row],[Tipo]],Cod_tipo[],2,0)</f>
        <v>5</v>
      </c>
      <c r="I1157" t="str">
        <f>+VLOOKUP(Importaciones_mensuales[[#This Row],[Código Arancelario]],Codigos10[],5,0)</f>
        <v>Tropicales y Subtropicales</v>
      </c>
      <c r="J1157">
        <f>+VLOOKUP(Importaciones_mensuales[[#This Row],[Categoría]],Cod_Tipo_cultivo[],2,0)</f>
        <v>4</v>
      </c>
      <c r="K1157" t="s">
        <v>129</v>
      </c>
      <c r="L1157">
        <f>+VLOOKUP(Importaciones_mensuales[[#This Row],[Contenido]],Contenido_cod[],2,0)</f>
        <v>1</v>
      </c>
      <c r="M1157" t="str">
        <f>+VLOOKUP(Importaciones_mensuales[[#This Row],[Código Arancelario]],Codigos10[],7,0)</f>
        <v>Sin especificar</v>
      </c>
      <c r="N1157">
        <v>2021</v>
      </c>
      <c r="O1157">
        <v>0</v>
      </c>
      <c r="P1157">
        <v>0</v>
      </c>
      <c r="Q1157">
        <v>0</v>
      </c>
      <c r="R1157">
        <v>0</v>
      </c>
      <c r="S1157">
        <v>7.3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</row>
    <row r="1158" spans="1:26" x14ac:dyDescent="0.25">
      <c r="A1158" t="s">
        <v>205</v>
      </c>
      <c r="B1158" t="s">
        <v>362</v>
      </c>
      <c r="C1158" t="str">
        <f>+VLOOKUP(Importaciones_mensuales[[#This Row],[Código Arancelario]],Codigos10[],2,0)</f>
        <v>Manzana</v>
      </c>
      <c r="D1158">
        <f>+VLOOKUP(Importaciones_mensuales[[#This Row],[Cultivo]],Cod_categoría[],2,0)</f>
        <v>100104002</v>
      </c>
      <c r="E1158" t="str">
        <f>+VLOOKUP(Importaciones_mensuales[[#This Row],[Código Arancelario]],Codigos10[],4,0)</f>
        <v>Fresco</v>
      </c>
      <c r="F1158">
        <f>+VLOOKUP(Importaciones_mensuales[[#This Row],[Procesamiento]],Cod_procesamiento[],2,0)</f>
        <v>4</v>
      </c>
      <c r="G1158" t="str">
        <f>+VLOOKUP(Importaciones_mensuales[[#This Row],[Código Arancelario]],Codigos10[],3,0)</f>
        <v>Sin especificar</v>
      </c>
      <c r="H1158">
        <f>+VLOOKUP(Importaciones_mensuales[[#This Row],[Tipo]],Cod_tipo[],2,0)</f>
        <v>5</v>
      </c>
      <c r="I1158" t="str">
        <f>+VLOOKUP(Importaciones_mensuales[[#This Row],[Código Arancelario]],Codigos10[],5,0)</f>
        <v>Frutos de pepita</v>
      </c>
      <c r="J1158">
        <f>+VLOOKUP(Importaciones_mensuales[[#This Row],[Categoría]],Cod_Tipo_cultivo[],2,0)</f>
        <v>3</v>
      </c>
      <c r="K1158" t="s">
        <v>129</v>
      </c>
      <c r="L1158">
        <f>+VLOOKUP(Importaciones_mensuales[[#This Row],[Contenido]],Contenido_cod[],2,0)</f>
        <v>1</v>
      </c>
      <c r="M1158" t="str">
        <f>+VLOOKUP(Importaciones_mensuales[[#This Row],[Código Arancelario]],Codigos10[],7,0)</f>
        <v>Richared delicious</v>
      </c>
      <c r="N1158">
        <v>2021</v>
      </c>
      <c r="O1158">
        <v>5292</v>
      </c>
      <c r="P1158">
        <v>5292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</row>
    <row r="1159" spans="1:26" x14ac:dyDescent="0.25">
      <c r="A1159" t="s">
        <v>249</v>
      </c>
      <c r="B1159" t="s">
        <v>15</v>
      </c>
      <c r="C1159" t="str">
        <f>+VLOOKUP(Importaciones_mensuales[[#This Row],[Código Arancelario]],Codigos10[],2,0)</f>
        <v>Frambuesa</v>
      </c>
      <c r="D1159">
        <f>+VLOOKUP(Importaciones_mensuales[[#This Row],[Cultivo]],Cod_categoría[],2,0)</f>
        <v>100101004</v>
      </c>
      <c r="E1159" t="str">
        <f>+VLOOKUP(Importaciones_mensuales[[#This Row],[Código Arancelario]],Codigos10[],4,0)</f>
        <v>Congelado</v>
      </c>
      <c r="F1159">
        <f>+VLOOKUP(Importaciones_mensuales[[#This Row],[Procesamiento]],Cod_procesamiento[],2,0)</f>
        <v>1</v>
      </c>
      <c r="G1159" t="str">
        <f>+VLOOKUP(Importaciones_mensuales[[#This Row],[Código Arancelario]],Codigos10[],3,0)</f>
        <v>Orgánico</v>
      </c>
      <c r="H1159">
        <f>+VLOOKUP(Importaciones_mensuales[[#This Row],[Tipo]],Cod_tipo[],2,0)</f>
        <v>1</v>
      </c>
      <c r="I1159" t="str">
        <f>+VLOOKUP(Importaciones_mensuales[[#This Row],[Código Arancelario]],Codigos10[],5,0)</f>
        <v>Berries</v>
      </c>
      <c r="J1159">
        <f>+VLOOKUP(Importaciones_mensuales[[#This Row],[Categoría]],Cod_Tipo_cultivo[],2,0)</f>
        <v>1</v>
      </c>
      <c r="K1159" t="s">
        <v>129</v>
      </c>
      <c r="L1159">
        <f>+VLOOKUP(Importaciones_mensuales[[#This Row],[Contenido]],Contenido_cod[],2,0)</f>
        <v>1</v>
      </c>
      <c r="M1159" t="str">
        <f>+VLOOKUP(Importaciones_mensuales[[#This Row],[Código Arancelario]],Codigos10[],7,0)</f>
        <v>Sin especificar</v>
      </c>
      <c r="N1159">
        <v>2019</v>
      </c>
      <c r="O1159">
        <v>43214.36</v>
      </c>
      <c r="P1159">
        <v>0</v>
      </c>
      <c r="Q1159">
        <v>0</v>
      </c>
      <c r="R1159">
        <v>70604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</row>
    <row r="1160" spans="1:26" x14ac:dyDescent="0.25">
      <c r="A1160" t="s">
        <v>297</v>
      </c>
      <c r="B1160" t="s">
        <v>362</v>
      </c>
      <c r="C1160" t="str">
        <f>+VLOOKUP(Importaciones_mensuales[[#This Row],[Código Arancelario]],Codigos10[],2,0)</f>
        <v>Frambuesa</v>
      </c>
      <c r="D1160">
        <f>+VLOOKUP(Importaciones_mensuales[[#This Row],[Cultivo]],Cod_categoría[],2,0)</f>
        <v>100101004</v>
      </c>
      <c r="E1160" t="str">
        <f>+VLOOKUP(Importaciones_mensuales[[#This Row],[Código Arancelario]],Codigos10[],4,0)</f>
        <v>Fresco</v>
      </c>
      <c r="F1160">
        <f>+VLOOKUP(Importaciones_mensuales[[#This Row],[Procesamiento]],Cod_procesamiento[],2,0)</f>
        <v>4</v>
      </c>
      <c r="G1160" t="str">
        <f>+VLOOKUP(Importaciones_mensuales[[#This Row],[Código Arancelario]],Codigos10[],3,0)</f>
        <v>Orgánico</v>
      </c>
      <c r="H1160">
        <f>+VLOOKUP(Importaciones_mensuales[[#This Row],[Tipo]],Cod_tipo[],2,0)</f>
        <v>1</v>
      </c>
      <c r="I1160" t="str">
        <f>+VLOOKUP(Importaciones_mensuales[[#This Row],[Código Arancelario]],Codigos10[],5,0)</f>
        <v>Berries</v>
      </c>
      <c r="J1160">
        <f>+VLOOKUP(Importaciones_mensuales[[#This Row],[Categoría]],Cod_Tipo_cultivo[],2,0)</f>
        <v>1</v>
      </c>
      <c r="K1160" t="s">
        <v>129</v>
      </c>
      <c r="L1160">
        <f>+VLOOKUP(Importaciones_mensuales[[#This Row],[Contenido]],Contenido_cod[],2,0)</f>
        <v>1</v>
      </c>
      <c r="M1160" t="str">
        <f>+VLOOKUP(Importaciones_mensuales[[#This Row],[Código Arancelario]],Codigos10[],7,0)</f>
        <v>Sin especificar</v>
      </c>
      <c r="N1160">
        <v>2020</v>
      </c>
      <c r="O1160">
        <v>42480</v>
      </c>
      <c r="P1160">
        <v>0</v>
      </c>
      <c r="Q1160">
        <v>22000</v>
      </c>
      <c r="R1160">
        <v>0</v>
      </c>
      <c r="S1160">
        <v>22000</v>
      </c>
      <c r="T1160">
        <v>20480</v>
      </c>
      <c r="U1160">
        <v>21390</v>
      </c>
      <c r="V1160">
        <v>21000</v>
      </c>
      <c r="W1160">
        <v>21390</v>
      </c>
      <c r="X1160">
        <v>0</v>
      </c>
      <c r="Y1160">
        <v>22000</v>
      </c>
      <c r="Z1160">
        <v>0</v>
      </c>
    </row>
    <row r="1161" spans="1:26" x14ac:dyDescent="0.25">
      <c r="A1161" t="s">
        <v>54</v>
      </c>
      <c r="B1161" t="s">
        <v>362</v>
      </c>
      <c r="C1161" t="str">
        <f>+VLOOKUP(Importaciones_mensuales[[#This Row],[Código Arancelario]],Codigos10[],2,0)</f>
        <v>Espárrago</v>
      </c>
      <c r="D1161">
        <f>+VLOOKUP(Importaciones_mensuales[[#This Row],[Cultivo]],Cod_categoría[],2,0)</f>
        <v>100112018</v>
      </c>
      <c r="E1161" t="str">
        <f>+VLOOKUP(Importaciones_mensuales[[#This Row],[Código Arancelario]],Codigos10[],4,0)</f>
        <v>Fresco</v>
      </c>
      <c r="F1161">
        <f>+VLOOKUP(Importaciones_mensuales[[#This Row],[Procesamiento]],Cod_procesamiento[],2,0)</f>
        <v>4</v>
      </c>
      <c r="G1161" t="str">
        <f>+VLOOKUP(Importaciones_mensuales[[#This Row],[Código Arancelario]],Codigos10[],3,0)</f>
        <v>No orgánico</v>
      </c>
      <c r="H1161">
        <f>+VLOOKUP(Importaciones_mensuales[[#This Row],[Tipo]],Cod_tipo[],2,0)</f>
        <v>2</v>
      </c>
      <c r="I1161" t="str">
        <f>+VLOOKUP(Importaciones_mensuales[[#This Row],[Código Arancelario]],Codigos10[],5,0)</f>
        <v>Hortalizas</v>
      </c>
      <c r="J1161">
        <f>+VLOOKUP(Importaciones_mensuales[[#This Row],[Categoría]],Cod_Tipo_cultivo[],2,0)</f>
        <v>7</v>
      </c>
      <c r="K1161" t="s">
        <v>20</v>
      </c>
      <c r="L1161">
        <f>+VLOOKUP(Importaciones_mensuales[[#This Row],[Contenido]],Contenido_cod[],2,0)</f>
        <v>2</v>
      </c>
      <c r="M1161" t="str">
        <f>+VLOOKUP(Importaciones_mensuales[[#This Row],[Código Arancelario]],Codigos10[],7,0)</f>
        <v>Sin especificar</v>
      </c>
      <c r="N1161">
        <v>2016</v>
      </c>
      <c r="O1161">
        <v>40605</v>
      </c>
      <c r="P1161">
        <v>15858</v>
      </c>
      <c r="Q1161">
        <v>15072</v>
      </c>
      <c r="R1161">
        <v>23156</v>
      </c>
      <c r="S1161">
        <v>18312.5</v>
      </c>
      <c r="T1161">
        <v>32260</v>
      </c>
      <c r="U1161">
        <v>18260</v>
      </c>
      <c r="V1161">
        <v>27725</v>
      </c>
      <c r="W1161">
        <v>24319</v>
      </c>
      <c r="X1161">
        <v>6998</v>
      </c>
      <c r="Y1161">
        <v>0</v>
      </c>
      <c r="Z1161">
        <v>9140</v>
      </c>
    </row>
    <row r="1162" spans="1:26" x14ac:dyDescent="0.25">
      <c r="A1162" t="s">
        <v>246</v>
      </c>
      <c r="B1162" t="s">
        <v>362</v>
      </c>
      <c r="C1162" t="str">
        <f>+VLOOKUP(Importaciones_mensuales[[#This Row],[Código Arancelario]],Codigos10[],2,0)</f>
        <v>Frutilla</v>
      </c>
      <c r="D1162">
        <f>+VLOOKUP(Importaciones_mensuales[[#This Row],[Cultivo]],Cod_categoría[],2,0)</f>
        <v>100112025</v>
      </c>
      <c r="E1162" t="str">
        <f>+VLOOKUP(Importaciones_mensuales[[#This Row],[Código Arancelario]],Codigos10[],4,0)</f>
        <v>Congelado</v>
      </c>
      <c r="F1162">
        <f>+VLOOKUP(Importaciones_mensuales[[#This Row],[Procesamiento]],Cod_procesamiento[],2,0)</f>
        <v>1</v>
      </c>
      <c r="G1162" t="str">
        <f>+VLOOKUP(Importaciones_mensuales[[#This Row],[Código Arancelario]],Codigos10[],3,0)</f>
        <v>Orgánico</v>
      </c>
      <c r="H1162">
        <f>+VLOOKUP(Importaciones_mensuales[[#This Row],[Tipo]],Cod_tipo[],2,0)</f>
        <v>1</v>
      </c>
      <c r="I1162" t="str">
        <f>+VLOOKUP(Importaciones_mensuales[[#This Row],[Código Arancelario]],Codigos10[],5,0)</f>
        <v>Berries</v>
      </c>
      <c r="J1162">
        <f>+VLOOKUP(Importaciones_mensuales[[#This Row],[Categoría]],Cod_Tipo_cultivo[],2,0)</f>
        <v>1</v>
      </c>
      <c r="K1162" t="s">
        <v>129</v>
      </c>
      <c r="L1162">
        <f>+VLOOKUP(Importaciones_mensuales[[#This Row],[Contenido]],Contenido_cod[],2,0)</f>
        <v>1</v>
      </c>
      <c r="M1162" t="str">
        <f>+VLOOKUP(Importaciones_mensuales[[#This Row],[Código Arancelario]],Codigos10[],7,0)</f>
        <v>Sin especificar</v>
      </c>
      <c r="N1162">
        <v>2015</v>
      </c>
      <c r="O1162">
        <v>40000</v>
      </c>
      <c r="P1162">
        <v>0</v>
      </c>
      <c r="Q1162">
        <v>40000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129546</v>
      </c>
      <c r="X1162">
        <v>0</v>
      </c>
      <c r="Y1162">
        <v>24004</v>
      </c>
      <c r="Z1162">
        <v>0</v>
      </c>
    </row>
    <row r="1163" spans="1:26" x14ac:dyDescent="0.25">
      <c r="A1163" t="s">
        <v>216</v>
      </c>
      <c r="B1163" t="s">
        <v>362</v>
      </c>
      <c r="C1163" t="str">
        <f>+VLOOKUP(Importaciones_mensuales[[#This Row],[Código Arancelario]],Codigos10[],2,0)</f>
        <v>Pera</v>
      </c>
      <c r="D1163">
        <f>+VLOOKUP(Importaciones_mensuales[[#This Row],[Cultivo]],Cod_categoría[],2,0)</f>
        <v>100104005</v>
      </c>
      <c r="E1163" t="str">
        <f>+VLOOKUP(Importaciones_mensuales[[#This Row],[Código Arancelario]],Codigos10[],4,0)</f>
        <v>Fresco</v>
      </c>
      <c r="F1163">
        <f>+VLOOKUP(Importaciones_mensuales[[#This Row],[Procesamiento]],Cod_procesamiento[],2,0)</f>
        <v>4</v>
      </c>
      <c r="G1163" t="str">
        <f>+VLOOKUP(Importaciones_mensuales[[#This Row],[Código Arancelario]],Codigos10[],3,0)</f>
        <v>Sin especificar</v>
      </c>
      <c r="H1163">
        <f>+VLOOKUP(Importaciones_mensuales[[#This Row],[Tipo]],Cod_tipo[],2,0)</f>
        <v>5</v>
      </c>
      <c r="I1163" t="str">
        <f>+VLOOKUP(Importaciones_mensuales[[#This Row],[Código Arancelario]],Codigos10[],5,0)</f>
        <v>Frutos de pepita</v>
      </c>
      <c r="J1163">
        <f>+VLOOKUP(Importaciones_mensuales[[#This Row],[Categoría]],Cod_Tipo_cultivo[],2,0)</f>
        <v>3</v>
      </c>
      <c r="K1163" t="s">
        <v>129</v>
      </c>
      <c r="L1163">
        <f>+VLOOKUP(Importaciones_mensuales[[#This Row],[Contenido]],Contenido_cod[],2,0)</f>
        <v>1</v>
      </c>
      <c r="M1163" t="str">
        <f>+VLOOKUP(Importaciones_mensuales[[#This Row],[Código Arancelario]],Codigos10[],7,0)</f>
        <v>Packham's triumph</v>
      </c>
      <c r="N1163">
        <v>2021</v>
      </c>
      <c r="O1163">
        <v>67636.800000000003</v>
      </c>
      <c r="P1163">
        <v>22545.599999999999</v>
      </c>
      <c r="Q1163">
        <v>0</v>
      </c>
      <c r="R1163">
        <v>20272</v>
      </c>
      <c r="S1163">
        <v>0</v>
      </c>
      <c r="T1163">
        <v>0</v>
      </c>
      <c r="U1163">
        <v>0</v>
      </c>
      <c r="V1163">
        <v>22176</v>
      </c>
      <c r="W1163">
        <v>22176</v>
      </c>
      <c r="X1163">
        <v>0</v>
      </c>
      <c r="Y1163">
        <v>0</v>
      </c>
      <c r="Z1163">
        <v>0</v>
      </c>
    </row>
    <row r="1164" spans="1:26" x14ac:dyDescent="0.25">
      <c r="A1164" t="s">
        <v>219</v>
      </c>
      <c r="B1164" t="s">
        <v>362</v>
      </c>
      <c r="C1164" t="str">
        <f>+VLOOKUP(Importaciones_mensuales[[#This Row],[Código Arancelario]],Codigos10[],2,0)</f>
        <v>Pera</v>
      </c>
      <c r="D1164">
        <f>+VLOOKUP(Importaciones_mensuales[[#This Row],[Cultivo]],Cod_categoría[],2,0)</f>
        <v>100104005</v>
      </c>
      <c r="E1164" t="str">
        <f>+VLOOKUP(Importaciones_mensuales[[#This Row],[Código Arancelario]],Codigos10[],4,0)</f>
        <v>Fresco</v>
      </c>
      <c r="F1164">
        <f>+VLOOKUP(Importaciones_mensuales[[#This Row],[Procesamiento]],Cod_procesamiento[],2,0)</f>
        <v>4</v>
      </c>
      <c r="G1164" t="str">
        <f>+VLOOKUP(Importaciones_mensuales[[#This Row],[Código Arancelario]],Codigos10[],3,0)</f>
        <v>Sin especificar</v>
      </c>
      <c r="H1164">
        <f>+VLOOKUP(Importaciones_mensuales[[#This Row],[Tipo]],Cod_tipo[],2,0)</f>
        <v>5</v>
      </c>
      <c r="I1164" t="str">
        <f>+VLOOKUP(Importaciones_mensuales[[#This Row],[Código Arancelario]],Codigos10[],5,0)</f>
        <v>Frutos de pepita</v>
      </c>
      <c r="J1164">
        <f>+VLOOKUP(Importaciones_mensuales[[#This Row],[Categoría]],Cod_Tipo_cultivo[],2,0)</f>
        <v>3</v>
      </c>
      <c r="K1164" t="s">
        <v>129</v>
      </c>
      <c r="L1164">
        <f>+VLOOKUP(Importaciones_mensuales[[#This Row],[Contenido]],Contenido_cod[],2,0)</f>
        <v>1</v>
      </c>
      <c r="M1164" t="str">
        <f>+VLOOKUP(Importaciones_mensuales[[#This Row],[Código Arancelario]],Codigos10[],7,0)</f>
        <v>D'Anjou</v>
      </c>
      <c r="N1164">
        <v>2021</v>
      </c>
      <c r="O1164">
        <v>0</v>
      </c>
      <c r="P1164">
        <v>0</v>
      </c>
      <c r="Q1164">
        <v>0</v>
      </c>
      <c r="R1164">
        <v>2128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</row>
    <row r="1165" spans="1:26" s="2" customFormat="1" x14ac:dyDescent="0.25">
      <c r="A1165" s="2" t="s">
        <v>221</v>
      </c>
      <c r="B1165" s="2" t="s">
        <v>362</v>
      </c>
      <c r="C1165" t="str">
        <f>+VLOOKUP(Importaciones_mensuales[[#This Row],[Código Arancelario]],Codigos10[],2,0)</f>
        <v>Pera</v>
      </c>
      <c r="D1165">
        <f>+VLOOKUP(Importaciones_mensuales[[#This Row],[Cultivo]],Cod_categoría[],2,0)</f>
        <v>100104005</v>
      </c>
      <c r="E1165" t="str">
        <f>+VLOOKUP(Importaciones_mensuales[[#This Row],[Código Arancelario]],Codigos10[],4,0)</f>
        <v>Fresco</v>
      </c>
      <c r="F1165">
        <f>+VLOOKUP(Importaciones_mensuales[[#This Row],[Procesamiento]],Cod_procesamiento[],2,0)</f>
        <v>4</v>
      </c>
      <c r="G1165" t="str">
        <f>+VLOOKUP(Importaciones_mensuales[[#This Row],[Código Arancelario]],Codigos10[],3,0)</f>
        <v>Sin especificar</v>
      </c>
      <c r="H1165">
        <f>+VLOOKUP(Importaciones_mensuales[[#This Row],[Tipo]],Cod_tipo[],2,0)</f>
        <v>5</v>
      </c>
      <c r="I1165" t="str">
        <f>+VLOOKUP(Importaciones_mensuales[[#This Row],[Código Arancelario]],Codigos10[],5,0)</f>
        <v>Frutos de pepita</v>
      </c>
      <c r="J1165">
        <f>+VLOOKUP(Importaciones_mensuales[[#This Row],[Categoría]],Cod_Tipo_cultivo[],2,0)</f>
        <v>3</v>
      </c>
      <c r="K1165" s="2" t="s">
        <v>129</v>
      </c>
      <c r="L1165">
        <f>+VLOOKUP(Importaciones_mensuales[[#This Row],[Contenido]],Contenido_cod[],2,0)</f>
        <v>1</v>
      </c>
      <c r="M1165" t="str">
        <f>+VLOOKUP(Importaciones_mensuales[[#This Row],[Código Arancelario]],Codigos10[],7,0)</f>
        <v>Sin especificar</v>
      </c>
      <c r="N1165" s="2">
        <v>2021</v>
      </c>
      <c r="O1165" s="2" t="e">
        <v>#N/A</v>
      </c>
      <c r="P1165" s="2" t="e">
        <v>#N/A</v>
      </c>
      <c r="Q1165" s="2" t="e">
        <v>#N/A</v>
      </c>
      <c r="R1165" s="2" t="e">
        <v>#N/A</v>
      </c>
      <c r="S1165" s="2" t="e">
        <v>#N/A</v>
      </c>
      <c r="T1165" s="2" t="e">
        <v>#N/A</v>
      </c>
      <c r="U1165" s="2" t="e">
        <v>#N/A</v>
      </c>
      <c r="V1165" s="2" t="e">
        <v>#N/A</v>
      </c>
      <c r="W1165" s="2" t="e">
        <v>#N/A</v>
      </c>
      <c r="X1165" s="2" t="e">
        <v>#N/A</v>
      </c>
      <c r="Y1165" s="2" t="e">
        <v>#N/A</v>
      </c>
      <c r="Z1165" s="2" t="e">
        <v>#N/A</v>
      </c>
    </row>
    <row r="1166" spans="1:26" x14ac:dyDescent="0.25">
      <c r="A1166" t="s">
        <v>222</v>
      </c>
      <c r="B1166" t="s">
        <v>362</v>
      </c>
      <c r="C1166" t="str">
        <f>+VLOOKUP(Importaciones_mensuales[[#This Row],[Código Arancelario]],Codigos10[],2,0)</f>
        <v>Damasco</v>
      </c>
      <c r="D1166">
        <f>+VLOOKUP(Importaciones_mensuales[[#This Row],[Cultivo]],Cod_categoría[],2,0)</f>
        <v>100103003</v>
      </c>
      <c r="E1166" t="str">
        <f>+VLOOKUP(Importaciones_mensuales[[#This Row],[Código Arancelario]],Codigos10[],4,0)</f>
        <v>Fresco</v>
      </c>
      <c r="F1166">
        <f>+VLOOKUP(Importaciones_mensuales[[#This Row],[Procesamiento]],Cod_procesamiento[],2,0)</f>
        <v>4</v>
      </c>
      <c r="G1166" t="str">
        <f>+VLOOKUP(Importaciones_mensuales[[#This Row],[Código Arancelario]],Codigos10[],3,0)</f>
        <v>Sin especificar</v>
      </c>
      <c r="H1166">
        <f>+VLOOKUP(Importaciones_mensuales[[#This Row],[Tipo]],Cod_tipo[],2,0)</f>
        <v>5</v>
      </c>
      <c r="I1166" t="str">
        <f>+VLOOKUP(Importaciones_mensuales[[#This Row],[Código Arancelario]],Codigos10[],5,0)</f>
        <v>Frutos de carozo</v>
      </c>
      <c r="J1166">
        <f>+VLOOKUP(Importaciones_mensuales[[#This Row],[Categoría]],Cod_Tipo_cultivo[],2,0)</f>
        <v>5</v>
      </c>
      <c r="K1166" t="s">
        <v>129</v>
      </c>
      <c r="L1166">
        <f>+VLOOKUP(Importaciones_mensuales[[#This Row],[Contenido]],Contenido_cod[],2,0)</f>
        <v>1</v>
      </c>
      <c r="M1166" t="str">
        <f>+VLOOKUP(Importaciones_mensuales[[#This Row],[Código Arancelario]],Codigos10[],7,0)</f>
        <v>Sin especificar</v>
      </c>
      <c r="N1166">
        <v>2021</v>
      </c>
      <c r="O1166">
        <v>0</v>
      </c>
      <c r="P1166">
        <v>0</v>
      </c>
      <c r="Q1166">
        <v>223.82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</row>
    <row r="1167" spans="1:26" x14ac:dyDescent="0.25">
      <c r="A1167" t="s">
        <v>225</v>
      </c>
      <c r="B1167" t="s">
        <v>362</v>
      </c>
      <c r="C1167" t="str">
        <f>+VLOOKUP(Importaciones_mensuales[[#This Row],[Código Arancelario]],Codigos10[],2,0)</f>
        <v>Nectarín</v>
      </c>
      <c r="D1167">
        <f>+VLOOKUP(Importaciones_mensuales[[#This Row],[Cultivo]],Cod_categoría[],2,0)</f>
        <v>100103006</v>
      </c>
      <c r="E1167" t="str">
        <f>+VLOOKUP(Importaciones_mensuales[[#This Row],[Código Arancelario]],Codigos10[],4,0)</f>
        <v>Fresco</v>
      </c>
      <c r="F1167">
        <f>+VLOOKUP(Importaciones_mensuales[[#This Row],[Procesamiento]],Cod_procesamiento[],2,0)</f>
        <v>4</v>
      </c>
      <c r="G1167" t="str">
        <f>+VLOOKUP(Importaciones_mensuales[[#This Row],[Código Arancelario]],Codigos10[],3,0)</f>
        <v>Sin especificar</v>
      </c>
      <c r="H1167">
        <f>+VLOOKUP(Importaciones_mensuales[[#This Row],[Tipo]],Cod_tipo[],2,0)</f>
        <v>5</v>
      </c>
      <c r="I1167" t="str">
        <f>+VLOOKUP(Importaciones_mensuales[[#This Row],[Código Arancelario]],Codigos10[],5,0)</f>
        <v>Frutos de carozo</v>
      </c>
      <c r="J1167">
        <f>+VLOOKUP(Importaciones_mensuales[[#This Row],[Categoría]],Cod_Tipo_cultivo[],2,0)</f>
        <v>5</v>
      </c>
      <c r="K1167" t="s">
        <v>129</v>
      </c>
      <c r="L1167">
        <f>+VLOOKUP(Importaciones_mensuales[[#This Row],[Contenido]],Contenido_cod[],2,0)</f>
        <v>1</v>
      </c>
      <c r="M1167" t="str">
        <f>+VLOOKUP(Importaciones_mensuales[[#This Row],[Código Arancelario]],Codigos10[],7,0)</f>
        <v>Sin especificar</v>
      </c>
      <c r="N1167">
        <v>2021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12946.88</v>
      </c>
      <c r="U1167">
        <v>44679.743000000002</v>
      </c>
      <c r="V1167">
        <v>23748.400000000001</v>
      </c>
      <c r="W1167">
        <v>25507.499</v>
      </c>
      <c r="X1167">
        <v>0</v>
      </c>
      <c r="Y1167">
        <v>0</v>
      </c>
      <c r="Z1167">
        <v>0</v>
      </c>
    </row>
    <row r="1168" spans="1:26" x14ac:dyDescent="0.25">
      <c r="A1168" t="s">
        <v>227</v>
      </c>
      <c r="B1168" t="s">
        <v>362</v>
      </c>
      <c r="C1168" t="str">
        <f>+VLOOKUP(Importaciones_mensuales[[#This Row],[Código Arancelario]],Codigos10[],2,0)</f>
        <v>Durazno</v>
      </c>
      <c r="D1168">
        <f>+VLOOKUP(Importaciones_mensuales[[#This Row],[Cultivo]],Cod_categoría[],2,0)</f>
        <v>100103004</v>
      </c>
      <c r="E1168" t="str">
        <f>+VLOOKUP(Importaciones_mensuales[[#This Row],[Código Arancelario]],Codigos10[],4,0)</f>
        <v>Fresco</v>
      </c>
      <c r="F1168">
        <f>+VLOOKUP(Importaciones_mensuales[[#This Row],[Procesamiento]],Cod_procesamiento[],2,0)</f>
        <v>4</v>
      </c>
      <c r="G1168" t="str">
        <f>+VLOOKUP(Importaciones_mensuales[[#This Row],[Código Arancelario]],Codigos10[],3,0)</f>
        <v>Sin especificar</v>
      </c>
      <c r="H1168">
        <f>+VLOOKUP(Importaciones_mensuales[[#This Row],[Tipo]],Cod_tipo[],2,0)</f>
        <v>5</v>
      </c>
      <c r="I1168" t="str">
        <f>+VLOOKUP(Importaciones_mensuales[[#This Row],[Código Arancelario]],Codigos10[],5,0)</f>
        <v>Frutos de carozo</v>
      </c>
      <c r="J1168">
        <f>+VLOOKUP(Importaciones_mensuales[[#This Row],[Categoría]],Cod_Tipo_cultivo[],2,0)</f>
        <v>5</v>
      </c>
      <c r="K1168" t="s">
        <v>129</v>
      </c>
      <c r="L1168">
        <f>+VLOOKUP(Importaciones_mensuales[[#This Row],[Contenido]],Contenido_cod[],2,0)</f>
        <v>1</v>
      </c>
      <c r="M1168" t="str">
        <f>+VLOOKUP(Importaciones_mensuales[[#This Row],[Código Arancelario]],Codigos10[],7,0)</f>
        <v>Sin especificar</v>
      </c>
      <c r="N1168">
        <v>2021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3751</v>
      </c>
      <c r="U1168">
        <v>12989</v>
      </c>
      <c r="V1168">
        <v>12665.3</v>
      </c>
      <c r="W1168">
        <v>12798</v>
      </c>
      <c r="X1168">
        <v>0</v>
      </c>
      <c r="Y1168">
        <v>0</v>
      </c>
      <c r="Z1168">
        <v>0</v>
      </c>
    </row>
    <row r="1169" spans="1:26" x14ac:dyDescent="0.25">
      <c r="A1169" t="s">
        <v>54</v>
      </c>
      <c r="B1169" t="s">
        <v>362</v>
      </c>
      <c r="C1169" t="str">
        <f>+VLOOKUP(Importaciones_mensuales[[#This Row],[Código Arancelario]],Codigos10[],2,0)</f>
        <v>Espárrago</v>
      </c>
      <c r="D1169">
        <f>+VLOOKUP(Importaciones_mensuales[[#This Row],[Cultivo]],Cod_categoría[],2,0)</f>
        <v>100112018</v>
      </c>
      <c r="E1169" t="str">
        <f>+VLOOKUP(Importaciones_mensuales[[#This Row],[Código Arancelario]],Codigos10[],4,0)</f>
        <v>Fresco</v>
      </c>
      <c r="F1169">
        <f>+VLOOKUP(Importaciones_mensuales[[#This Row],[Procesamiento]],Cod_procesamiento[],2,0)</f>
        <v>4</v>
      </c>
      <c r="G1169" t="str">
        <f>+VLOOKUP(Importaciones_mensuales[[#This Row],[Código Arancelario]],Codigos10[],3,0)</f>
        <v>No orgánico</v>
      </c>
      <c r="H1169">
        <f>+VLOOKUP(Importaciones_mensuales[[#This Row],[Tipo]],Cod_tipo[],2,0)</f>
        <v>2</v>
      </c>
      <c r="I1169" t="str">
        <f>+VLOOKUP(Importaciones_mensuales[[#This Row],[Código Arancelario]],Codigos10[],5,0)</f>
        <v>Hortalizas</v>
      </c>
      <c r="J1169">
        <f>+VLOOKUP(Importaciones_mensuales[[#This Row],[Categoría]],Cod_Tipo_cultivo[],2,0)</f>
        <v>7</v>
      </c>
      <c r="K1169" t="s">
        <v>20</v>
      </c>
      <c r="L1169">
        <f>+VLOOKUP(Importaciones_mensuales[[#This Row],[Contenido]],Contenido_cod[],2,0)</f>
        <v>2</v>
      </c>
      <c r="M1169" t="str">
        <f>+VLOOKUP(Importaciones_mensuales[[#This Row],[Código Arancelario]],Codigos10[],7,0)</f>
        <v>Sin especificar</v>
      </c>
      <c r="N1169">
        <v>2018</v>
      </c>
      <c r="O1169">
        <v>39620</v>
      </c>
      <c r="P1169">
        <v>34647</v>
      </c>
      <c r="Q1169">
        <v>35925</v>
      </c>
      <c r="R1169">
        <v>40743.979999999996</v>
      </c>
      <c r="S1169">
        <v>53331.8462</v>
      </c>
      <c r="T1169">
        <v>58683.461499999998</v>
      </c>
      <c r="U1169">
        <v>36360</v>
      </c>
      <c r="V1169">
        <v>40305</v>
      </c>
      <c r="W1169">
        <v>33540</v>
      </c>
      <c r="X1169">
        <v>34656.9</v>
      </c>
      <c r="Y1169">
        <v>28331.8462</v>
      </c>
      <c r="Z1169">
        <v>28285</v>
      </c>
    </row>
    <row r="1170" spans="1:26" x14ac:dyDescent="0.25">
      <c r="A1170" t="s">
        <v>231</v>
      </c>
      <c r="B1170" t="s">
        <v>362</v>
      </c>
      <c r="C1170" t="str">
        <f>+VLOOKUP(Importaciones_mensuales[[#This Row],[Código Arancelario]],Codigos10[],2,0)</f>
        <v>Frutilla</v>
      </c>
      <c r="D1170">
        <f>+VLOOKUP(Importaciones_mensuales[[#This Row],[Cultivo]],Cod_categoría[],2,0)</f>
        <v>100112025</v>
      </c>
      <c r="E1170" t="str">
        <f>+VLOOKUP(Importaciones_mensuales[[#This Row],[Código Arancelario]],Codigos10[],4,0)</f>
        <v>Fresco</v>
      </c>
      <c r="F1170">
        <f>+VLOOKUP(Importaciones_mensuales[[#This Row],[Procesamiento]],Cod_procesamiento[],2,0)</f>
        <v>4</v>
      </c>
      <c r="G1170" t="str">
        <f>+VLOOKUP(Importaciones_mensuales[[#This Row],[Código Arancelario]],Codigos10[],3,0)</f>
        <v>Sin especificar</v>
      </c>
      <c r="H1170">
        <f>+VLOOKUP(Importaciones_mensuales[[#This Row],[Tipo]],Cod_tipo[],2,0)</f>
        <v>5</v>
      </c>
      <c r="I1170" t="str">
        <f>+VLOOKUP(Importaciones_mensuales[[#This Row],[Código Arancelario]],Codigos10[],5,0)</f>
        <v>Berries</v>
      </c>
      <c r="J1170">
        <f>+VLOOKUP(Importaciones_mensuales[[#This Row],[Categoría]],Cod_Tipo_cultivo[],2,0)</f>
        <v>1</v>
      </c>
      <c r="K1170" t="s">
        <v>129</v>
      </c>
      <c r="L1170">
        <f>+VLOOKUP(Importaciones_mensuales[[#This Row],[Contenido]],Contenido_cod[],2,0)</f>
        <v>1</v>
      </c>
      <c r="M1170" t="str">
        <f>+VLOOKUP(Importaciones_mensuales[[#This Row],[Código Arancelario]],Codigos10[],7,0)</f>
        <v>Sin especificar</v>
      </c>
      <c r="N1170">
        <v>2021</v>
      </c>
      <c r="O1170">
        <v>6.7</v>
      </c>
      <c r="P1170">
        <v>0</v>
      </c>
      <c r="Q1170">
        <v>4994.87</v>
      </c>
      <c r="R1170">
        <v>0</v>
      </c>
      <c r="S1170">
        <v>0</v>
      </c>
      <c r="T1170">
        <v>1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</row>
    <row r="1171" spans="1:26" x14ac:dyDescent="0.25">
      <c r="A1171" t="s">
        <v>215</v>
      </c>
      <c r="B1171" t="s">
        <v>362</v>
      </c>
      <c r="C1171" t="str">
        <f>+VLOOKUP(Importaciones_mensuales[[#This Row],[Código Arancelario]],Codigos10[],2,0)</f>
        <v>Manzana</v>
      </c>
      <c r="D1171">
        <f>+VLOOKUP(Importaciones_mensuales[[#This Row],[Cultivo]],Cod_categoría[],2,0)</f>
        <v>100104002</v>
      </c>
      <c r="E1171" t="str">
        <f>+VLOOKUP(Importaciones_mensuales[[#This Row],[Código Arancelario]],Codigos10[],4,0)</f>
        <v>Fresco</v>
      </c>
      <c r="F1171">
        <f>+VLOOKUP(Importaciones_mensuales[[#This Row],[Procesamiento]],Cod_procesamiento[],2,0)</f>
        <v>4</v>
      </c>
      <c r="G1171" t="str">
        <f>+VLOOKUP(Importaciones_mensuales[[#This Row],[Código Arancelario]],Codigos10[],3,0)</f>
        <v>No orgánico</v>
      </c>
      <c r="H1171">
        <f>+VLOOKUP(Importaciones_mensuales[[#This Row],[Tipo]],Cod_tipo[],2,0)</f>
        <v>2</v>
      </c>
      <c r="I1171" t="str">
        <f>+VLOOKUP(Importaciones_mensuales[[#This Row],[Código Arancelario]],Codigos10[],5,0)</f>
        <v>Frutos de pepita</v>
      </c>
      <c r="J1171">
        <f>+VLOOKUP(Importaciones_mensuales[[#This Row],[Categoría]],Cod_Tipo_cultivo[],2,0)</f>
        <v>3</v>
      </c>
      <c r="K1171" t="s">
        <v>129</v>
      </c>
      <c r="L1171">
        <f>+VLOOKUP(Importaciones_mensuales[[#This Row],[Contenido]],Contenido_cod[],2,0)</f>
        <v>1</v>
      </c>
      <c r="M1171" t="str">
        <f>+VLOOKUP(Importaciones_mensuales[[#This Row],[Código Arancelario]],Codigos10[],7,0)</f>
        <v>Sin especificar</v>
      </c>
      <c r="N1171">
        <v>2018</v>
      </c>
      <c r="O1171">
        <v>39102</v>
      </c>
      <c r="P1171">
        <v>19551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21070</v>
      </c>
      <c r="Y1171">
        <v>60458</v>
      </c>
      <c r="Z1171">
        <v>211194</v>
      </c>
    </row>
    <row r="1172" spans="1:26" x14ac:dyDescent="0.25">
      <c r="A1172" t="s">
        <v>54</v>
      </c>
      <c r="B1172" t="s">
        <v>362</v>
      </c>
      <c r="C1172" t="str">
        <f>+VLOOKUP(Importaciones_mensuales[[#This Row],[Código Arancelario]],Codigos10[],2,0)</f>
        <v>Espárrago</v>
      </c>
      <c r="D1172">
        <f>+VLOOKUP(Importaciones_mensuales[[#This Row],[Cultivo]],Cod_categoría[],2,0)</f>
        <v>100112018</v>
      </c>
      <c r="E1172" t="str">
        <f>+VLOOKUP(Importaciones_mensuales[[#This Row],[Código Arancelario]],Codigos10[],4,0)</f>
        <v>Fresco</v>
      </c>
      <c r="F1172">
        <f>+VLOOKUP(Importaciones_mensuales[[#This Row],[Procesamiento]],Cod_procesamiento[],2,0)</f>
        <v>4</v>
      </c>
      <c r="G1172" t="str">
        <f>+VLOOKUP(Importaciones_mensuales[[#This Row],[Código Arancelario]],Codigos10[],3,0)</f>
        <v>No orgánico</v>
      </c>
      <c r="H1172">
        <f>+VLOOKUP(Importaciones_mensuales[[#This Row],[Tipo]],Cod_tipo[],2,0)</f>
        <v>2</v>
      </c>
      <c r="I1172" t="str">
        <f>+VLOOKUP(Importaciones_mensuales[[#This Row],[Código Arancelario]],Codigos10[],5,0)</f>
        <v>Hortalizas</v>
      </c>
      <c r="J1172">
        <f>+VLOOKUP(Importaciones_mensuales[[#This Row],[Categoría]],Cod_Tipo_cultivo[],2,0)</f>
        <v>7</v>
      </c>
      <c r="K1172" t="s">
        <v>20</v>
      </c>
      <c r="L1172">
        <f>+VLOOKUP(Importaciones_mensuales[[#This Row],[Contenido]],Contenido_cod[],2,0)</f>
        <v>2</v>
      </c>
      <c r="M1172" t="str">
        <f>+VLOOKUP(Importaciones_mensuales[[#This Row],[Código Arancelario]],Codigos10[],7,0)</f>
        <v>Sin especificar</v>
      </c>
      <c r="N1172">
        <v>2019</v>
      </c>
      <c r="O1172">
        <v>38747</v>
      </c>
      <c r="P1172">
        <v>38927.5</v>
      </c>
      <c r="Q1172">
        <v>14505</v>
      </c>
      <c r="R1172">
        <v>23521</v>
      </c>
      <c r="S1172">
        <v>52374.7</v>
      </c>
      <c r="T1172">
        <v>35552</v>
      </c>
      <c r="U1172">
        <v>61093.815399999999</v>
      </c>
      <c r="V1172">
        <v>44628</v>
      </c>
      <c r="W1172">
        <v>20706</v>
      </c>
      <c r="X1172">
        <v>15402</v>
      </c>
      <c r="Y1172">
        <v>15045</v>
      </c>
      <c r="Z1172">
        <v>38485</v>
      </c>
    </row>
    <row r="1173" spans="1:26" x14ac:dyDescent="0.25">
      <c r="A1173" t="s">
        <v>209</v>
      </c>
      <c r="B1173" t="s">
        <v>362</v>
      </c>
      <c r="C1173" t="str">
        <f>+VLOOKUP(Importaciones_mensuales[[#This Row],[Código Arancelario]],Codigos10[],2,0)</f>
        <v>Manzana</v>
      </c>
      <c r="D1173">
        <f>+VLOOKUP(Importaciones_mensuales[[#This Row],[Cultivo]],Cod_categoría[],2,0)</f>
        <v>100104002</v>
      </c>
      <c r="E1173" t="str">
        <f>+VLOOKUP(Importaciones_mensuales[[#This Row],[Código Arancelario]],Codigos10[],4,0)</f>
        <v>Fresco</v>
      </c>
      <c r="F1173">
        <f>+VLOOKUP(Importaciones_mensuales[[#This Row],[Procesamiento]],Cod_procesamiento[],2,0)</f>
        <v>4</v>
      </c>
      <c r="G1173" t="str">
        <f>+VLOOKUP(Importaciones_mensuales[[#This Row],[Código Arancelario]],Codigos10[],3,0)</f>
        <v>No orgánico</v>
      </c>
      <c r="H1173">
        <f>+VLOOKUP(Importaciones_mensuales[[#This Row],[Tipo]],Cod_tipo[],2,0)</f>
        <v>2</v>
      </c>
      <c r="I1173" t="str">
        <f>+VLOOKUP(Importaciones_mensuales[[#This Row],[Código Arancelario]],Codigos10[],5,0)</f>
        <v>Frutos de pepita</v>
      </c>
      <c r="J1173">
        <f>+VLOOKUP(Importaciones_mensuales[[#This Row],[Categoría]],Cod_Tipo_cultivo[],2,0)</f>
        <v>3</v>
      </c>
      <c r="K1173" t="s">
        <v>129</v>
      </c>
      <c r="L1173">
        <f>+VLOOKUP(Importaciones_mensuales[[#This Row],[Contenido]],Contenido_cod[],2,0)</f>
        <v>1</v>
      </c>
      <c r="M1173" t="str">
        <f>+VLOOKUP(Importaciones_mensuales[[#This Row],[Código Arancelario]],Codigos10[],7,0)</f>
        <v>Royal gala</v>
      </c>
      <c r="N1173">
        <v>2021</v>
      </c>
      <c r="O1173">
        <v>38623</v>
      </c>
      <c r="P1173">
        <v>5292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</row>
    <row r="1174" spans="1:26" x14ac:dyDescent="0.25">
      <c r="A1174" t="s">
        <v>24</v>
      </c>
      <c r="B1174" t="s">
        <v>15</v>
      </c>
      <c r="C1174" t="str">
        <f>+VLOOKUP(Importaciones_mensuales[[#This Row],[Código Arancelario]],Codigos10[],2,0)</f>
        <v>Cebolla</v>
      </c>
      <c r="D1174">
        <f>+VLOOKUP(Importaciones_mensuales[[#This Row],[Cultivo]],Cod_categoría[],2,0)</f>
        <v>100112004</v>
      </c>
      <c r="E1174" t="str">
        <f>+VLOOKUP(Importaciones_mensuales[[#This Row],[Código Arancelario]],Codigos10[],4,0)</f>
        <v>Fresco</v>
      </c>
      <c r="F1174">
        <f>+VLOOKUP(Importaciones_mensuales[[#This Row],[Procesamiento]],Cod_procesamiento[],2,0)</f>
        <v>4</v>
      </c>
      <c r="G1174" t="str">
        <f>+VLOOKUP(Importaciones_mensuales[[#This Row],[Código Arancelario]],Codigos10[],3,0)</f>
        <v>Orgánico</v>
      </c>
      <c r="H1174">
        <f>+VLOOKUP(Importaciones_mensuales[[#This Row],[Tipo]],Cod_tipo[],2,0)</f>
        <v>1</v>
      </c>
      <c r="I1174" t="str">
        <f>+VLOOKUP(Importaciones_mensuales[[#This Row],[Código Arancelario]],Codigos10[],5,0)</f>
        <v>Hortalizas</v>
      </c>
      <c r="J1174">
        <f>+VLOOKUP(Importaciones_mensuales[[#This Row],[Categoría]],Cod_Tipo_cultivo[],2,0)</f>
        <v>7</v>
      </c>
      <c r="K1174" t="s">
        <v>20</v>
      </c>
      <c r="L1174">
        <f>+VLOOKUP(Importaciones_mensuales[[#This Row],[Contenido]],Contenido_cod[],2,0)</f>
        <v>2</v>
      </c>
      <c r="M1174" t="str">
        <f>+VLOOKUP(Importaciones_mensuales[[#This Row],[Código Arancelario]],Codigos10[],7,0)</f>
        <v>Sin especificar</v>
      </c>
      <c r="N1174">
        <v>2016</v>
      </c>
      <c r="O1174">
        <v>37471.81</v>
      </c>
      <c r="P1174">
        <v>0</v>
      </c>
      <c r="Q1174">
        <v>8317.2000000000007</v>
      </c>
      <c r="R1174">
        <v>2866.3</v>
      </c>
      <c r="S1174">
        <v>4669.68</v>
      </c>
      <c r="T1174">
        <v>6460</v>
      </c>
      <c r="U1174">
        <v>43598.52</v>
      </c>
      <c r="V1174">
        <v>85420.7</v>
      </c>
      <c r="W1174">
        <v>215028.75</v>
      </c>
      <c r="X1174">
        <v>188574.7</v>
      </c>
      <c r="Y1174">
        <v>167673.81</v>
      </c>
      <c r="Z1174">
        <v>129128.4</v>
      </c>
    </row>
    <row r="1175" spans="1:26" x14ac:dyDescent="0.25">
      <c r="A1175" t="s">
        <v>209</v>
      </c>
      <c r="B1175" t="s">
        <v>15</v>
      </c>
      <c r="C1175" t="str">
        <f>+VLOOKUP(Importaciones_mensuales[[#This Row],[Código Arancelario]],Codigos10[],2,0)</f>
        <v>Manzana</v>
      </c>
      <c r="D1175">
        <f>+VLOOKUP(Importaciones_mensuales[[#This Row],[Cultivo]],Cod_categoría[],2,0)</f>
        <v>100104002</v>
      </c>
      <c r="E1175" t="str">
        <f>+VLOOKUP(Importaciones_mensuales[[#This Row],[Código Arancelario]],Codigos10[],4,0)</f>
        <v>Fresco</v>
      </c>
      <c r="F1175">
        <f>+VLOOKUP(Importaciones_mensuales[[#This Row],[Procesamiento]],Cod_procesamiento[],2,0)</f>
        <v>4</v>
      </c>
      <c r="G1175" t="str">
        <f>+VLOOKUP(Importaciones_mensuales[[#This Row],[Código Arancelario]],Codigos10[],3,0)</f>
        <v>No orgánico</v>
      </c>
      <c r="H1175">
        <f>+VLOOKUP(Importaciones_mensuales[[#This Row],[Tipo]],Cod_tipo[],2,0)</f>
        <v>2</v>
      </c>
      <c r="I1175" t="str">
        <f>+VLOOKUP(Importaciones_mensuales[[#This Row],[Código Arancelario]],Codigos10[],5,0)</f>
        <v>Frutos de pepita</v>
      </c>
      <c r="J1175">
        <f>+VLOOKUP(Importaciones_mensuales[[#This Row],[Categoría]],Cod_Tipo_cultivo[],2,0)</f>
        <v>3</v>
      </c>
      <c r="K1175" t="s">
        <v>129</v>
      </c>
      <c r="L1175">
        <f>+VLOOKUP(Importaciones_mensuales[[#This Row],[Contenido]],Contenido_cod[],2,0)</f>
        <v>1</v>
      </c>
      <c r="M1175" t="str">
        <f>+VLOOKUP(Importaciones_mensuales[[#This Row],[Código Arancelario]],Codigos10[],7,0)</f>
        <v>Royal gala</v>
      </c>
      <c r="N1175">
        <v>2015</v>
      </c>
      <c r="O1175">
        <v>37003.53</v>
      </c>
      <c r="P1175">
        <v>60853.84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36767.86</v>
      </c>
      <c r="Y1175">
        <v>36256.5</v>
      </c>
      <c r="Z1175">
        <v>177467.43</v>
      </c>
    </row>
    <row r="1176" spans="1:26" x14ac:dyDescent="0.25">
      <c r="A1176" t="s">
        <v>54</v>
      </c>
      <c r="B1176" t="s">
        <v>362</v>
      </c>
      <c r="C1176" t="str">
        <f>+VLOOKUP(Importaciones_mensuales[[#This Row],[Código Arancelario]],Codigos10[],2,0)</f>
        <v>Espárrago</v>
      </c>
      <c r="D1176">
        <f>+VLOOKUP(Importaciones_mensuales[[#This Row],[Cultivo]],Cod_categoría[],2,0)</f>
        <v>100112018</v>
      </c>
      <c r="E1176" t="str">
        <f>+VLOOKUP(Importaciones_mensuales[[#This Row],[Código Arancelario]],Codigos10[],4,0)</f>
        <v>Fresco</v>
      </c>
      <c r="F1176">
        <f>+VLOOKUP(Importaciones_mensuales[[#This Row],[Procesamiento]],Cod_procesamiento[],2,0)</f>
        <v>4</v>
      </c>
      <c r="G1176" t="str">
        <f>+VLOOKUP(Importaciones_mensuales[[#This Row],[Código Arancelario]],Codigos10[],3,0)</f>
        <v>No orgánico</v>
      </c>
      <c r="H1176">
        <f>+VLOOKUP(Importaciones_mensuales[[#This Row],[Tipo]],Cod_tipo[],2,0)</f>
        <v>2</v>
      </c>
      <c r="I1176" t="str">
        <f>+VLOOKUP(Importaciones_mensuales[[#This Row],[Código Arancelario]],Codigos10[],5,0)</f>
        <v>Hortalizas</v>
      </c>
      <c r="J1176">
        <f>+VLOOKUP(Importaciones_mensuales[[#This Row],[Categoría]],Cod_Tipo_cultivo[],2,0)</f>
        <v>7</v>
      </c>
      <c r="K1176" t="s">
        <v>20</v>
      </c>
      <c r="L1176">
        <f>+VLOOKUP(Importaciones_mensuales[[#This Row],[Contenido]],Contenido_cod[],2,0)</f>
        <v>2</v>
      </c>
      <c r="M1176" t="str">
        <f>+VLOOKUP(Importaciones_mensuales[[#This Row],[Código Arancelario]],Codigos10[],7,0)</f>
        <v>Sin especificar</v>
      </c>
      <c r="N1176">
        <v>2015</v>
      </c>
      <c r="O1176">
        <v>36500</v>
      </c>
      <c r="P1176">
        <v>15500</v>
      </c>
      <c r="Q1176">
        <v>33040</v>
      </c>
      <c r="R1176">
        <v>16500</v>
      </c>
      <c r="S1176">
        <v>40260</v>
      </c>
      <c r="T1176">
        <v>56208</v>
      </c>
      <c r="U1176">
        <v>37460</v>
      </c>
      <c r="V1176">
        <v>29610</v>
      </c>
      <c r="W1176">
        <v>46090</v>
      </c>
      <c r="X1176">
        <v>0</v>
      </c>
      <c r="Y1176">
        <v>10000</v>
      </c>
      <c r="Z1176">
        <v>59506</v>
      </c>
    </row>
    <row r="1177" spans="1:26" x14ac:dyDescent="0.25">
      <c r="A1177" t="s">
        <v>209</v>
      </c>
      <c r="B1177" t="s">
        <v>15</v>
      </c>
      <c r="C1177" t="str">
        <f>+VLOOKUP(Importaciones_mensuales[[#This Row],[Código Arancelario]],Codigos10[],2,0)</f>
        <v>Manzana</v>
      </c>
      <c r="D1177">
        <f>+VLOOKUP(Importaciones_mensuales[[#This Row],[Cultivo]],Cod_categoría[],2,0)</f>
        <v>100104002</v>
      </c>
      <c r="E1177" t="str">
        <f>+VLOOKUP(Importaciones_mensuales[[#This Row],[Código Arancelario]],Codigos10[],4,0)</f>
        <v>Fresco</v>
      </c>
      <c r="F1177">
        <f>+VLOOKUP(Importaciones_mensuales[[#This Row],[Procesamiento]],Cod_procesamiento[],2,0)</f>
        <v>4</v>
      </c>
      <c r="G1177" t="str">
        <f>+VLOOKUP(Importaciones_mensuales[[#This Row],[Código Arancelario]],Codigos10[],3,0)</f>
        <v>No orgánico</v>
      </c>
      <c r="H1177">
        <f>+VLOOKUP(Importaciones_mensuales[[#This Row],[Tipo]],Cod_tipo[],2,0)</f>
        <v>2</v>
      </c>
      <c r="I1177" t="str">
        <f>+VLOOKUP(Importaciones_mensuales[[#This Row],[Código Arancelario]],Codigos10[],5,0)</f>
        <v>Frutos de pepita</v>
      </c>
      <c r="J1177">
        <f>+VLOOKUP(Importaciones_mensuales[[#This Row],[Categoría]],Cod_Tipo_cultivo[],2,0)</f>
        <v>3</v>
      </c>
      <c r="K1177" t="s">
        <v>129</v>
      </c>
      <c r="L1177">
        <f>+VLOOKUP(Importaciones_mensuales[[#This Row],[Contenido]],Contenido_cod[],2,0)</f>
        <v>1</v>
      </c>
      <c r="M1177" t="str">
        <f>+VLOOKUP(Importaciones_mensuales[[#This Row],[Código Arancelario]],Codigos10[],7,0)</f>
        <v>Royal gala</v>
      </c>
      <c r="N1177">
        <v>2016</v>
      </c>
      <c r="O1177">
        <v>36039.24</v>
      </c>
      <c r="P1177">
        <v>106660.56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59352.5</v>
      </c>
      <c r="Z1177">
        <v>171075.98</v>
      </c>
    </row>
    <row r="1178" spans="1:26" x14ac:dyDescent="0.25">
      <c r="A1178" t="s">
        <v>268</v>
      </c>
      <c r="B1178" t="s">
        <v>15</v>
      </c>
      <c r="C1178" t="str">
        <f>+VLOOKUP(Importaciones_mensuales[[#This Row],[Código Arancelario]],Codigos10[],2,0)</f>
        <v>Manzana</v>
      </c>
      <c r="D1178">
        <f>+VLOOKUP(Importaciones_mensuales[[#This Row],[Cultivo]],Cod_categoría[],2,0)</f>
        <v>100104002</v>
      </c>
      <c r="E1178" t="str">
        <f>+VLOOKUP(Importaciones_mensuales[[#This Row],[Código Arancelario]],Codigos10[],4,0)</f>
        <v>Deshidratado</v>
      </c>
      <c r="F1178">
        <f>+VLOOKUP(Importaciones_mensuales[[#This Row],[Procesamiento]],Cod_procesamiento[],2,0)</f>
        <v>3</v>
      </c>
      <c r="G1178" t="str">
        <f>+VLOOKUP(Importaciones_mensuales[[#This Row],[Código Arancelario]],Codigos10[],3,0)</f>
        <v>No orgánico</v>
      </c>
      <c r="H1178">
        <f>+VLOOKUP(Importaciones_mensuales[[#This Row],[Tipo]],Cod_tipo[],2,0)</f>
        <v>2</v>
      </c>
      <c r="I1178" t="str">
        <f>+VLOOKUP(Importaciones_mensuales[[#This Row],[Código Arancelario]],Codigos10[],5,0)</f>
        <v>Frutos de pepita</v>
      </c>
      <c r="J1178">
        <f>+VLOOKUP(Importaciones_mensuales[[#This Row],[Categoría]],Cod_Tipo_cultivo[],2,0)</f>
        <v>3</v>
      </c>
      <c r="K1178" t="s">
        <v>129</v>
      </c>
      <c r="L1178">
        <f>+VLOOKUP(Importaciones_mensuales[[#This Row],[Contenido]],Contenido_cod[],2,0)</f>
        <v>1</v>
      </c>
      <c r="M1178" t="str">
        <f>+VLOOKUP(Importaciones_mensuales[[#This Row],[Código Arancelario]],Codigos10[],7,0)</f>
        <v>Sin especificar</v>
      </c>
      <c r="N1178">
        <v>2018</v>
      </c>
      <c r="O1178">
        <v>35115.9</v>
      </c>
      <c r="P1178">
        <v>15.02</v>
      </c>
      <c r="Q1178">
        <v>0</v>
      </c>
      <c r="R1178">
        <v>30154.100000000002</v>
      </c>
      <c r="S1178">
        <v>913.1</v>
      </c>
      <c r="T1178">
        <v>53796.06</v>
      </c>
      <c r="U1178">
        <v>25861.68</v>
      </c>
      <c r="V1178">
        <v>85617.4</v>
      </c>
      <c r="W1178">
        <v>0</v>
      </c>
      <c r="X1178">
        <v>2055.39</v>
      </c>
      <c r="Y1178">
        <v>216.92000000000002</v>
      </c>
      <c r="Z1178">
        <v>14253.87</v>
      </c>
    </row>
    <row r="1179" spans="1:26" x14ac:dyDescent="0.25">
      <c r="A1179" t="s">
        <v>54</v>
      </c>
      <c r="B1179" t="s">
        <v>362</v>
      </c>
      <c r="C1179" t="str">
        <f>+VLOOKUP(Importaciones_mensuales[[#This Row],[Código Arancelario]],Codigos10[],2,0)</f>
        <v>Espárrago</v>
      </c>
      <c r="D1179">
        <f>+VLOOKUP(Importaciones_mensuales[[#This Row],[Cultivo]],Cod_categoría[],2,0)</f>
        <v>100112018</v>
      </c>
      <c r="E1179" t="str">
        <f>+VLOOKUP(Importaciones_mensuales[[#This Row],[Código Arancelario]],Codigos10[],4,0)</f>
        <v>Fresco</v>
      </c>
      <c r="F1179">
        <f>+VLOOKUP(Importaciones_mensuales[[#This Row],[Procesamiento]],Cod_procesamiento[],2,0)</f>
        <v>4</v>
      </c>
      <c r="G1179" t="str">
        <f>+VLOOKUP(Importaciones_mensuales[[#This Row],[Código Arancelario]],Codigos10[],3,0)</f>
        <v>No orgánico</v>
      </c>
      <c r="H1179">
        <f>+VLOOKUP(Importaciones_mensuales[[#This Row],[Tipo]],Cod_tipo[],2,0)</f>
        <v>2</v>
      </c>
      <c r="I1179" t="str">
        <f>+VLOOKUP(Importaciones_mensuales[[#This Row],[Código Arancelario]],Codigos10[],5,0)</f>
        <v>Hortalizas</v>
      </c>
      <c r="J1179">
        <f>+VLOOKUP(Importaciones_mensuales[[#This Row],[Categoría]],Cod_Tipo_cultivo[],2,0)</f>
        <v>7</v>
      </c>
      <c r="K1179" t="s">
        <v>20</v>
      </c>
      <c r="L1179">
        <f>+VLOOKUP(Importaciones_mensuales[[#This Row],[Contenido]],Contenido_cod[],2,0)</f>
        <v>2</v>
      </c>
      <c r="M1179" t="str">
        <f>+VLOOKUP(Importaciones_mensuales[[#This Row],[Código Arancelario]],Codigos10[],7,0)</f>
        <v>Sin especificar</v>
      </c>
      <c r="N1179">
        <v>2021</v>
      </c>
      <c r="O1179">
        <v>34426</v>
      </c>
      <c r="P1179">
        <v>45146</v>
      </c>
      <c r="Q1179">
        <v>15811</v>
      </c>
      <c r="R1179">
        <v>46614</v>
      </c>
      <c r="S1179">
        <v>66988.776899999997</v>
      </c>
      <c r="T1179">
        <v>52795</v>
      </c>
      <c r="U1179">
        <v>71210.011499999993</v>
      </c>
      <c r="V1179">
        <v>46935.053899999999</v>
      </c>
      <c r="W1179">
        <v>51676.870800000004</v>
      </c>
      <c r="X1179">
        <v>0</v>
      </c>
      <c r="Y1179">
        <v>0</v>
      </c>
      <c r="Z1179">
        <v>0</v>
      </c>
    </row>
    <row r="1180" spans="1:26" x14ac:dyDescent="0.25">
      <c r="A1180" t="s">
        <v>247</v>
      </c>
      <c r="B1180" t="s">
        <v>15</v>
      </c>
      <c r="C1180" t="str">
        <f>+VLOOKUP(Importaciones_mensuales[[#This Row],[Código Arancelario]],Codigos10[],2,0)</f>
        <v>Frutilla</v>
      </c>
      <c r="D1180">
        <f>+VLOOKUP(Importaciones_mensuales[[#This Row],[Cultivo]],Cod_categoría[],2,0)</f>
        <v>100112025</v>
      </c>
      <c r="E1180" t="str">
        <f>+VLOOKUP(Importaciones_mensuales[[#This Row],[Código Arancelario]],Codigos10[],4,0)</f>
        <v>Congelado</v>
      </c>
      <c r="F1180">
        <f>+VLOOKUP(Importaciones_mensuales[[#This Row],[Procesamiento]],Cod_procesamiento[],2,0)</f>
        <v>1</v>
      </c>
      <c r="G1180" t="str">
        <f>+VLOOKUP(Importaciones_mensuales[[#This Row],[Código Arancelario]],Codigos10[],3,0)</f>
        <v>No orgánico</v>
      </c>
      <c r="H1180">
        <f>+VLOOKUP(Importaciones_mensuales[[#This Row],[Tipo]],Cod_tipo[],2,0)</f>
        <v>2</v>
      </c>
      <c r="I1180" t="str">
        <f>+VLOOKUP(Importaciones_mensuales[[#This Row],[Código Arancelario]],Codigos10[],5,0)</f>
        <v>Berries</v>
      </c>
      <c r="J1180">
        <f>+VLOOKUP(Importaciones_mensuales[[#This Row],[Categoría]],Cod_Tipo_cultivo[],2,0)</f>
        <v>1</v>
      </c>
      <c r="K1180" t="s">
        <v>129</v>
      </c>
      <c r="L1180">
        <f>+VLOOKUP(Importaciones_mensuales[[#This Row],[Contenido]],Contenido_cod[],2,0)</f>
        <v>1</v>
      </c>
      <c r="M1180" t="str">
        <f>+VLOOKUP(Importaciones_mensuales[[#This Row],[Código Arancelario]],Codigos10[],7,0)</f>
        <v>Sin especificar</v>
      </c>
      <c r="N1180">
        <v>2020</v>
      </c>
      <c r="O1180">
        <v>32524.74</v>
      </c>
      <c r="P1180">
        <v>34856.97</v>
      </c>
      <c r="Q1180">
        <v>12850.890000000001</v>
      </c>
      <c r="R1180">
        <v>122581.04000000001</v>
      </c>
      <c r="S1180">
        <v>234306.32</v>
      </c>
      <c r="T1180">
        <v>103470.79999999999</v>
      </c>
      <c r="U1180">
        <v>265527.55</v>
      </c>
      <c r="V1180">
        <v>245295.89</v>
      </c>
      <c r="W1180">
        <v>435370.32</v>
      </c>
      <c r="X1180">
        <v>165657.54</v>
      </c>
      <c r="Y1180">
        <v>199410.75</v>
      </c>
      <c r="Z1180">
        <v>146348.46</v>
      </c>
    </row>
    <row r="1181" spans="1:26" x14ac:dyDescent="0.25">
      <c r="A1181" t="s">
        <v>273</v>
      </c>
      <c r="B1181" t="s">
        <v>15</v>
      </c>
      <c r="C1181" t="str">
        <f>+VLOOKUP(Importaciones_mensuales[[#This Row],[Código Arancelario]],Codigos10[],2,0)</f>
        <v>Arándano</v>
      </c>
      <c r="D1181">
        <f>+VLOOKUP(Importaciones_mensuales[[#This Row],[Cultivo]],Cod_categoría[],2,0)</f>
        <v>100101001</v>
      </c>
      <c r="E1181" t="str">
        <f>+VLOOKUP(Importaciones_mensuales[[#This Row],[Código Arancelario]],Codigos10[],4,0)</f>
        <v>Deshidratado</v>
      </c>
      <c r="F1181">
        <f>+VLOOKUP(Importaciones_mensuales[[#This Row],[Procesamiento]],Cod_procesamiento[],2,0)</f>
        <v>3</v>
      </c>
      <c r="G1181" t="str">
        <f>+VLOOKUP(Importaciones_mensuales[[#This Row],[Código Arancelario]],Codigos10[],3,0)</f>
        <v>No orgánico</v>
      </c>
      <c r="H1181">
        <f>+VLOOKUP(Importaciones_mensuales[[#This Row],[Tipo]],Cod_tipo[],2,0)</f>
        <v>2</v>
      </c>
      <c r="I1181" t="str">
        <f>+VLOOKUP(Importaciones_mensuales[[#This Row],[Código Arancelario]],Codigos10[],5,0)</f>
        <v>Berries</v>
      </c>
      <c r="J1181">
        <f>+VLOOKUP(Importaciones_mensuales[[#This Row],[Categoría]],Cod_Tipo_cultivo[],2,0)</f>
        <v>1</v>
      </c>
      <c r="K1181" t="s">
        <v>129</v>
      </c>
      <c r="L1181">
        <f>+VLOOKUP(Importaciones_mensuales[[#This Row],[Contenido]],Contenido_cod[],2,0)</f>
        <v>1</v>
      </c>
      <c r="M1181" t="str">
        <f>+VLOOKUP(Importaciones_mensuales[[#This Row],[Código Arancelario]],Codigos10[],7,0)</f>
        <v>Sin especificar</v>
      </c>
      <c r="N1181">
        <v>2018</v>
      </c>
      <c r="O1181">
        <v>31614.94</v>
      </c>
      <c r="P1181">
        <v>0</v>
      </c>
      <c r="Q1181">
        <v>0</v>
      </c>
      <c r="R1181">
        <v>33561.14</v>
      </c>
      <c r="S1181">
        <v>0</v>
      </c>
      <c r="T1181">
        <v>0</v>
      </c>
      <c r="U1181">
        <v>0</v>
      </c>
      <c r="V1181">
        <v>0</v>
      </c>
      <c r="W1181">
        <v>2050.6999999999998</v>
      </c>
      <c r="X1181">
        <v>0</v>
      </c>
      <c r="Y1181">
        <v>0</v>
      </c>
      <c r="Z1181">
        <v>0</v>
      </c>
    </row>
    <row r="1182" spans="1:26" x14ac:dyDescent="0.25">
      <c r="A1182" t="s">
        <v>252</v>
      </c>
      <c r="B1182" t="s">
        <v>362</v>
      </c>
      <c r="C1182" t="str">
        <f>+VLOOKUP(Importaciones_mensuales[[#This Row],[Código Arancelario]],Codigos10[],2,0)</f>
        <v>Zarzamora</v>
      </c>
      <c r="D1182">
        <f>+VLOOKUP(Importaciones_mensuales[[#This Row],[Cultivo]],Cod_categoría[],2,0)</f>
        <v>100114038</v>
      </c>
      <c r="E1182" t="str">
        <f>+VLOOKUP(Importaciones_mensuales[[#This Row],[Código Arancelario]],Codigos10[],4,0)</f>
        <v>Congelado</v>
      </c>
      <c r="F1182">
        <f>+VLOOKUP(Importaciones_mensuales[[#This Row],[Procesamiento]],Cod_procesamiento[],2,0)</f>
        <v>1</v>
      </c>
      <c r="G1182" t="str">
        <f>+VLOOKUP(Importaciones_mensuales[[#This Row],[Código Arancelario]],Codigos10[],3,0)</f>
        <v>Sin especificar</v>
      </c>
      <c r="H1182">
        <f>+VLOOKUP(Importaciones_mensuales[[#This Row],[Tipo]],Cod_tipo[],2,0)</f>
        <v>5</v>
      </c>
      <c r="I1182" t="str">
        <f>+VLOOKUP(Importaciones_mensuales[[#This Row],[Código Arancelario]],Codigos10[],5,0)</f>
        <v>Berries</v>
      </c>
      <c r="J1182">
        <f>+VLOOKUP(Importaciones_mensuales[[#This Row],[Categoría]],Cod_Tipo_cultivo[],2,0)</f>
        <v>1</v>
      </c>
      <c r="K1182" t="s">
        <v>129</v>
      </c>
      <c r="L1182">
        <f>+VLOOKUP(Importaciones_mensuales[[#This Row],[Contenido]],Contenido_cod[],2,0)</f>
        <v>1</v>
      </c>
      <c r="M1182" t="str">
        <f>+VLOOKUP(Importaciones_mensuales[[#This Row],[Código Arancelario]],Codigos10[],7,0)</f>
        <v>Sin especificar</v>
      </c>
      <c r="N1182">
        <v>2021</v>
      </c>
      <c r="O1182">
        <v>0</v>
      </c>
      <c r="P1182">
        <v>0</v>
      </c>
      <c r="Q1182">
        <v>65500</v>
      </c>
      <c r="R1182">
        <v>0</v>
      </c>
      <c r="S1182">
        <v>21500</v>
      </c>
      <c r="T1182">
        <v>0</v>
      </c>
      <c r="U1182">
        <v>1500</v>
      </c>
      <c r="V1182">
        <v>22460</v>
      </c>
      <c r="W1182">
        <v>0</v>
      </c>
      <c r="X1182">
        <v>0</v>
      </c>
      <c r="Y1182">
        <v>0</v>
      </c>
      <c r="Z1182">
        <v>0</v>
      </c>
    </row>
    <row r="1183" spans="1:26" x14ac:dyDescent="0.25">
      <c r="A1183" t="s">
        <v>255</v>
      </c>
      <c r="B1183" t="s">
        <v>15</v>
      </c>
      <c r="C1183" t="str">
        <f>+VLOOKUP(Importaciones_mensuales[[#This Row],[Código Arancelario]],Codigos10[],2,0)</f>
        <v>Arándano</v>
      </c>
      <c r="D1183">
        <f>+VLOOKUP(Importaciones_mensuales[[#This Row],[Cultivo]],Cod_categoría[],2,0)</f>
        <v>100101001</v>
      </c>
      <c r="E1183" t="str">
        <f>+VLOOKUP(Importaciones_mensuales[[#This Row],[Código Arancelario]],Codigos10[],4,0)</f>
        <v>Congelado</v>
      </c>
      <c r="F1183">
        <f>+VLOOKUP(Importaciones_mensuales[[#This Row],[Procesamiento]],Cod_procesamiento[],2,0)</f>
        <v>1</v>
      </c>
      <c r="G1183" t="str">
        <f>+VLOOKUP(Importaciones_mensuales[[#This Row],[Código Arancelario]],Codigos10[],3,0)</f>
        <v>No orgánico</v>
      </c>
      <c r="H1183">
        <f>+VLOOKUP(Importaciones_mensuales[[#This Row],[Tipo]],Cod_tipo[],2,0)</f>
        <v>2</v>
      </c>
      <c r="I1183" t="str">
        <f>+VLOOKUP(Importaciones_mensuales[[#This Row],[Código Arancelario]],Codigos10[],5,0)</f>
        <v>Berries</v>
      </c>
      <c r="J1183">
        <f>+VLOOKUP(Importaciones_mensuales[[#This Row],[Categoría]],Cod_Tipo_cultivo[],2,0)</f>
        <v>1</v>
      </c>
      <c r="K1183" t="s">
        <v>129</v>
      </c>
      <c r="L1183">
        <f>+VLOOKUP(Importaciones_mensuales[[#This Row],[Contenido]],Contenido_cod[],2,0)</f>
        <v>1</v>
      </c>
      <c r="M1183" t="str">
        <f>+VLOOKUP(Importaciones_mensuales[[#This Row],[Código Arancelario]],Codigos10[],7,0)</f>
        <v>Sin especificar</v>
      </c>
      <c r="N1183">
        <v>2017</v>
      </c>
      <c r="O1183">
        <v>30198.400000000001</v>
      </c>
      <c r="P1183">
        <v>57971.86</v>
      </c>
      <c r="Q1183">
        <v>0</v>
      </c>
      <c r="R1183">
        <v>0</v>
      </c>
      <c r="S1183">
        <v>3865.87</v>
      </c>
      <c r="T1183">
        <v>0</v>
      </c>
      <c r="U1183">
        <v>0</v>
      </c>
      <c r="V1183">
        <v>41582.6</v>
      </c>
      <c r="W1183">
        <v>68.510000000000005</v>
      </c>
      <c r="X1183">
        <v>122372.1</v>
      </c>
      <c r="Y1183">
        <v>0</v>
      </c>
      <c r="Z1183">
        <v>0</v>
      </c>
    </row>
    <row r="1184" spans="1:26" x14ac:dyDescent="0.25">
      <c r="A1184" t="s">
        <v>267</v>
      </c>
      <c r="B1184" t="s">
        <v>362</v>
      </c>
      <c r="C1184" t="str">
        <f>+VLOOKUP(Importaciones_mensuales[[#This Row],[Código Arancelario]],Codigos10[],2,0)</f>
        <v>Ciruela</v>
      </c>
      <c r="D1184">
        <f>+VLOOKUP(Importaciones_mensuales[[#This Row],[Cultivo]],Cod_categoría[],2,0)</f>
        <v>100103002</v>
      </c>
      <c r="E1184" t="str">
        <f>+VLOOKUP(Importaciones_mensuales[[#This Row],[Código Arancelario]],Codigos10[],4,0)</f>
        <v>Deshidratado</v>
      </c>
      <c r="F1184">
        <f>+VLOOKUP(Importaciones_mensuales[[#This Row],[Procesamiento]],Cod_procesamiento[],2,0)</f>
        <v>3</v>
      </c>
      <c r="G1184" t="str">
        <f>+VLOOKUP(Importaciones_mensuales[[#This Row],[Código Arancelario]],Codigos10[],3,0)</f>
        <v>No orgánico</v>
      </c>
      <c r="H1184">
        <f>+VLOOKUP(Importaciones_mensuales[[#This Row],[Tipo]],Cod_tipo[],2,0)</f>
        <v>2</v>
      </c>
      <c r="I1184" t="str">
        <f>+VLOOKUP(Importaciones_mensuales[[#This Row],[Código Arancelario]],Codigos10[],5,0)</f>
        <v>Frutos de carozo</v>
      </c>
      <c r="J1184">
        <f>+VLOOKUP(Importaciones_mensuales[[#This Row],[Categoría]],Cod_Tipo_cultivo[],2,0)</f>
        <v>5</v>
      </c>
      <c r="K1184" t="s">
        <v>129</v>
      </c>
      <c r="L1184">
        <f>+VLOOKUP(Importaciones_mensuales[[#This Row],[Contenido]],Contenido_cod[],2,0)</f>
        <v>1</v>
      </c>
      <c r="M1184" t="str">
        <f>+VLOOKUP(Importaciones_mensuales[[#This Row],[Código Arancelario]],Codigos10[],7,0)</f>
        <v>Sin especificar</v>
      </c>
      <c r="N1184">
        <v>2020</v>
      </c>
      <c r="O1184">
        <v>28500</v>
      </c>
      <c r="P1184">
        <v>90</v>
      </c>
      <c r="Q1184">
        <v>14.461499999999999</v>
      </c>
      <c r="R1184">
        <v>109790</v>
      </c>
      <c r="S1184">
        <v>244563</v>
      </c>
      <c r="T1184">
        <v>896876.8</v>
      </c>
      <c r="U1184">
        <v>622180.1</v>
      </c>
      <c r="V1184">
        <v>173525</v>
      </c>
      <c r="W1184">
        <v>253562.4</v>
      </c>
      <c r="X1184">
        <v>108004.8</v>
      </c>
      <c r="Y1184">
        <v>113210</v>
      </c>
      <c r="Z1184">
        <v>1007.1600000000001</v>
      </c>
    </row>
    <row r="1185" spans="1:26" x14ac:dyDescent="0.25">
      <c r="A1185" t="s">
        <v>256</v>
      </c>
      <c r="B1185" t="s">
        <v>362</v>
      </c>
      <c r="C1185" t="str">
        <f>+VLOOKUP(Importaciones_mensuales[[#This Row],[Código Arancelario]],Codigos10[],2,0)</f>
        <v>Damasco</v>
      </c>
      <c r="D1185">
        <f>+VLOOKUP(Importaciones_mensuales[[#This Row],[Cultivo]],Cod_categoría[],2,0)</f>
        <v>100103003</v>
      </c>
      <c r="E1185" t="str">
        <f>+VLOOKUP(Importaciones_mensuales[[#This Row],[Código Arancelario]],Codigos10[],4,0)</f>
        <v>Congelado</v>
      </c>
      <c r="F1185">
        <f>+VLOOKUP(Importaciones_mensuales[[#This Row],[Procesamiento]],Cod_procesamiento[],2,0)</f>
        <v>1</v>
      </c>
      <c r="G1185" t="str">
        <f>+VLOOKUP(Importaciones_mensuales[[#This Row],[Código Arancelario]],Codigos10[],3,0)</f>
        <v>Sin especificar</v>
      </c>
      <c r="H1185">
        <f>+VLOOKUP(Importaciones_mensuales[[#This Row],[Tipo]],Cod_tipo[],2,0)</f>
        <v>5</v>
      </c>
      <c r="I1185" t="str">
        <f>+VLOOKUP(Importaciones_mensuales[[#This Row],[Código Arancelario]],Codigos10[],5,0)</f>
        <v>Frutos de carozo</v>
      </c>
      <c r="J1185">
        <f>+VLOOKUP(Importaciones_mensuales[[#This Row],[Categoría]],Cod_Tipo_cultivo[],2,0)</f>
        <v>5</v>
      </c>
      <c r="K1185" t="s">
        <v>129</v>
      </c>
      <c r="L1185">
        <f>+VLOOKUP(Importaciones_mensuales[[#This Row],[Contenido]],Contenido_cod[],2,0)</f>
        <v>1</v>
      </c>
      <c r="M1185" t="str">
        <f>+VLOOKUP(Importaciones_mensuales[[#This Row],[Código Arancelario]],Codigos10[],7,0)</f>
        <v>Sin especificar</v>
      </c>
      <c r="N1185">
        <v>2021</v>
      </c>
      <c r="O1185">
        <v>0</v>
      </c>
      <c r="P1185">
        <v>0</v>
      </c>
      <c r="Q1185">
        <v>0</v>
      </c>
      <c r="R1185">
        <v>0</v>
      </c>
      <c r="S1185">
        <v>17151.72</v>
      </c>
      <c r="T1185">
        <v>25000</v>
      </c>
      <c r="U1185">
        <v>1000</v>
      </c>
      <c r="V1185">
        <v>24000</v>
      </c>
      <c r="W1185">
        <v>0</v>
      </c>
      <c r="X1185">
        <v>0</v>
      </c>
      <c r="Y1185">
        <v>0</v>
      </c>
      <c r="Z1185">
        <v>0</v>
      </c>
    </row>
    <row r="1186" spans="1:26" x14ac:dyDescent="0.25">
      <c r="A1186" t="s">
        <v>257</v>
      </c>
      <c r="B1186" t="s">
        <v>362</v>
      </c>
      <c r="C1186" t="str">
        <f>+VLOOKUP(Importaciones_mensuales[[#This Row],[Código Arancelario]],Codigos10[],2,0)</f>
        <v>Durazno</v>
      </c>
      <c r="D1186">
        <f>+VLOOKUP(Importaciones_mensuales[[#This Row],[Cultivo]],Cod_categoría[],2,0)</f>
        <v>100103004</v>
      </c>
      <c r="E1186" t="str">
        <f>+VLOOKUP(Importaciones_mensuales[[#This Row],[Código Arancelario]],Codigos10[],4,0)</f>
        <v>Congelado</v>
      </c>
      <c r="F1186">
        <f>+VLOOKUP(Importaciones_mensuales[[#This Row],[Procesamiento]],Cod_procesamiento[],2,0)</f>
        <v>1</v>
      </c>
      <c r="G1186" t="str">
        <f>+VLOOKUP(Importaciones_mensuales[[#This Row],[Código Arancelario]],Codigos10[],3,0)</f>
        <v>Sin especificar</v>
      </c>
      <c r="H1186">
        <f>+VLOOKUP(Importaciones_mensuales[[#This Row],[Tipo]],Cod_tipo[],2,0)</f>
        <v>5</v>
      </c>
      <c r="I1186" t="str">
        <f>+VLOOKUP(Importaciones_mensuales[[#This Row],[Código Arancelario]],Codigos10[],5,0)</f>
        <v>Frutos de carozo</v>
      </c>
      <c r="J1186">
        <f>+VLOOKUP(Importaciones_mensuales[[#This Row],[Categoría]],Cod_Tipo_cultivo[],2,0)</f>
        <v>5</v>
      </c>
      <c r="K1186" t="s">
        <v>129</v>
      </c>
      <c r="L1186">
        <f>+VLOOKUP(Importaciones_mensuales[[#This Row],[Contenido]],Contenido_cod[],2,0)</f>
        <v>1</v>
      </c>
      <c r="M1186" t="str">
        <f>+VLOOKUP(Importaciones_mensuales[[#This Row],[Código Arancelario]],Codigos10[],7,0)</f>
        <v>Sin especificar</v>
      </c>
      <c r="N1186">
        <v>2021</v>
      </c>
      <c r="O1186">
        <v>136800</v>
      </c>
      <c r="P1186">
        <v>24000</v>
      </c>
      <c r="Q1186">
        <v>79823.5</v>
      </c>
      <c r="R1186">
        <v>88822.399999999994</v>
      </c>
      <c r="S1186">
        <v>20480</v>
      </c>
      <c r="T1186">
        <v>42125.86</v>
      </c>
      <c r="U1186">
        <v>50000</v>
      </c>
      <c r="V1186">
        <v>54000</v>
      </c>
      <c r="W1186">
        <v>4.1100000000000003</v>
      </c>
      <c r="X1186">
        <v>0</v>
      </c>
      <c r="Y1186">
        <v>0</v>
      </c>
      <c r="Z1186">
        <v>0</v>
      </c>
    </row>
    <row r="1187" spans="1:26" x14ac:dyDescent="0.25">
      <c r="A1187" t="s">
        <v>258</v>
      </c>
      <c r="B1187" t="s">
        <v>362</v>
      </c>
      <c r="C1187" t="str">
        <f>+VLOOKUP(Importaciones_mensuales[[#This Row],[Código Arancelario]],Codigos10[],2,0)</f>
        <v>Manzana</v>
      </c>
      <c r="D1187">
        <f>+VLOOKUP(Importaciones_mensuales[[#This Row],[Cultivo]],Cod_categoría[],2,0)</f>
        <v>100104002</v>
      </c>
      <c r="E1187" t="str">
        <f>+VLOOKUP(Importaciones_mensuales[[#This Row],[Código Arancelario]],Codigos10[],4,0)</f>
        <v>Congelado</v>
      </c>
      <c r="F1187">
        <f>+VLOOKUP(Importaciones_mensuales[[#This Row],[Procesamiento]],Cod_procesamiento[],2,0)</f>
        <v>1</v>
      </c>
      <c r="G1187" t="str">
        <f>+VLOOKUP(Importaciones_mensuales[[#This Row],[Código Arancelario]],Codigos10[],3,0)</f>
        <v>Sin especificar</v>
      </c>
      <c r="H1187">
        <f>+VLOOKUP(Importaciones_mensuales[[#This Row],[Tipo]],Cod_tipo[],2,0)</f>
        <v>5</v>
      </c>
      <c r="I1187" t="str">
        <f>+VLOOKUP(Importaciones_mensuales[[#This Row],[Código Arancelario]],Codigos10[],5,0)</f>
        <v>Frutos de pepita</v>
      </c>
      <c r="J1187">
        <f>+VLOOKUP(Importaciones_mensuales[[#This Row],[Categoría]],Cod_Tipo_cultivo[],2,0)</f>
        <v>3</v>
      </c>
      <c r="K1187" t="s">
        <v>129</v>
      </c>
      <c r="L1187">
        <f>+VLOOKUP(Importaciones_mensuales[[#This Row],[Contenido]],Contenido_cod[],2,0)</f>
        <v>1</v>
      </c>
      <c r="M1187" t="str">
        <f>+VLOOKUP(Importaciones_mensuales[[#This Row],[Código Arancelario]],Codigos10[],7,0)</f>
        <v>Sin especificar</v>
      </c>
      <c r="N1187">
        <v>2021</v>
      </c>
      <c r="O1187">
        <v>72000</v>
      </c>
      <c r="P1187">
        <v>0</v>
      </c>
      <c r="Q1187">
        <v>24000</v>
      </c>
      <c r="R1187">
        <v>0</v>
      </c>
      <c r="S1187">
        <v>10</v>
      </c>
      <c r="T1187">
        <v>48001</v>
      </c>
      <c r="U1187">
        <v>96000</v>
      </c>
      <c r="V1187">
        <v>96000</v>
      </c>
      <c r="W1187">
        <v>0</v>
      </c>
      <c r="X1187">
        <v>0</v>
      </c>
      <c r="Y1187">
        <v>0</v>
      </c>
      <c r="Z1187">
        <v>0</v>
      </c>
    </row>
    <row r="1188" spans="1:26" x14ac:dyDescent="0.25">
      <c r="A1188" t="s">
        <v>259</v>
      </c>
      <c r="B1188" t="s">
        <v>362</v>
      </c>
      <c r="C1188" t="str">
        <f>+VLOOKUP(Importaciones_mensuales[[#This Row],[Código Arancelario]],Codigos10[],2,0)</f>
        <v>Uva</v>
      </c>
      <c r="D1188">
        <f>+VLOOKUP(Importaciones_mensuales[[#This Row],[Cultivo]],Cod_categoría[],2,0)</f>
        <v>100109001</v>
      </c>
      <c r="E1188" t="str">
        <f>+VLOOKUP(Importaciones_mensuales[[#This Row],[Código Arancelario]],Codigos10[],4,0)</f>
        <v>Congelado</v>
      </c>
      <c r="F1188">
        <f>+VLOOKUP(Importaciones_mensuales[[#This Row],[Procesamiento]],Cod_procesamiento[],2,0)</f>
        <v>1</v>
      </c>
      <c r="G1188" t="str">
        <f>+VLOOKUP(Importaciones_mensuales[[#This Row],[Código Arancelario]],Codigos10[],3,0)</f>
        <v>Sin especificar</v>
      </c>
      <c r="H1188">
        <f>+VLOOKUP(Importaciones_mensuales[[#This Row],[Tipo]],Cod_tipo[],2,0)</f>
        <v>5</v>
      </c>
      <c r="I1188" t="str">
        <f>+VLOOKUP(Importaciones_mensuales[[#This Row],[Código Arancelario]],Codigos10[],5,0)</f>
        <v>Uva</v>
      </c>
      <c r="J1188">
        <f>+VLOOKUP(Importaciones_mensuales[[#This Row],[Categoría]],Cod_Tipo_cultivo[],2,0)</f>
        <v>11</v>
      </c>
      <c r="K1188" t="s">
        <v>129</v>
      </c>
      <c r="L1188">
        <f>+VLOOKUP(Importaciones_mensuales[[#This Row],[Contenido]],Contenido_cod[],2,0)</f>
        <v>1</v>
      </c>
      <c r="M1188" t="str">
        <f>+VLOOKUP(Importaciones_mensuales[[#This Row],[Código Arancelario]],Codigos10[],7,0)</f>
        <v>Sin especificar</v>
      </c>
      <c r="N1188">
        <v>2021</v>
      </c>
      <c r="O1188">
        <v>0</v>
      </c>
      <c r="P1188">
        <v>0</v>
      </c>
      <c r="Q1188">
        <v>1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</row>
    <row r="1189" spans="1:26" x14ac:dyDescent="0.25">
      <c r="A1189" t="s">
        <v>267</v>
      </c>
      <c r="B1189" t="s">
        <v>15</v>
      </c>
      <c r="C1189" t="str">
        <f>+VLOOKUP(Importaciones_mensuales[[#This Row],[Código Arancelario]],Codigos10[],2,0)</f>
        <v>Ciruela</v>
      </c>
      <c r="D1189">
        <f>+VLOOKUP(Importaciones_mensuales[[#This Row],[Cultivo]],Cod_categoría[],2,0)</f>
        <v>100103002</v>
      </c>
      <c r="E1189" t="str">
        <f>+VLOOKUP(Importaciones_mensuales[[#This Row],[Código Arancelario]],Codigos10[],4,0)</f>
        <v>Deshidratado</v>
      </c>
      <c r="F1189">
        <f>+VLOOKUP(Importaciones_mensuales[[#This Row],[Procesamiento]],Cod_procesamiento[],2,0)</f>
        <v>3</v>
      </c>
      <c r="G1189" t="str">
        <f>+VLOOKUP(Importaciones_mensuales[[#This Row],[Código Arancelario]],Codigos10[],3,0)</f>
        <v>No orgánico</v>
      </c>
      <c r="H1189">
        <f>+VLOOKUP(Importaciones_mensuales[[#This Row],[Tipo]],Cod_tipo[],2,0)</f>
        <v>2</v>
      </c>
      <c r="I1189" t="str">
        <f>+VLOOKUP(Importaciones_mensuales[[#This Row],[Código Arancelario]],Codigos10[],5,0)</f>
        <v>Frutos de carozo</v>
      </c>
      <c r="J1189">
        <f>+VLOOKUP(Importaciones_mensuales[[#This Row],[Categoría]],Cod_Tipo_cultivo[],2,0)</f>
        <v>5</v>
      </c>
      <c r="K1189" t="s">
        <v>129</v>
      </c>
      <c r="L1189">
        <f>+VLOOKUP(Importaciones_mensuales[[#This Row],[Contenido]],Contenido_cod[],2,0)</f>
        <v>1</v>
      </c>
      <c r="M1189" t="str">
        <f>+VLOOKUP(Importaciones_mensuales[[#This Row],[Código Arancelario]],Codigos10[],7,0)</f>
        <v>Sin especificar</v>
      </c>
      <c r="N1189">
        <v>2020</v>
      </c>
      <c r="O1189">
        <v>28145.5</v>
      </c>
      <c r="P1189">
        <v>781.01</v>
      </c>
      <c r="Q1189">
        <v>218.8</v>
      </c>
      <c r="R1189">
        <v>143841.34</v>
      </c>
      <c r="S1189">
        <v>312726.50000000006</v>
      </c>
      <c r="T1189">
        <v>1045092.51</v>
      </c>
      <c r="U1189">
        <v>570610.15999999992</v>
      </c>
      <c r="V1189">
        <v>234223.66</v>
      </c>
      <c r="W1189">
        <v>240860</v>
      </c>
      <c r="X1189">
        <v>111647.73</v>
      </c>
      <c r="Y1189">
        <v>132612.25999999998</v>
      </c>
      <c r="Z1189">
        <v>6262.29</v>
      </c>
    </row>
    <row r="1190" spans="1:26" x14ac:dyDescent="0.25">
      <c r="A1190" t="s">
        <v>242</v>
      </c>
      <c r="B1190" t="s">
        <v>15</v>
      </c>
      <c r="C1190" t="str">
        <f>+VLOOKUP(Importaciones_mensuales[[#This Row],[Código Arancelario]],Codigos10[],2,0)</f>
        <v>Kiwi</v>
      </c>
      <c r="D1190">
        <f>+VLOOKUP(Importaciones_mensuales[[#This Row],[Cultivo]],Cod_categoría[],2,0)</f>
        <v>100101007</v>
      </c>
      <c r="E1190" t="str">
        <f>+VLOOKUP(Importaciones_mensuales[[#This Row],[Código Arancelario]],Codigos10[],4,0)</f>
        <v>Fresco</v>
      </c>
      <c r="F1190">
        <f>+VLOOKUP(Importaciones_mensuales[[#This Row],[Procesamiento]],Cod_procesamiento[],2,0)</f>
        <v>4</v>
      </c>
      <c r="G1190" t="str">
        <f>+VLOOKUP(Importaciones_mensuales[[#This Row],[Código Arancelario]],Codigos10[],3,0)</f>
        <v>No orgánico</v>
      </c>
      <c r="H1190">
        <f>+VLOOKUP(Importaciones_mensuales[[#This Row],[Tipo]],Cod_tipo[],2,0)</f>
        <v>2</v>
      </c>
      <c r="I1190" t="str">
        <f>+VLOOKUP(Importaciones_mensuales[[#This Row],[Código Arancelario]],Codigos10[],5,0)</f>
        <v>Berries</v>
      </c>
      <c r="J1190">
        <f>+VLOOKUP(Importaciones_mensuales[[#This Row],[Categoría]],Cod_Tipo_cultivo[],2,0)</f>
        <v>1</v>
      </c>
      <c r="K1190" t="s">
        <v>129</v>
      </c>
      <c r="L1190">
        <f>+VLOOKUP(Importaciones_mensuales[[#This Row],[Contenido]],Contenido_cod[],2,0)</f>
        <v>1</v>
      </c>
      <c r="M1190" t="str">
        <f>+VLOOKUP(Importaciones_mensuales[[#This Row],[Código Arancelario]],Codigos10[],7,0)</f>
        <v>Sin especificar</v>
      </c>
      <c r="N1190">
        <v>2017</v>
      </c>
      <c r="O1190">
        <v>28096.639999999999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10187.69</v>
      </c>
      <c r="V1190">
        <v>0</v>
      </c>
      <c r="W1190">
        <v>0</v>
      </c>
      <c r="X1190">
        <v>23612.95</v>
      </c>
      <c r="Y1190">
        <v>158263</v>
      </c>
      <c r="Z1190">
        <v>155685.69</v>
      </c>
    </row>
    <row r="1191" spans="1:26" x14ac:dyDescent="0.25">
      <c r="A1191" t="s">
        <v>263</v>
      </c>
      <c r="B1191" t="s">
        <v>362</v>
      </c>
      <c r="C1191" t="str">
        <f>+VLOOKUP(Importaciones_mensuales[[#This Row],[Código Arancelario]],Codigos10[],2,0)</f>
        <v>Durazno</v>
      </c>
      <c r="D1191">
        <f>+VLOOKUP(Importaciones_mensuales[[#This Row],[Cultivo]],Cod_categoría[],2,0)</f>
        <v>100103004</v>
      </c>
      <c r="E1191" t="str">
        <f>+VLOOKUP(Importaciones_mensuales[[#This Row],[Código Arancelario]],Codigos10[],4,0)</f>
        <v>Conserva</v>
      </c>
      <c r="F1191">
        <f>+VLOOKUP(Importaciones_mensuales[[#This Row],[Procesamiento]],Cod_procesamiento[],2,0)</f>
        <v>2</v>
      </c>
      <c r="G1191" t="str">
        <f>+VLOOKUP(Importaciones_mensuales[[#This Row],[Código Arancelario]],Codigos10[],3,0)</f>
        <v>Sin especificar</v>
      </c>
      <c r="H1191">
        <f>+VLOOKUP(Importaciones_mensuales[[#This Row],[Tipo]],Cod_tipo[],2,0)</f>
        <v>5</v>
      </c>
      <c r="I1191" t="str">
        <f>+VLOOKUP(Importaciones_mensuales[[#This Row],[Código Arancelario]],Codigos10[],5,0)</f>
        <v>Frutos de carozo</v>
      </c>
      <c r="J1191">
        <f>+VLOOKUP(Importaciones_mensuales[[#This Row],[Categoría]],Cod_Tipo_cultivo[],2,0)</f>
        <v>5</v>
      </c>
      <c r="K1191" t="s">
        <v>129</v>
      </c>
      <c r="L1191">
        <f>+VLOOKUP(Importaciones_mensuales[[#This Row],[Contenido]],Contenido_cod[],2,0)</f>
        <v>1</v>
      </c>
      <c r="M1191" t="str">
        <f>+VLOOKUP(Importaciones_mensuales[[#This Row],[Código Arancelario]],Codigos10[],7,0)</f>
        <v>Sin especificar</v>
      </c>
      <c r="N1191">
        <v>2021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3</v>
      </c>
      <c r="W1191">
        <v>0</v>
      </c>
      <c r="X1191">
        <v>0</v>
      </c>
      <c r="Y1191">
        <v>0</v>
      </c>
      <c r="Z1191">
        <v>0</v>
      </c>
    </row>
    <row r="1192" spans="1:26" x14ac:dyDescent="0.25">
      <c r="A1192" t="s">
        <v>264</v>
      </c>
      <c r="B1192" t="s">
        <v>362</v>
      </c>
      <c r="C1192" t="str">
        <f>+VLOOKUP(Importaciones_mensuales[[#This Row],[Código Arancelario]],Codigos10[],2,0)</f>
        <v>Durazno</v>
      </c>
      <c r="D1192">
        <f>+VLOOKUP(Importaciones_mensuales[[#This Row],[Cultivo]],Cod_categoría[],2,0)</f>
        <v>100103004</v>
      </c>
      <c r="E1192" t="str">
        <f>+VLOOKUP(Importaciones_mensuales[[#This Row],[Código Arancelario]],Codigos10[],4,0)</f>
        <v>Conserva</v>
      </c>
      <c r="F1192">
        <f>+VLOOKUP(Importaciones_mensuales[[#This Row],[Procesamiento]],Cod_procesamiento[],2,0)</f>
        <v>2</v>
      </c>
      <c r="G1192" t="str">
        <f>+VLOOKUP(Importaciones_mensuales[[#This Row],[Código Arancelario]],Codigos10[],3,0)</f>
        <v>Sin especificar</v>
      </c>
      <c r="H1192">
        <f>+VLOOKUP(Importaciones_mensuales[[#This Row],[Tipo]],Cod_tipo[],2,0)</f>
        <v>5</v>
      </c>
      <c r="I1192" t="str">
        <f>+VLOOKUP(Importaciones_mensuales[[#This Row],[Código Arancelario]],Codigos10[],5,0)</f>
        <v>Frutos de carozo</v>
      </c>
      <c r="J1192">
        <f>+VLOOKUP(Importaciones_mensuales[[#This Row],[Categoría]],Cod_Tipo_cultivo[],2,0)</f>
        <v>5</v>
      </c>
      <c r="K1192" t="s">
        <v>129</v>
      </c>
      <c r="L1192">
        <f>+VLOOKUP(Importaciones_mensuales[[#This Row],[Contenido]],Contenido_cod[],2,0)</f>
        <v>1</v>
      </c>
      <c r="M1192" t="str">
        <f>+VLOOKUP(Importaciones_mensuales[[#This Row],[Código Arancelario]],Codigos10[],7,0)</f>
        <v>Sin especificar</v>
      </c>
      <c r="N1192">
        <v>2021</v>
      </c>
      <c r="O1192">
        <v>15.8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228.1</v>
      </c>
      <c r="W1192">
        <v>0</v>
      </c>
      <c r="X1192">
        <v>0</v>
      </c>
      <c r="Y1192">
        <v>0</v>
      </c>
      <c r="Z1192">
        <v>0</v>
      </c>
    </row>
    <row r="1193" spans="1:26" x14ac:dyDescent="0.25">
      <c r="A1193" t="s">
        <v>265</v>
      </c>
      <c r="B1193" t="s">
        <v>362</v>
      </c>
      <c r="C1193" t="str">
        <f>+VLOOKUP(Importaciones_mensuales[[#This Row],[Código Arancelario]],Codigos10[],2,0)</f>
        <v>Damasco</v>
      </c>
      <c r="D1193">
        <f>+VLOOKUP(Importaciones_mensuales[[#This Row],[Cultivo]],Cod_categoría[],2,0)</f>
        <v>100103003</v>
      </c>
      <c r="E1193" t="str">
        <f>+VLOOKUP(Importaciones_mensuales[[#This Row],[Código Arancelario]],Codigos10[],4,0)</f>
        <v>Deshidratado</v>
      </c>
      <c r="F1193">
        <f>+VLOOKUP(Importaciones_mensuales[[#This Row],[Procesamiento]],Cod_procesamiento[],2,0)</f>
        <v>3</v>
      </c>
      <c r="G1193" t="str">
        <f>+VLOOKUP(Importaciones_mensuales[[#This Row],[Código Arancelario]],Codigos10[],3,0)</f>
        <v>Sin especificar</v>
      </c>
      <c r="H1193">
        <f>+VLOOKUP(Importaciones_mensuales[[#This Row],[Tipo]],Cod_tipo[],2,0)</f>
        <v>5</v>
      </c>
      <c r="I1193" t="str">
        <f>+VLOOKUP(Importaciones_mensuales[[#This Row],[Código Arancelario]],Codigos10[],5,0)</f>
        <v>Frutos de carozo</v>
      </c>
      <c r="J1193">
        <f>+VLOOKUP(Importaciones_mensuales[[#This Row],[Categoría]],Cod_Tipo_cultivo[],2,0)</f>
        <v>5</v>
      </c>
      <c r="K1193" t="s">
        <v>129</v>
      </c>
      <c r="L1193">
        <f>+VLOOKUP(Importaciones_mensuales[[#This Row],[Contenido]],Contenido_cod[],2,0)</f>
        <v>1</v>
      </c>
      <c r="M1193" t="str">
        <f>+VLOOKUP(Importaciones_mensuales[[#This Row],[Código Arancelario]],Codigos10[],7,0)</f>
        <v>Sin especificar</v>
      </c>
      <c r="N1193">
        <v>2021</v>
      </c>
      <c r="O1193">
        <v>6005.5</v>
      </c>
      <c r="P1193">
        <v>38000</v>
      </c>
      <c r="Q1193">
        <v>0</v>
      </c>
      <c r="R1193">
        <v>20000</v>
      </c>
      <c r="S1193">
        <v>27425</v>
      </c>
      <c r="T1193">
        <v>24000</v>
      </c>
      <c r="U1193">
        <v>21000</v>
      </c>
      <c r="V1193">
        <v>33525</v>
      </c>
      <c r="W1193">
        <v>0.85499999999999998</v>
      </c>
      <c r="X1193">
        <v>0</v>
      </c>
      <c r="Y1193">
        <v>0</v>
      </c>
      <c r="Z1193">
        <v>0</v>
      </c>
    </row>
    <row r="1194" spans="1:26" x14ac:dyDescent="0.25">
      <c r="A1194" t="s">
        <v>81</v>
      </c>
      <c r="B1194" t="s">
        <v>15</v>
      </c>
      <c r="C1194" t="str">
        <f>+VLOOKUP(Importaciones_mensuales[[#This Row],[Código Arancelario]],Codigos10[],2,0)</f>
        <v>Espárrago</v>
      </c>
      <c r="D1194">
        <f>+VLOOKUP(Importaciones_mensuales[[#This Row],[Cultivo]],Cod_categoría[],2,0)</f>
        <v>100112018</v>
      </c>
      <c r="E1194" t="str">
        <f>+VLOOKUP(Importaciones_mensuales[[#This Row],[Código Arancelario]],Codigos10[],4,0)</f>
        <v>Congelado</v>
      </c>
      <c r="F1194">
        <f>+VLOOKUP(Importaciones_mensuales[[#This Row],[Procesamiento]],Cod_procesamiento[],2,0)</f>
        <v>1</v>
      </c>
      <c r="G1194" t="str">
        <f>+VLOOKUP(Importaciones_mensuales[[#This Row],[Código Arancelario]],Codigos10[],3,0)</f>
        <v>No orgánico</v>
      </c>
      <c r="H1194">
        <f>+VLOOKUP(Importaciones_mensuales[[#This Row],[Tipo]],Cod_tipo[],2,0)</f>
        <v>2</v>
      </c>
      <c r="I1194" t="str">
        <f>+VLOOKUP(Importaciones_mensuales[[#This Row],[Código Arancelario]],Codigos10[],5,0)</f>
        <v>Hortalizas</v>
      </c>
      <c r="J1194">
        <f>+VLOOKUP(Importaciones_mensuales[[#This Row],[Categoría]],Cod_Tipo_cultivo[],2,0)</f>
        <v>7</v>
      </c>
      <c r="K1194" t="s">
        <v>20</v>
      </c>
      <c r="L1194">
        <f>+VLOOKUP(Importaciones_mensuales[[#This Row],[Contenido]],Contenido_cod[],2,0)</f>
        <v>2</v>
      </c>
      <c r="M1194" t="str">
        <f>+VLOOKUP(Importaciones_mensuales[[#This Row],[Código Arancelario]],Codigos10[],7,0)</f>
        <v>Sin especificar</v>
      </c>
      <c r="N1194">
        <v>2018</v>
      </c>
      <c r="O1194">
        <v>26384.3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14897.72</v>
      </c>
      <c r="Y1194">
        <v>0</v>
      </c>
      <c r="Z1194">
        <v>114836.81</v>
      </c>
    </row>
    <row r="1195" spans="1:26" x14ac:dyDescent="0.25">
      <c r="A1195" t="s">
        <v>209</v>
      </c>
      <c r="B1195" t="s">
        <v>362</v>
      </c>
      <c r="C1195" t="str">
        <f>+VLOOKUP(Importaciones_mensuales[[#This Row],[Código Arancelario]],Codigos10[],2,0)</f>
        <v>Manzana</v>
      </c>
      <c r="D1195">
        <f>+VLOOKUP(Importaciones_mensuales[[#This Row],[Cultivo]],Cod_categoría[],2,0)</f>
        <v>100104002</v>
      </c>
      <c r="E1195" t="str">
        <f>+VLOOKUP(Importaciones_mensuales[[#This Row],[Código Arancelario]],Codigos10[],4,0)</f>
        <v>Fresco</v>
      </c>
      <c r="F1195">
        <f>+VLOOKUP(Importaciones_mensuales[[#This Row],[Procesamiento]],Cod_procesamiento[],2,0)</f>
        <v>4</v>
      </c>
      <c r="G1195" t="str">
        <f>+VLOOKUP(Importaciones_mensuales[[#This Row],[Código Arancelario]],Codigos10[],3,0)</f>
        <v>No orgánico</v>
      </c>
      <c r="H1195">
        <f>+VLOOKUP(Importaciones_mensuales[[#This Row],[Tipo]],Cod_tipo[],2,0)</f>
        <v>2</v>
      </c>
      <c r="I1195" t="str">
        <f>+VLOOKUP(Importaciones_mensuales[[#This Row],[Código Arancelario]],Codigos10[],5,0)</f>
        <v>Frutos de pepita</v>
      </c>
      <c r="J1195">
        <f>+VLOOKUP(Importaciones_mensuales[[#This Row],[Categoría]],Cod_Tipo_cultivo[],2,0)</f>
        <v>3</v>
      </c>
      <c r="K1195" t="s">
        <v>129</v>
      </c>
      <c r="L1195">
        <f>+VLOOKUP(Importaciones_mensuales[[#This Row],[Contenido]],Contenido_cod[],2,0)</f>
        <v>1</v>
      </c>
      <c r="M1195" t="str">
        <f>+VLOOKUP(Importaciones_mensuales[[#This Row],[Código Arancelario]],Codigos10[],7,0)</f>
        <v>Royal gala</v>
      </c>
      <c r="N1195">
        <v>2015</v>
      </c>
      <c r="O1195">
        <v>25578</v>
      </c>
      <c r="P1195">
        <v>42336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20580</v>
      </c>
      <c r="Y1195">
        <v>20244</v>
      </c>
      <c r="Z1195">
        <v>95849</v>
      </c>
    </row>
    <row r="1196" spans="1:26" x14ac:dyDescent="0.25">
      <c r="A1196" t="s">
        <v>267</v>
      </c>
      <c r="B1196" t="s">
        <v>362</v>
      </c>
      <c r="C1196" t="str">
        <f>+VLOOKUP(Importaciones_mensuales[[#This Row],[Código Arancelario]],Codigos10[],2,0)</f>
        <v>Ciruela</v>
      </c>
      <c r="D1196">
        <f>+VLOOKUP(Importaciones_mensuales[[#This Row],[Cultivo]],Cod_categoría[],2,0)</f>
        <v>100103002</v>
      </c>
      <c r="E1196" t="str">
        <f>+VLOOKUP(Importaciones_mensuales[[#This Row],[Código Arancelario]],Codigos10[],4,0)</f>
        <v>Deshidratado</v>
      </c>
      <c r="F1196">
        <f>+VLOOKUP(Importaciones_mensuales[[#This Row],[Procesamiento]],Cod_procesamiento[],2,0)</f>
        <v>3</v>
      </c>
      <c r="G1196" t="str">
        <f>+VLOOKUP(Importaciones_mensuales[[#This Row],[Código Arancelario]],Codigos10[],3,0)</f>
        <v>No orgánico</v>
      </c>
      <c r="H1196">
        <f>+VLOOKUP(Importaciones_mensuales[[#This Row],[Tipo]],Cod_tipo[],2,0)</f>
        <v>2</v>
      </c>
      <c r="I1196" t="str">
        <f>+VLOOKUP(Importaciones_mensuales[[#This Row],[Código Arancelario]],Codigos10[],5,0)</f>
        <v>Frutos de carozo</v>
      </c>
      <c r="J1196">
        <f>+VLOOKUP(Importaciones_mensuales[[#This Row],[Categoría]],Cod_Tipo_cultivo[],2,0)</f>
        <v>5</v>
      </c>
      <c r="K1196" t="s">
        <v>129</v>
      </c>
      <c r="L1196">
        <f>+VLOOKUP(Importaciones_mensuales[[#This Row],[Contenido]],Contenido_cod[],2,0)</f>
        <v>1</v>
      </c>
      <c r="M1196" t="str">
        <f>+VLOOKUP(Importaciones_mensuales[[#This Row],[Código Arancelario]],Codigos10[],7,0)</f>
        <v>Sin especificar</v>
      </c>
      <c r="N1196">
        <v>2019</v>
      </c>
      <c r="O1196">
        <v>25004</v>
      </c>
      <c r="P1196">
        <v>0</v>
      </c>
      <c r="Q1196">
        <v>33067.4</v>
      </c>
      <c r="R1196">
        <v>25000</v>
      </c>
      <c r="S1196">
        <v>120591</v>
      </c>
      <c r="T1196">
        <v>56013.192300000002</v>
      </c>
      <c r="U1196">
        <v>105000</v>
      </c>
      <c r="V1196">
        <v>303930.88459999999</v>
      </c>
      <c r="W1196">
        <v>33800</v>
      </c>
      <c r="X1196">
        <v>82600.5</v>
      </c>
      <c r="Y1196">
        <v>121388.03</v>
      </c>
      <c r="Z1196">
        <v>28500.92</v>
      </c>
    </row>
    <row r="1197" spans="1:26" x14ac:dyDescent="0.25">
      <c r="A1197" t="s">
        <v>269</v>
      </c>
      <c r="B1197" t="s">
        <v>362</v>
      </c>
      <c r="C1197" t="str">
        <f>+VLOOKUP(Importaciones_mensuales[[#This Row],[Código Arancelario]],Codigos10[],2,0)</f>
        <v>Durazno</v>
      </c>
      <c r="D1197">
        <f>+VLOOKUP(Importaciones_mensuales[[#This Row],[Cultivo]],Cod_categoría[],2,0)</f>
        <v>100103004</v>
      </c>
      <c r="E1197" t="str">
        <f>+VLOOKUP(Importaciones_mensuales[[#This Row],[Código Arancelario]],Codigos10[],4,0)</f>
        <v>Deshidratado</v>
      </c>
      <c r="F1197">
        <f>+VLOOKUP(Importaciones_mensuales[[#This Row],[Procesamiento]],Cod_procesamiento[],2,0)</f>
        <v>3</v>
      </c>
      <c r="G1197" t="str">
        <f>+VLOOKUP(Importaciones_mensuales[[#This Row],[Código Arancelario]],Codigos10[],3,0)</f>
        <v>Sin especificar</v>
      </c>
      <c r="H1197">
        <f>+VLOOKUP(Importaciones_mensuales[[#This Row],[Tipo]],Cod_tipo[],2,0)</f>
        <v>5</v>
      </c>
      <c r="I1197" t="str">
        <f>+VLOOKUP(Importaciones_mensuales[[#This Row],[Código Arancelario]],Codigos10[],5,0)</f>
        <v>Frutos de carozo</v>
      </c>
      <c r="J1197">
        <f>+VLOOKUP(Importaciones_mensuales[[#This Row],[Categoría]],Cod_Tipo_cultivo[],2,0)</f>
        <v>5</v>
      </c>
      <c r="K1197" t="s">
        <v>129</v>
      </c>
      <c r="L1197">
        <f>+VLOOKUP(Importaciones_mensuales[[#This Row],[Contenido]],Contenido_cod[],2,0)</f>
        <v>1</v>
      </c>
      <c r="M1197" t="str">
        <f>+VLOOKUP(Importaciones_mensuales[[#This Row],[Código Arancelario]],Codigos10[],7,0)</f>
        <v>Sin especificar</v>
      </c>
      <c r="N1197">
        <v>2021</v>
      </c>
      <c r="O1197">
        <v>0</v>
      </c>
      <c r="P1197">
        <v>27000</v>
      </c>
      <c r="Q1197">
        <v>23175</v>
      </c>
      <c r="R1197">
        <v>23370</v>
      </c>
      <c r="S1197">
        <v>28500</v>
      </c>
      <c r="T1197">
        <v>10000</v>
      </c>
      <c r="U1197">
        <v>24000</v>
      </c>
      <c r="V1197">
        <v>28450</v>
      </c>
      <c r="W1197">
        <v>0</v>
      </c>
      <c r="X1197">
        <v>0</v>
      </c>
      <c r="Y1197">
        <v>0</v>
      </c>
      <c r="Z1197">
        <v>0</v>
      </c>
    </row>
    <row r="1198" spans="1:26" x14ac:dyDescent="0.25">
      <c r="A1198" t="s">
        <v>270</v>
      </c>
      <c r="B1198" t="s">
        <v>362</v>
      </c>
      <c r="C1198" t="str">
        <f>+VLOOKUP(Importaciones_mensuales[[#This Row],[Código Arancelario]],Codigos10[],2,0)</f>
        <v>Mosqueta</v>
      </c>
      <c r="D1198">
        <f>+VLOOKUP(Importaciones_mensuales[[#This Row],[Cultivo]],Cod_categoría[],2,0)</f>
        <v>100114030</v>
      </c>
      <c r="E1198" t="str">
        <f>+VLOOKUP(Importaciones_mensuales[[#This Row],[Código Arancelario]],Codigos10[],4,0)</f>
        <v>Deshidratado</v>
      </c>
      <c r="F1198">
        <f>+VLOOKUP(Importaciones_mensuales[[#This Row],[Procesamiento]],Cod_procesamiento[],2,0)</f>
        <v>3</v>
      </c>
      <c r="G1198" t="str">
        <f>+VLOOKUP(Importaciones_mensuales[[#This Row],[Código Arancelario]],Codigos10[],3,0)</f>
        <v>Sin especificar</v>
      </c>
      <c r="H1198">
        <f>+VLOOKUP(Importaciones_mensuales[[#This Row],[Tipo]],Cod_tipo[],2,0)</f>
        <v>5</v>
      </c>
      <c r="I1198" t="str">
        <f>+VLOOKUP(Importaciones_mensuales[[#This Row],[Código Arancelario]],Codigos10[],5,0)</f>
        <v>Frutos de pepita</v>
      </c>
      <c r="J1198">
        <f>+VLOOKUP(Importaciones_mensuales[[#This Row],[Categoría]],Cod_Tipo_cultivo[],2,0)</f>
        <v>3</v>
      </c>
      <c r="K1198" t="s">
        <v>129</v>
      </c>
      <c r="L1198">
        <f>+VLOOKUP(Importaciones_mensuales[[#This Row],[Contenido]],Contenido_cod[],2,0)</f>
        <v>1</v>
      </c>
      <c r="M1198" t="str">
        <f>+VLOOKUP(Importaciones_mensuales[[#This Row],[Código Arancelario]],Codigos10[],7,0)</f>
        <v>Sin especificar</v>
      </c>
      <c r="N1198">
        <v>2021</v>
      </c>
      <c r="O1198">
        <v>0</v>
      </c>
      <c r="P1198">
        <v>0</v>
      </c>
      <c r="Q1198">
        <v>0.8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</row>
    <row r="1199" spans="1:26" x14ac:dyDescent="0.25">
      <c r="A1199" t="s">
        <v>247</v>
      </c>
      <c r="B1199" t="s">
        <v>362</v>
      </c>
      <c r="C1199" t="str">
        <f>+VLOOKUP(Importaciones_mensuales[[#This Row],[Código Arancelario]],Codigos10[],2,0)</f>
        <v>Frutilla</v>
      </c>
      <c r="D1199">
        <f>+VLOOKUP(Importaciones_mensuales[[#This Row],[Cultivo]],Cod_categoría[],2,0)</f>
        <v>100112025</v>
      </c>
      <c r="E1199" t="str">
        <f>+VLOOKUP(Importaciones_mensuales[[#This Row],[Código Arancelario]],Codigos10[],4,0)</f>
        <v>Congelado</v>
      </c>
      <c r="F1199">
        <f>+VLOOKUP(Importaciones_mensuales[[#This Row],[Procesamiento]],Cod_procesamiento[],2,0)</f>
        <v>1</v>
      </c>
      <c r="G1199" t="str">
        <f>+VLOOKUP(Importaciones_mensuales[[#This Row],[Código Arancelario]],Codigos10[],3,0)</f>
        <v>No orgánico</v>
      </c>
      <c r="H1199">
        <f>+VLOOKUP(Importaciones_mensuales[[#This Row],[Tipo]],Cod_tipo[],2,0)</f>
        <v>2</v>
      </c>
      <c r="I1199" t="str">
        <f>+VLOOKUP(Importaciones_mensuales[[#This Row],[Código Arancelario]],Codigos10[],5,0)</f>
        <v>Berries</v>
      </c>
      <c r="J1199">
        <f>+VLOOKUP(Importaciones_mensuales[[#This Row],[Categoría]],Cod_Tipo_cultivo[],2,0)</f>
        <v>1</v>
      </c>
      <c r="K1199" t="s">
        <v>129</v>
      </c>
      <c r="L1199">
        <f>+VLOOKUP(Importaciones_mensuales[[#This Row],[Contenido]],Contenido_cod[],2,0)</f>
        <v>1</v>
      </c>
      <c r="M1199" t="str">
        <f>+VLOOKUP(Importaciones_mensuales[[#This Row],[Código Arancelario]],Codigos10[],7,0)</f>
        <v>Sin especificar</v>
      </c>
      <c r="N1199">
        <v>2015</v>
      </c>
      <c r="O1199">
        <v>25000</v>
      </c>
      <c r="P1199">
        <v>0</v>
      </c>
      <c r="Q1199">
        <v>400</v>
      </c>
      <c r="R1199">
        <v>25000</v>
      </c>
      <c r="S1199">
        <v>18880</v>
      </c>
      <c r="T1199">
        <v>141134</v>
      </c>
      <c r="U1199">
        <v>31610</v>
      </c>
      <c r="V1199">
        <v>25296</v>
      </c>
      <c r="W1199">
        <v>4960</v>
      </c>
      <c r="X1199">
        <v>193011.02000000002</v>
      </c>
      <c r="Y1199">
        <v>121340.94</v>
      </c>
      <c r="Z1199">
        <v>88969.43</v>
      </c>
    </row>
    <row r="1200" spans="1:26" x14ac:dyDescent="0.25">
      <c r="A1200" t="s">
        <v>32</v>
      </c>
      <c r="B1200" t="s">
        <v>362</v>
      </c>
      <c r="C1200" t="str">
        <f>+VLOOKUP(Importaciones_mensuales[[#This Row],[Código Arancelario]],Codigos10[],2,0)</f>
        <v>Ajo</v>
      </c>
      <c r="D1200">
        <f>+VLOOKUP(Importaciones_mensuales[[#This Row],[Cultivo]],Cod_categoría[],2,0)</f>
        <v>100112003</v>
      </c>
      <c r="E1200" t="str">
        <f>+VLOOKUP(Importaciones_mensuales[[#This Row],[Código Arancelario]],Codigos10[],4,0)</f>
        <v>Fresco</v>
      </c>
      <c r="F1200">
        <f>+VLOOKUP(Importaciones_mensuales[[#This Row],[Procesamiento]],Cod_procesamiento[],2,0)</f>
        <v>4</v>
      </c>
      <c r="G1200" t="str">
        <f>+VLOOKUP(Importaciones_mensuales[[#This Row],[Código Arancelario]],Codigos10[],3,0)</f>
        <v>Orgánico</v>
      </c>
      <c r="H1200">
        <f>+VLOOKUP(Importaciones_mensuales[[#This Row],[Tipo]],Cod_tipo[],2,0)</f>
        <v>1</v>
      </c>
      <c r="I1200" t="str">
        <f>+VLOOKUP(Importaciones_mensuales[[#This Row],[Código Arancelario]],Codigos10[],5,0)</f>
        <v>Hortalizas</v>
      </c>
      <c r="J1200">
        <f>+VLOOKUP(Importaciones_mensuales[[#This Row],[Categoría]],Cod_Tipo_cultivo[],2,0)</f>
        <v>7</v>
      </c>
      <c r="K1200" t="s">
        <v>20</v>
      </c>
      <c r="L1200">
        <f>+VLOOKUP(Importaciones_mensuales[[#This Row],[Contenido]],Contenido_cod[],2,0)</f>
        <v>2</v>
      </c>
      <c r="M1200" t="str">
        <f>+VLOOKUP(Importaciones_mensuales[[#This Row],[Código Arancelario]],Codigos10[],7,0)</f>
        <v>Sin especificar</v>
      </c>
      <c r="N1200">
        <v>2019</v>
      </c>
      <c r="O1200">
        <v>24800</v>
      </c>
      <c r="P1200">
        <v>26000</v>
      </c>
      <c r="Q1200">
        <v>0</v>
      </c>
      <c r="R1200">
        <v>26000</v>
      </c>
      <c r="S1200">
        <v>0</v>
      </c>
      <c r="T1200">
        <v>0</v>
      </c>
      <c r="U1200">
        <v>0</v>
      </c>
      <c r="V1200">
        <v>25000</v>
      </c>
      <c r="W1200">
        <v>0</v>
      </c>
      <c r="X1200">
        <v>0</v>
      </c>
      <c r="Y1200">
        <v>0</v>
      </c>
      <c r="Z1200">
        <v>0</v>
      </c>
    </row>
    <row r="1201" spans="1:26" x14ac:dyDescent="0.25">
      <c r="A1201" t="s">
        <v>247</v>
      </c>
      <c r="B1201" t="s">
        <v>362</v>
      </c>
      <c r="C1201" t="str">
        <f>+VLOOKUP(Importaciones_mensuales[[#This Row],[Código Arancelario]],Codigos10[],2,0)</f>
        <v>Frutilla</v>
      </c>
      <c r="D1201">
        <f>+VLOOKUP(Importaciones_mensuales[[#This Row],[Cultivo]],Cod_categoría[],2,0)</f>
        <v>100112025</v>
      </c>
      <c r="E1201" t="str">
        <f>+VLOOKUP(Importaciones_mensuales[[#This Row],[Código Arancelario]],Codigos10[],4,0)</f>
        <v>Congelado</v>
      </c>
      <c r="F1201">
        <f>+VLOOKUP(Importaciones_mensuales[[#This Row],[Procesamiento]],Cod_procesamiento[],2,0)</f>
        <v>1</v>
      </c>
      <c r="G1201" t="str">
        <f>+VLOOKUP(Importaciones_mensuales[[#This Row],[Código Arancelario]],Codigos10[],3,0)</f>
        <v>No orgánico</v>
      </c>
      <c r="H1201">
        <f>+VLOOKUP(Importaciones_mensuales[[#This Row],[Tipo]],Cod_tipo[],2,0)</f>
        <v>2</v>
      </c>
      <c r="I1201" t="str">
        <f>+VLOOKUP(Importaciones_mensuales[[#This Row],[Código Arancelario]],Codigos10[],5,0)</f>
        <v>Berries</v>
      </c>
      <c r="J1201">
        <f>+VLOOKUP(Importaciones_mensuales[[#This Row],[Categoría]],Cod_Tipo_cultivo[],2,0)</f>
        <v>1</v>
      </c>
      <c r="K1201" t="s">
        <v>129</v>
      </c>
      <c r="L1201">
        <f>+VLOOKUP(Importaciones_mensuales[[#This Row],[Contenido]],Contenido_cod[],2,0)</f>
        <v>1</v>
      </c>
      <c r="M1201" t="str">
        <f>+VLOOKUP(Importaciones_mensuales[[#This Row],[Código Arancelario]],Codigos10[],7,0)</f>
        <v>Sin especificar</v>
      </c>
      <c r="N1201">
        <v>2020</v>
      </c>
      <c r="O1201">
        <v>24000</v>
      </c>
      <c r="P1201">
        <v>24800</v>
      </c>
      <c r="Q1201">
        <v>8000</v>
      </c>
      <c r="R1201">
        <v>76700</v>
      </c>
      <c r="S1201">
        <v>139758</v>
      </c>
      <c r="T1201">
        <v>47310.5</v>
      </c>
      <c r="U1201">
        <v>140692.41999999998</v>
      </c>
      <c r="V1201">
        <v>138203</v>
      </c>
      <c r="W1201">
        <v>284754.05</v>
      </c>
      <c r="X1201">
        <v>92544</v>
      </c>
      <c r="Y1201">
        <v>144090</v>
      </c>
      <c r="Z1201">
        <v>75552.735499999995</v>
      </c>
    </row>
    <row r="1202" spans="1:26" x14ac:dyDescent="0.25">
      <c r="A1202" t="s">
        <v>170</v>
      </c>
      <c r="B1202" t="s">
        <v>362</v>
      </c>
      <c r="C1202" t="str">
        <f>+VLOOKUP(Importaciones_mensuales[[#This Row],[Código Arancelario]],Codigos10[],2,0)</f>
        <v>Palta</v>
      </c>
      <c r="D1202">
        <f>+VLOOKUP(Importaciones_mensuales[[#This Row],[Cultivo]],Cod_categoría[],2,0)</f>
        <v>100106002</v>
      </c>
      <c r="E1202" t="str">
        <f>+VLOOKUP(Importaciones_mensuales[[#This Row],[Código Arancelario]],Codigos10[],4,0)</f>
        <v>Sin especificar</v>
      </c>
      <c r="F1202">
        <f>+VLOOKUP(Importaciones_mensuales[[#This Row],[Procesamiento]],Cod_procesamiento[],2,0)</f>
        <v>6</v>
      </c>
      <c r="G1202" t="str">
        <f>+VLOOKUP(Importaciones_mensuales[[#This Row],[Código Arancelario]],Codigos10[],3,0)</f>
        <v>No orgánico</v>
      </c>
      <c r="H1202">
        <f>+VLOOKUP(Importaciones_mensuales[[#This Row],[Tipo]],Cod_tipo[],2,0)</f>
        <v>2</v>
      </c>
      <c r="I1202" t="str">
        <f>+VLOOKUP(Importaciones_mensuales[[#This Row],[Código Arancelario]],Codigos10[],5,0)</f>
        <v>Frutos Oleaginosos</v>
      </c>
      <c r="J1202">
        <f>+VLOOKUP(Importaciones_mensuales[[#This Row],[Categoría]],Cod_Tipo_cultivo[],2,0)</f>
        <v>12</v>
      </c>
      <c r="K1202" t="s">
        <v>129</v>
      </c>
      <c r="L1202">
        <f>+VLOOKUP(Importaciones_mensuales[[#This Row],[Contenido]],Contenido_cod[],2,0)</f>
        <v>1</v>
      </c>
      <c r="M1202" t="str">
        <f>+VLOOKUP(Importaciones_mensuales[[#This Row],[Código Arancelario]],Codigos10[],7,0)</f>
        <v>Hass</v>
      </c>
      <c r="N1202">
        <v>2016</v>
      </c>
      <c r="O1202">
        <v>24000</v>
      </c>
      <c r="P1202">
        <v>0</v>
      </c>
      <c r="Q1202">
        <v>357036.4</v>
      </c>
      <c r="R1202">
        <v>1401252.6700000002</v>
      </c>
      <c r="S1202">
        <v>1774478.3254</v>
      </c>
      <c r="T1202">
        <v>3598123.4054</v>
      </c>
      <c r="U1202">
        <v>2488596.5300000003</v>
      </c>
      <c r="V1202">
        <v>264380</v>
      </c>
      <c r="W1202">
        <v>9100</v>
      </c>
      <c r="X1202">
        <v>0</v>
      </c>
      <c r="Y1202">
        <v>0</v>
      </c>
      <c r="Z1202">
        <v>0</v>
      </c>
    </row>
    <row r="1203" spans="1:26" x14ac:dyDescent="0.25">
      <c r="A1203" t="s">
        <v>14</v>
      </c>
      <c r="B1203" t="s">
        <v>362</v>
      </c>
      <c r="C1203" t="str">
        <f>+VLOOKUP(Importaciones_mensuales[[#This Row],[Código Arancelario]],Codigos10[],2,0)</f>
        <v>Papa</v>
      </c>
      <c r="D1203">
        <f>+VLOOKUP(Importaciones_mensuales[[#This Row],[Cultivo]],Cod_categoría[],2,0)</f>
        <v>100114001</v>
      </c>
      <c r="E1203" t="str">
        <f>+VLOOKUP(Importaciones_mensuales[[#This Row],[Código Arancelario]],Codigos10[],4,0)</f>
        <v>Fresco</v>
      </c>
      <c r="F1203">
        <f>+VLOOKUP(Importaciones_mensuales[[#This Row],[Procesamiento]],Cod_procesamiento[],2,0)</f>
        <v>4</v>
      </c>
      <c r="G1203" t="str">
        <f>+VLOOKUP(Importaciones_mensuales[[#This Row],[Código Arancelario]],Codigos10[],3,0)</f>
        <v>Siembra</v>
      </c>
      <c r="H1203">
        <f>+VLOOKUP(Importaciones_mensuales[[#This Row],[Tipo]],Cod_tipo[],2,0)</f>
        <v>6</v>
      </c>
      <c r="I1203" t="str">
        <f>+VLOOKUP(Importaciones_mensuales[[#This Row],[Código Arancelario]],Codigos10[],5,0)</f>
        <v>Tubérculos</v>
      </c>
      <c r="J1203">
        <f>+VLOOKUP(Importaciones_mensuales[[#This Row],[Categoría]],Cod_Tipo_cultivo[],2,0)</f>
        <v>9</v>
      </c>
      <c r="K1203" t="s">
        <v>20</v>
      </c>
      <c r="L1203">
        <f>+VLOOKUP(Importaciones_mensuales[[#This Row],[Contenido]],Contenido_cod[],2,0)</f>
        <v>2</v>
      </c>
      <c r="M1203" t="str">
        <f>+VLOOKUP(Importaciones_mensuales[[#This Row],[Código Arancelario]],Codigos10[],7,0)</f>
        <v>Sin especificar</v>
      </c>
      <c r="N1203">
        <v>2020</v>
      </c>
      <c r="O1203">
        <v>0</v>
      </c>
      <c r="P1203">
        <v>0</v>
      </c>
      <c r="Q1203">
        <v>0</v>
      </c>
      <c r="R1203">
        <v>0.30769999999999997</v>
      </c>
      <c r="S1203">
        <v>0</v>
      </c>
      <c r="T1203">
        <v>1.8462000000000001</v>
      </c>
      <c r="U1203">
        <v>0</v>
      </c>
      <c r="V1203">
        <v>0</v>
      </c>
      <c r="W1203">
        <v>0</v>
      </c>
      <c r="X1203">
        <v>1968.57</v>
      </c>
      <c r="Y1203">
        <v>0.76900000000000002</v>
      </c>
      <c r="Z1203">
        <v>0.67300000000000004</v>
      </c>
    </row>
    <row r="1204" spans="1:26" x14ac:dyDescent="0.25">
      <c r="A1204" t="s">
        <v>22</v>
      </c>
      <c r="B1204" t="s">
        <v>362</v>
      </c>
      <c r="C1204" t="str">
        <f>+VLOOKUP(Importaciones_mensuales[[#This Row],[Código Arancelario]],Codigos10[],2,0)</f>
        <v>Papa</v>
      </c>
      <c r="D1204">
        <f>+VLOOKUP(Importaciones_mensuales[[#This Row],[Cultivo]],Cod_categoría[],2,0)</f>
        <v>100114001</v>
      </c>
      <c r="E1204" t="str">
        <f>+VLOOKUP(Importaciones_mensuales[[#This Row],[Código Arancelario]],Codigos10[],4,0)</f>
        <v>Fresco</v>
      </c>
      <c r="F1204">
        <f>+VLOOKUP(Importaciones_mensuales[[#This Row],[Procesamiento]],Cod_procesamiento[],2,0)</f>
        <v>4</v>
      </c>
      <c r="G1204" t="str">
        <f>+VLOOKUP(Importaciones_mensuales[[#This Row],[Código Arancelario]],Codigos10[],3,0)</f>
        <v>Siembra</v>
      </c>
      <c r="H1204">
        <f>+VLOOKUP(Importaciones_mensuales[[#This Row],[Tipo]],Cod_tipo[],2,0)</f>
        <v>6</v>
      </c>
      <c r="I1204" t="str">
        <f>+VLOOKUP(Importaciones_mensuales[[#This Row],[Código Arancelario]],Codigos10[],5,0)</f>
        <v>Tubérculos</v>
      </c>
      <c r="J1204">
        <f>+VLOOKUP(Importaciones_mensuales[[#This Row],[Categoría]],Cod_Tipo_cultivo[],2,0)</f>
        <v>9</v>
      </c>
      <c r="K1204" t="s">
        <v>20</v>
      </c>
      <c r="L1204">
        <f>+VLOOKUP(Importaciones_mensuales[[#This Row],[Contenido]],Contenido_cod[],2,0)</f>
        <v>2</v>
      </c>
      <c r="M1204" t="str">
        <f>+VLOOKUP(Importaciones_mensuales[[#This Row],[Código Arancelario]],Codigos10[],7,0)</f>
        <v>Sin especificar</v>
      </c>
      <c r="N1204">
        <v>2020</v>
      </c>
      <c r="O1204">
        <v>0</v>
      </c>
      <c r="P1204">
        <v>0</v>
      </c>
      <c r="Q1204">
        <v>0</v>
      </c>
      <c r="R1204">
        <v>11269</v>
      </c>
      <c r="S1204">
        <v>3191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1.2307999999999999</v>
      </c>
      <c r="Z1204">
        <v>0</v>
      </c>
    </row>
    <row r="1205" spans="1:26" x14ac:dyDescent="0.25">
      <c r="A1205" t="s">
        <v>23</v>
      </c>
      <c r="B1205" t="s">
        <v>362</v>
      </c>
      <c r="C1205" t="str">
        <f>+VLOOKUP(Importaciones_mensuales[[#This Row],[Código Arancelario]],Codigos10[],2,0)</f>
        <v>Papa</v>
      </c>
      <c r="D1205">
        <f>+VLOOKUP(Importaciones_mensuales[[#This Row],[Cultivo]],Cod_categoría[],2,0)</f>
        <v>100114001</v>
      </c>
      <c r="E1205" t="str">
        <f>+VLOOKUP(Importaciones_mensuales[[#This Row],[Código Arancelario]],Codigos10[],4,0)</f>
        <v>Fresco</v>
      </c>
      <c r="F1205">
        <f>+VLOOKUP(Importaciones_mensuales[[#This Row],[Procesamiento]],Cod_procesamiento[],2,0)</f>
        <v>4</v>
      </c>
      <c r="G1205" t="str">
        <f>+VLOOKUP(Importaciones_mensuales[[#This Row],[Código Arancelario]],Codigos10[],3,0)</f>
        <v>Siembra</v>
      </c>
      <c r="H1205">
        <f>+VLOOKUP(Importaciones_mensuales[[#This Row],[Tipo]],Cod_tipo[],2,0)</f>
        <v>6</v>
      </c>
      <c r="I1205" t="str">
        <f>+VLOOKUP(Importaciones_mensuales[[#This Row],[Código Arancelario]],Codigos10[],5,0)</f>
        <v>Tubérculos</v>
      </c>
      <c r="J1205">
        <f>+VLOOKUP(Importaciones_mensuales[[#This Row],[Categoría]],Cod_Tipo_cultivo[],2,0)</f>
        <v>9</v>
      </c>
      <c r="K1205" t="s">
        <v>20</v>
      </c>
      <c r="L1205">
        <f>+VLOOKUP(Importaciones_mensuales[[#This Row],[Contenido]],Contenido_cod[],2,0)</f>
        <v>2</v>
      </c>
      <c r="M1205" t="str">
        <f>+VLOOKUP(Importaciones_mensuales[[#This Row],[Código Arancelario]],Codigos10[],7,0)</f>
        <v>Sin especificar</v>
      </c>
      <c r="N1205">
        <v>2020</v>
      </c>
      <c r="O1205">
        <v>500</v>
      </c>
      <c r="P1205">
        <v>0</v>
      </c>
      <c r="Q1205">
        <v>3215.8631999999998</v>
      </c>
      <c r="R1205">
        <v>2829</v>
      </c>
      <c r="S1205">
        <v>0</v>
      </c>
      <c r="T1205">
        <v>0</v>
      </c>
      <c r="U1205">
        <v>0</v>
      </c>
      <c r="V1205">
        <v>0</v>
      </c>
      <c r="W1205">
        <v>118.1181</v>
      </c>
      <c r="X1205">
        <v>4091</v>
      </c>
      <c r="Y1205">
        <v>0</v>
      </c>
      <c r="Z1205">
        <v>1220</v>
      </c>
    </row>
    <row r="1206" spans="1:26" x14ac:dyDescent="0.25">
      <c r="A1206" t="s">
        <v>32</v>
      </c>
      <c r="B1206" t="s">
        <v>15</v>
      </c>
      <c r="C1206" t="str">
        <f>+VLOOKUP(Importaciones_mensuales[[#This Row],[Código Arancelario]],Codigos10[],2,0)</f>
        <v>Ajo</v>
      </c>
      <c r="D1206">
        <f>+VLOOKUP(Importaciones_mensuales[[#This Row],[Cultivo]],Cod_categoría[],2,0)</f>
        <v>100112003</v>
      </c>
      <c r="E1206" t="str">
        <f>+VLOOKUP(Importaciones_mensuales[[#This Row],[Código Arancelario]],Codigos10[],4,0)</f>
        <v>Fresco</v>
      </c>
      <c r="F1206">
        <f>+VLOOKUP(Importaciones_mensuales[[#This Row],[Procesamiento]],Cod_procesamiento[],2,0)</f>
        <v>4</v>
      </c>
      <c r="G1206" t="str">
        <f>+VLOOKUP(Importaciones_mensuales[[#This Row],[Código Arancelario]],Codigos10[],3,0)</f>
        <v>Orgánico</v>
      </c>
      <c r="H1206">
        <f>+VLOOKUP(Importaciones_mensuales[[#This Row],[Tipo]],Cod_tipo[],2,0)</f>
        <v>1</v>
      </c>
      <c r="I1206" t="str">
        <f>+VLOOKUP(Importaciones_mensuales[[#This Row],[Código Arancelario]],Codigos10[],5,0)</f>
        <v>Hortalizas</v>
      </c>
      <c r="J1206">
        <f>+VLOOKUP(Importaciones_mensuales[[#This Row],[Categoría]],Cod_Tipo_cultivo[],2,0)</f>
        <v>7</v>
      </c>
      <c r="K1206" t="s">
        <v>20</v>
      </c>
      <c r="L1206">
        <f>+VLOOKUP(Importaciones_mensuales[[#This Row],[Contenido]],Contenido_cod[],2,0)</f>
        <v>2</v>
      </c>
      <c r="M1206" t="str">
        <f>+VLOOKUP(Importaciones_mensuales[[#This Row],[Código Arancelario]],Codigos10[],7,0)</f>
        <v>Sin especificar</v>
      </c>
      <c r="N1206">
        <v>2019</v>
      </c>
      <c r="O1206">
        <v>23706.31</v>
      </c>
      <c r="P1206">
        <v>11989.44</v>
      </c>
      <c r="Q1206">
        <v>0</v>
      </c>
      <c r="R1206">
        <v>12397.55</v>
      </c>
      <c r="S1206">
        <v>0</v>
      </c>
      <c r="T1206">
        <v>0</v>
      </c>
      <c r="U1206">
        <v>0</v>
      </c>
      <c r="V1206">
        <v>45679.13</v>
      </c>
      <c r="W1206">
        <v>0</v>
      </c>
      <c r="X1206">
        <v>0</v>
      </c>
      <c r="Y1206">
        <v>0</v>
      </c>
      <c r="Z1206">
        <v>0</v>
      </c>
    </row>
    <row r="1207" spans="1:26" x14ac:dyDescent="0.25">
      <c r="A1207" t="s">
        <v>242</v>
      </c>
      <c r="B1207" t="s">
        <v>362</v>
      </c>
      <c r="C1207" t="str">
        <f>+VLOOKUP(Importaciones_mensuales[[#This Row],[Código Arancelario]],Codigos10[],2,0)</f>
        <v>Kiwi</v>
      </c>
      <c r="D1207">
        <f>+VLOOKUP(Importaciones_mensuales[[#This Row],[Cultivo]],Cod_categoría[],2,0)</f>
        <v>100101007</v>
      </c>
      <c r="E1207" t="str">
        <f>+VLOOKUP(Importaciones_mensuales[[#This Row],[Código Arancelario]],Codigos10[],4,0)</f>
        <v>Fresco</v>
      </c>
      <c r="F1207">
        <f>+VLOOKUP(Importaciones_mensuales[[#This Row],[Procesamiento]],Cod_procesamiento[],2,0)</f>
        <v>4</v>
      </c>
      <c r="G1207" t="str">
        <f>+VLOOKUP(Importaciones_mensuales[[#This Row],[Código Arancelario]],Codigos10[],3,0)</f>
        <v>No orgánico</v>
      </c>
      <c r="H1207">
        <f>+VLOOKUP(Importaciones_mensuales[[#This Row],[Tipo]],Cod_tipo[],2,0)</f>
        <v>2</v>
      </c>
      <c r="I1207" t="str">
        <f>+VLOOKUP(Importaciones_mensuales[[#This Row],[Código Arancelario]],Codigos10[],5,0)</f>
        <v>Berries</v>
      </c>
      <c r="J1207">
        <f>+VLOOKUP(Importaciones_mensuales[[#This Row],[Categoría]],Cod_Tipo_cultivo[],2,0)</f>
        <v>1</v>
      </c>
      <c r="K1207" t="s">
        <v>129</v>
      </c>
      <c r="L1207">
        <f>+VLOOKUP(Importaciones_mensuales[[#This Row],[Contenido]],Contenido_cod[],2,0)</f>
        <v>1</v>
      </c>
      <c r="M1207" t="str">
        <f>+VLOOKUP(Importaciones_mensuales[[#This Row],[Código Arancelario]],Codigos10[],7,0)</f>
        <v>Sin especificar</v>
      </c>
      <c r="N1207">
        <v>2017</v>
      </c>
      <c r="O1207">
        <v>23100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4480</v>
      </c>
      <c r="V1207">
        <v>0</v>
      </c>
      <c r="W1207">
        <v>0</v>
      </c>
      <c r="X1207">
        <v>21350</v>
      </c>
      <c r="Y1207">
        <v>68040</v>
      </c>
      <c r="Z1207">
        <v>72980</v>
      </c>
    </row>
    <row r="1208" spans="1:26" x14ac:dyDescent="0.25">
      <c r="A1208" t="s">
        <v>251</v>
      </c>
      <c r="B1208" t="s">
        <v>362</v>
      </c>
      <c r="C1208" t="str">
        <f>+VLOOKUP(Importaciones_mensuales[[#This Row],[Código Arancelario]],Codigos10[],2,0)</f>
        <v>Frambuesa</v>
      </c>
      <c r="D1208">
        <f>+VLOOKUP(Importaciones_mensuales[[#This Row],[Cultivo]],Cod_categoría[],2,0)</f>
        <v>100101004</v>
      </c>
      <c r="E1208" t="str">
        <f>+VLOOKUP(Importaciones_mensuales[[#This Row],[Código Arancelario]],Codigos10[],4,0)</f>
        <v>Congelado</v>
      </c>
      <c r="F1208">
        <f>+VLOOKUP(Importaciones_mensuales[[#This Row],[Procesamiento]],Cod_procesamiento[],2,0)</f>
        <v>1</v>
      </c>
      <c r="G1208" t="str">
        <f>+VLOOKUP(Importaciones_mensuales[[#This Row],[Código Arancelario]],Codigos10[],3,0)</f>
        <v>No orgánico</v>
      </c>
      <c r="H1208">
        <f>+VLOOKUP(Importaciones_mensuales[[#This Row],[Tipo]],Cod_tipo[],2,0)</f>
        <v>2</v>
      </c>
      <c r="I1208" t="str">
        <f>+VLOOKUP(Importaciones_mensuales[[#This Row],[Código Arancelario]],Codigos10[],5,0)</f>
        <v>Berries</v>
      </c>
      <c r="J1208">
        <f>+VLOOKUP(Importaciones_mensuales[[#This Row],[Categoría]],Cod_Tipo_cultivo[],2,0)</f>
        <v>1</v>
      </c>
      <c r="K1208" t="s">
        <v>129</v>
      </c>
      <c r="L1208">
        <f>+VLOOKUP(Importaciones_mensuales[[#This Row],[Contenido]],Contenido_cod[],2,0)</f>
        <v>1</v>
      </c>
      <c r="M1208" t="str">
        <f>+VLOOKUP(Importaciones_mensuales[[#This Row],[Código Arancelario]],Codigos10[],7,0)</f>
        <v>Sin especificar</v>
      </c>
      <c r="N1208">
        <v>2016</v>
      </c>
      <c r="O1208">
        <v>23017.8</v>
      </c>
      <c r="P1208">
        <v>78899.399999999994</v>
      </c>
      <c r="Q1208">
        <v>84078</v>
      </c>
      <c r="R1208">
        <v>63141.72</v>
      </c>
      <c r="S1208">
        <v>221649.09999999998</v>
      </c>
      <c r="T1208">
        <v>172819.12</v>
      </c>
      <c r="U1208">
        <v>66072.800000000003</v>
      </c>
      <c r="V1208">
        <v>13636</v>
      </c>
      <c r="W1208">
        <v>0</v>
      </c>
      <c r="X1208">
        <v>0</v>
      </c>
      <c r="Y1208">
        <v>0</v>
      </c>
      <c r="Z1208">
        <v>21818</v>
      </c>
    </row>
    <row r="1209" spans="1:26" x14ac:dyDescent="0.25">
      <c r="A1209" t="s">
        <v>103</v>
      </c>
      <c r="B1209" t="s">
        <v>362</v>
      </c>
      <c r="C1209" t="str">
        <f>+VLOOKUP(Importaciones_mensuales[[#This Row],[Código Arancelario]],Codigos10[],2,0)</f>
        <v>Otras hortalizas</v>
      </c>
      <c r="D1209">
        <f>+VLOOKUP(Importaciones_mensuales[[#This Row],[Cultivo]],Cod_categoría[],2,0)</f>
        <v>100112054</v>
      </c>
      <c r="E1209" t="str">
        <f>+VLOOKUP(Importaciones_mensuales[[#This Row],[Código Arancelario]],Codigos10[],4,0)</f>
        <v>Deshidratado</v>
      </c>
      <c r="F1209">
        <f>+VLOOKUP(Importaciones_mensuales[[#This Row],[Procesamiento]],Cod_procesamiento[],2,0)</f>
        <v>3</v>
      </c>
      <c r="G1209" t="str">
        <f>+VLOOKUP(Importaciones_mensuales[[#This Row],[Código Arancelario]],Codigos10[],3,0)</f>
        <v>No orgánico</v>
      </c>
      <c r="H1209">
        <f>+VLOOKUP(Importaciones_mensuales[[#This Row],[Tipo]],Cod_tipo[],2,0)</f>
        <v>2</v>
      </c>
      <c r="I1209" t="str">
        <f>+VLOOKUP(Importaciones_mensuales[[#This Row],[Código Arancelario]],Codigos10[],5,0)</f>
        <v>Hortalizas</v>
      </c>
      <c r="J1209">
        <f>+VLOOKUP(Importaciones_mensuales[[#This Row],[Categoría]],Cod_Tipo_cultivo[],2,0)</f>
        <v>7</v>
      </c>
      <c r="K1209" t="s">
        <v>20</v>
      </c>
      <c r="L1209">
        <f>+VLOOKUP(Importaciones_mensuales[[#This Row],[Contenido]],Contenido_cod[],2,0)</f>
        <v>2</v>
      </c>
      <c r="M1209" t="str">
        <f>+VLOOKUP(Importaciones_mensuales[[#This Row],[Código Arancelario]],Codigos10[],7,0)</f>
        <v>Sin especificar</v>
      </c>
      <c r="N1209">
        <v>2020</v>
      </c>
      <c r="O1209">
        <v>22992.523000000001</v>
      </c>
      <c r="P1209">
        <v>43187</v>
      </c>
      <c r="Q1209">
        <v>666793.6923</v>
      </c>
      <c r="R1209">
        <v>221335.45799999998</v>
      </c>
      <c r="S1209">
        <v>68588.92</v>
      </c>
      <c r="T1209">
        <v>340810.92599999998</v>
      </c>
      <c r="U1209">
        <v>456734.84149999998</v>
      </c>
      <c r="V1209">
        <v>339779.26</v>
      </c>
      <c r="W1209">
        <v>275961.7</v>
      </c>
      <c r="X1209">
        <v>315296.53229999996</v>
      </c>
      <c r="Y1209">
        <v>137464.12149999998</v>
      </c>
      <c r="Z1209">
        <v>419555.66</v>
      </c>
    </row>
    <row r="1210" spans="1:26" x14ac:dyDescent="0.25">
      <c r="A1210" t="s">
        <v>277</v>
      </c>
      <c r="B1210" t="s">
        <v>362</v>
      </c>
      <c r="C1210" t="str">
        <f>+VLOOKUP(Importaciones_mensuales[[#This Row],[Código Arancelario]],Codigos10[],2,0)</f>
        <v>Puerro</v>
      </c>
      <c r="D1210">
        <f>+VLOOKUP(Importaciones_mensuales[[#This Row],[Cultivo]],Cod_categoría[],2,0)</f>
        <v>100114035</v>
      </c>
      <c r="E1210" t="str">
        <f>+VLOOKUP(Importaciones_mensuales[[#This Row],[Código Arancelario]],Codigos10[],4,0)</f>
        <v>Fresco</v>
      </c>
      <c r="F1210">
        <f>+VLOOKUP(Importaciones_mensuales[[#This Row],[Procesamiento]],Cod_procesamiento[],2,0)</f>
        <v>4</v>
      </c>
      <c r="G1210" t="str">
        <f>+VLOOKUP(Importaciones_mensuales[[#This Row],[Código Arancelario]],Codigos10[],3,0)</f>
        <v>Sin especificar</v>
      </c>
      <c r="H1210">
        <f>+VLOOKUP(Importaciones_mensuales[[#This Row],[Tipo]],Cod_tipo[],2,0)</f>
        <v>5</v>
      </c>
      <c r="I1210" t="str">
        <f>+VLOOKUP(Importaciones_mensuales[[#This Row],[Código Arancelario]],Codigos10[],5,0)</f>
        <v>Hortalizas</v>
      </c>
      <c r="J1210">
        <f>+VLOOKUP(Importaciones_mensuales[[#This Row],[Categoría]],Cod_Tipo_cultivo[],2,0)</f>
        <v>7</v>
      </c>
      <c r="K1210" t="s">
        <v>20</v>
      </c>
      <c r="L1210">
        <f>+VLOOKUP(Importaciones_mensuales[[#This Row],[Contenido]],Contenido_cod[],2,0)</f>
        <v>2</v>
      </c>
      <c r="M1210" t="str">
        <f>+VLOOKUP(Importaciones_mensuales[[#This Row],[Código Arancelario]],Codigos10[],7,0)</f>
        <v>Sin especificar</v>
      </c>
      <c r="N1210">
        <v>2020</v>
      </c>
      <c r="O1210">
        <v>504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</row>
    <row r="1211" spans="1:26" x14ac:dyDescent="0.25">
      <c r="A1211" t="s">
        <v>37</v>
      </c>
      <c r="B1211" t="s">
        <v>362</v>
      </c>
      <c r="C1211" t="str">
        <f>+VLOOKUP(Importaciones_mensuales[[#This Row],[Código Arancelario]],Codigos10[],2,0)</f>
        <v>Coles de bruselas</v>
      </c>
      <c r="D1211">
        <f>+VLOOKUP(Importaciones_mensuales[[#This Row],[Cultivo]],Cod_categoría[],2,0)</f>
        <v>100114021</v>
      </c>
      <c r="E1211" t="str">
        <f>+VLOOKUP(Importaciones_mensuales[[#This Row],[Código Arancelario]],Codigos10[],4,0)</f>
        <v>Fresco</v>
      </c>
      <c r="F1211">
        <f>+VLOOKUP(Importaciones_mensuales[[#This Row],[Procesamiento]],Cod_procesamiento[],2,0)</f>
        <v>4</v>
      </c>
      <c r="G1211" t="str">
        <f>+VLOOKUP(Importaciones_mensuales[[#This Row],[Código Arancelario]],Codigos10[],3,0)</f>
        <v>Sin especificar</v>
      </c>
      <c r="H1211">
        <f>+VLOOKUP(Importaciones_mensuales[[#This Row],[Tipo]],Cod_tipo[],2,0)</f>
        <v>5</v>
      </c>
      <c r="I1211" t="str">
        <f>+VLOOKUP(Importaciones_mensuales[[#This Row],[Código Arancelario]],Codigos10[],5,0)</f>
        <v>Hortalizas</v>
      </c>
      <c r="J1211">
        <f>+VLOOKUP(Importaciones_mensuales[[#This Row],[Categoría]],Cod_Tipo_cultivo[],2,0)</f>
        <v>7</v>
      </c>
      <c r="K1211" t="s">
        <v>20</v>
      </c>
      <c r="L1211">
        <f>+VLOOKUP(Importaciones_mensuales[[#This Row],[Contenido]],Contenido_cod[],2,0)</f>
        <v>2</v>
      </c>
      <c r="M1211" t="str">
        <f>+VLOOKUP(Importaciones_mensuales[[#This Row],[Código Arancelario]],Codigos10[],7,0)</f>
        <v>Sin especificar</v>
      </c>
      <c r="N1211">
        <v>2020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1</v>
      </c>
      <c r="Y1211">
        <v>0</v>
      </c>
      <c r="Z1211">
        <v>3</v>
      </c>
    </row>
    <row r="1212" spans="1:26" x14ac:dyDescent="0.25">
      <c r="A1212" t="s">
        <v>278</v>
      </c>
      <c r="B1212" t="s">
        <v>362</v>
      </c>
      <c r="C1212" t="str">
        <f>+VLOOKUP(Importaciones_mensuales[[#This Row],[Código Arancelario]],Codigos10[],2,0)</f>
        <v>Lechuga</v>
      </c>
      <c r="D1212">
        <f>+VLOOKUP(Importaciones_mensuales[[#This Row],[Cultivo]],Cod_categoría[],2,0)</f>
        <v>100112033</v>
      </c>
      <c r="E1212" t="str">
        <f>+VLOOKUP(Importaciones_mensuales[[#This Row],[Código Arancelario]],Codigos10[],4,0)</f>
        <v>Fresco</v>
      </c>
      <c r="F1212">
        <f>+VLOOKUP(Importaciones_mensuales[[#This Row],[Procesamiento]],Cod_procesamiento[],2,0)</f>
        <v>4</v>
      </c>
      <c r="G1212" t="str">
        <f>+VLOOKUP(Importaciones_mensuales[[#This Row],[Código Arancelario]],Codigos10[],3,0)</f>
        <v>Sin especificar</v>
      </c>
      <c r="H1212">
        <f>+VLOOKUP(Importaciones_mensuales[[#This Row],[Tipo]],Cod_tipo[],2,0)</f>
        <v>5</v>
      </c>
      <c r="I1212" t="str">
        <f>+VLOOKUP(Importaciones_mensuales[[#This Row],[Código Arancelario]],Codigos10[],5,0)</f>
        <v>Hortalizas</v>
      </c>
      <c r="J1212">
        <f>+VLOOKUP(Importaciones_mensuales[[#This Row],[Categoría]],Cod_Tipo_cultivo[],2,0)</f>
        <v>7</v>
      </c>
      <c r="K1212" t="s">
        <v>20</v>
      </c>
      <c r="L1212">
        <f>+VLOOKUP(Importaciones_mensuales[[#This Row],[Contenido]],Contenido_cod[],2,0)</f>
        <v>2</v>
      </c>
      <c r="M1212" t="str">
        <f>+VLOOKUP(Importaciones_mensuales[[#This Row],[Código Arancelario]],Codigos10[],7,0)</f>
        <v>Sin especificar</v>
      </c>
      <c r="N1212">
        <v>2020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21000</v>
      </c>
      <c r="W1212">
        <v>0</v>
      </c>
      <c r="X1212">
        <v>0</v>
      </c>
      <c r="Y1212">
        <v>0</v>
      </c>
      <c r="Z1212">
        <v>0</v>
      </c>
    </row>
    <row r="1213" spans="1:26" x14ac:dyDescent="0.25">
      <c r="A1213" t="s">
        <v>41</v>
      </c>
      <c r="B1213" t="s">
        <v>362</v>
      </c>
      <c r="C1213" t="str">
        <f>+VLOOKUP(Importaciones_mensuales[[#This Row],[Código Arancelario]],Codigos10[],2,0)</f>
        <v>Zanahoria</v>
      </c>
      <c r="D1213">
        <f>+VLOOKUP(Importaciones_mensuales[[#This Row],[Cultivo]],Cod_categoría[],2,0)</f>
        <v>100114013</v>
      </c>
      <c r="E1213" t="str">
        <f>+VLOOKUP(Importaciones_mensuales[[#This Row],[Código Arancelario]],Codigos10[],4,0)</f>
        <v>Fresco</v>
      </c>
      <c r="F1213">
        <f>+VLOOKUP(Importaciones_mensuales[[#This Row],[Procesamiento]],Cod_procesamiento[],2,0)</f>
        <v>4</v>
      </c>
      <c r="G1213" t="str">
        <f>+VLOOKUP(Importaciones_mensuales[[#This Row],[Código Arancelario]],Codigos10[],3,0)</f>
        <v>Sin especificar</v>
      </c>
      <c r="H1213">
        <f>+VLOOKUP(Importaciones_mensuales[[#This Row],[Tipo]],Cod_tipo[],2,0)</f>
        <v>5</v>
      </c>
      <c r="I1213" t="str">
        <f>+VLOOKUP(Importaciones_mensuales[[#This Row],[Código Arancelario]],Codigos10[],5,0)</f>
        <v>Hortalizas</v>
      </c>
      <c r="J1213">
        <f>+VLOOKUP(Importaciones_mensuales[[#This Row],[Categoría]],Cod_Tipo_cultivo[],2,0)</f>
        <v>7</v>
      </c>
      <c r="K1213" t="s">
        <v>20</v>
      </c>
      <c r="L1213">
        <f>+VLOOKUP(Importaciones_mensuales[[#This Row],[Contenido]],Contenido_cod[],2,0)</f>
        <v>2</v>
      </c>
      <c r="M1213" t="str">
        <f>+VLOOKUP(Importaciones_mensuales[[#This Row],[Código Arancelario]],Codigos10[],7,0)</f>
        <v>Sin especificar</v>
      </c>
      <c r="N1213">
        <v>2020</v>
      </c>
      <c r="O1213">
        <v>13248.538399999999</v>
      </c>
      <c r="P1213">
        <v>12683.107699999999</v>
      </c>
      <c r="Q1213">
        <v>12619.769200000001</v>
      </c>
      <c r="R1213">
        <v>10378.9231</v>
      </c>
      <c r="S1213">
        <v>8231.6923000000006</v>
      </c>
      <c r="T1213">
        <v>6548</v>
      </c>
      <c r="U1213">
        <v>27564</v>
      </c>
      <c r="V1213">
        <v>7757.5384999999997</v>
      </c>
      <c r="W1213">
        <v>25815</v>
      </c>
      <c r="X1213">
        <v>20853.384599999998</v>
      </c>
      <c r="Y1213">
        <v>19185.0769</v>
      </c>
      <c r="Z1213">
        <v>16994.615399999999</v>
      </c>
    </row>
    <row r="1214" spans="1:26" x14ac:dyDescent="0.25">
      <c r="A1214" t="s">
        <v>43</v>
      </c>
      <c r="B1214" t="s">
        <v>362</v>
      </c>
      <c r="C1214" t="str">
        <f>+VLOOKUP(Importaciones_mensuales[[#This Row],[Código Arancelario]],Codigos10[],2,0)</f>
        <v>Rábano</v>
      </c>
      <c r="D1214">
        <f>+VLOOKUP(Importaciones_mensuales[[#This Row],[Cultivo]],Cod_categoría[],2,0)</f>
        <v>100114036</v>
      </c>
      <c r="E1214" t="str">
        <f>+VLOOKUP(Importaciones_mensuales[[#This Row],[Código Arancelario]],Codigos10[],4,0)</f>
        <v>Fresco</v>
      </c>
      <c r="F1214">
        <f>+VLOOKUP(Importaciones_mensuales[[#This Row],[Procesamiento]],Cod_procesamiento[],2,0)</f>
        <v>4</v>
      </c>
      <c r="G1214" t="str">
        <f>+VLOOKUP(Importaciones_mensuales[[#This Row],[Código Arancelario]],Codigos10[],3,0)</f>
        <v>Sin especificar</v>
      </c>
      <c r="H1214">
        <f>+VLOOKUP(Importaciones_mensuales[[#This Row],[Tipo]],Cod_tipo[],2,0)</f>
        <v>5</v>
      </c>
      <c r="I1214" t="str">
        <f>+VLOOKUP(Importaciones_mensuales[[#This Row],[Código Arancelario]],Codigos10[],5,0)</f>
        <v>Hortalizas</v>
      </c>
      <c r="J1214">
        <f>+VLOOKUP(Importaciones_mensuales[[#This Row],[Categoría]],Cod_Tipo_cultivo[],2,0)</f>
        <v>7</v>
      </c>
      <c r="K1214" t="s">
        <v>20</v>
      </c>
      <c r="L1214">
        <f>+VLOOKUP(Importaciones_mensuales[[#This Row],[Contenido]],Contenido_cod[],2,0)</f>
        <v>2</v>
      </c>
      <c r="M1214" t="str">
        <f>+VLOOKUP(Importaciones_mensuales[[#This Row],[Código Arancelario]],Codigos10[],7,0)</f>
        <v>Sin especificar</v>
      </c>
      <c r="N1214">
        <v>2020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80</v>
      </c>
      <c r="W1214">
        <v>0</v>
      </c>
      <c r="X1214">
        <v>0</v>
      </c>
      <c r="Y1214">
        <v>0</v>
      </c>
      <c r="Z1214">
        <v>1</v>
      </c>
    </row>
    <row r="1215" spans="1:26" x14ac:dyDescent="0.25">
      <c r="A1215" t="s">
        <v>45</v>
      </c>
      <c r="B1215" t="s">
        <v>362</v>
      </c>
      <c r="C1215" t="str">
        <f>+VLOOKUP(Importaciones_mensuales[[#This Row],[Código Arancelario]],Codigos10[],2,0)</f>
        <v>Pepino</v>
      </c>
      <c r="D1215">
        <f>+VLOOKUP(Importaciones_mensuales[[#This Row],[Cultivo]],Cod_categoría[],2,0)</f>
        <v>100112016</v>
      </c>
      <c r="E1215" t="str">
        <f>+VLOOKUP(Importaciones_mensuales[[#This Row],[Código Arancelario]],Codigos10[],4,0)</f>
        <v>Fresco</v>
      </c>
      <c r="F1215">
        <f>+VLOOKUP(Importaciones_mensuales[[#This Row],[Procesamiento]],Cod_procesamiento[],2,0)</f>
        <v>4</v>
      </c>
      <c r="G1215" t="str">
        <f>+VLOOKUP(Importaciones_mensuales[[#This Row],[Código Arancelario]],Codigos10[],3,0)</f>
        <v>Sin especificar</v>
      </c>
      <c r="H1215">
        <f>+VLOOKUP(Importaciones_mensuales[[#This Row],[Tipo]],Cod_tipo[],2,0)</f>
        <v>5</v>
      </c>
      <c r="I1215" t="str">
        <f>+VLOOKUP(Importaciones_mensuales[[#This Row],[Código Arancelario]],Codigos10[],5,0)</f>
        <v>Hortalizas</v>
      </c>
      <c r="J1215">
        <f>+VLOOKUP(Importaciones_mensuales[[#This Row],[Categoría]],Cod_Tipo_cultivo[],2,0)</f>
        <v>7</v>
      </c>
      <c r="K1215" t="s">
        <v>20</v>
      </c>
      <c r="L1215">
        <f>+VLOOKUP(Importaciones_mensuales[[#This Row],[Contenido]],Contenido_cod[],2,0)</f>
        <v>2</v>
      </c>
      <c r="M1215" t="str">
        <f>+VLOOKUP(Importaciones_mensuales[[#This Row],[Código Arancelario]],Codigos10[],7,0)</f>
        <v>Pepinos y pepinillos</v>
      </c>
      <c r="N1215">
        <v>2020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10375</v>
      </c>
      <c r="Y1215">
        <v>0</v>
      </c>
      <c r="Z1215">
        <v>0</v>
      </c>
    </row>
    <row r="1216" spans="1:26" x14ac:dyDescent="0.25">
      <c r="A1216" t="s">
        <v>48</v>
      </c>
      <c r="B1216" t="s">
        <v>362</v>
      </c>
      <c r="C1216" t="str">
        <f>+VLOOKUP(Importaciones_mensuales[[#This Row],[Código Arancelario]],Codigos10[],2,0)</f>
        <v>Arveja</v>
      </c>
      <c r="D1216">
        <f>+VLOOKUP(Importaciones_mensuales[[#This Row],[Cultivo]],Cod_categoría[],2,0)</f>
        <v>100112022</v>
      </c>
      <c r="E1216" t="str">
        <f>+VLOOKUP(Importaciones_mensuales[[#This Row],[Código Arancelario]],Codigos10[],4,0)</f>
        <v>Fresco</v>
      </c>
      <c r="F1216">
        <f>+VLOOKUP(Importaciones_mensuales[[#This Row],[Procesamiento]],Cod_procesamiento[],2,0)</f>
        <v>4</v>
      </c>
      <c r="G1216" t="str">
        <f>+VLOOKUP(Importaciones_mensuales[[#This Row],[Código Arancelario]],Codigos10[],3,0)</f>
        <v>Sin especificar</v>
      </c>
      <c r="H1216">
        <f>+VLOOKUP(Importaciones_mensuales[[#This Row],[Tipo]],Cod_tipo[],2,0)</f>
        <v>5</v>
      </c>
      <c r="I1216" t="str">
        <f>+VLOOKUP(Importaciones_mensuales[[#This Row],[Código Arancelario]],Codigos10[],5,0)</f>
        <v>Hortalizas</v>
      </c>
      <c r="J1216">
        <f>+VLOOKUP(Importaciones_mensuales[[#This Row],[Categoría]],Cod_Tipo_cultivo[],2,0)</f>
        <v>7</v>
      </c>
      <c r="K1216" t="s">
        <v>20</v>
      </c>
      <c r="L1216">
        <f>+VLOOKUP(Importaciones_mensuales[[#This Row],[Contenido]],Contenido_cod[],2,0)</f>
        <v>2</v>
      </c>
      <c r="M1216" t="str">
        <f>+VLOOKUP(Importaciones_mensuales[[#This Row],[Código Arancelario]],Codigos10[],7,0)</f>
        <v>Sin especificar</v>
      </c>
      <c r="N1216">
        <v>2020</v>
      </c>
      <c r="O1216">
        <v>0</v>
      </c>
      <c r="P1216">
        <v>1340.7308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</row>
    <row r="1217" spans="1:26" x14ac:dyDescent="0.25">
      <c r="A1217" t="s">
        <v>50</v>
      </c>
      <c r="B1217" t="s">
        <v>362</v>
      </c>
      <c r="C1217" t="str">
        <f>+VLOOKUP(Importaciones_mensuales[[#This Row],[Código Arancelario]],Codigos10[],2,0)</f>
        <v>Poroto</v>
      </c>
      <c r="D1217">
        <f>+VLOOKUP(Importaciones_mensuales[[#This Row],[Cultivo]],Cod_categoría[],2,0)</f>
        <v>100110002</v>
      </c>
      <c r="E1217" t="str">
        <f>+VLOOKUP(Importaciones_mensuales[[#This Row],[Código Arancelario]],Codigos10[],4,0)</f>
        <v>Fresco</v>
      </c>
      <c r="F1217">
        <f>+VLOOKUP(Importaciones_mensuales[[#This Row],[Procesamiento]],Cod_procesamiento[],2,0)</f>
        <v>4</v>
      </c>
      <c r="G1217" t="str">
        <f>+VLOOKUP(Importaciones_mensuales[[#This Row],[Código Arancelario]],Codigos10[],3,0)</f>
        <v>Sin especificar</v>
      </c>
      <c r="H1217">
        <f>+VLOOKUP(Importaciones_mensuales[[#This Row],[Tipo]],Cod_tipo[],2,0)</f>
        <v>5</v>
      </c>
      <c r="I1217" t="str">
        <f>+VLOOKUP(Importaciones_mensuales[[#This Row],[Código Arancelario]],Codigos10[],5,0)</f>
        <v>Hortalizas</v>
      </c>
      <c r="J1217">
        <f>+VLOOKUP(Importaciones_mensuales[[#This Row],[Categoría]],Cod_Tipo_cultivo[],2,0)</f>
        <v>7</v>
      </c>
      <c r="K1217" t="s">
        <v>20</v>
      </c>
      <c r="L1217">
        <f>+VLOOKUP(Importaciones_mensuales[[#This Row],[Contenido]],Contenido_cod[],2,0)</f>
        <v>2</v>
      </c>
      <c r="M1217" t="str">
        <f>+VLOOKUP(Importaciones_mensuales[[#This Row],[Código Arancelario]],Codigos10[],7,0)</f>
        <v>Sin especificar</v>
      </c>
      <c r="N1217">
        <v>2020</v>
      </c>
      <c r="O1217">
        <v>6.7691999999999997</v>
      </c>
      <c r="P1217">
        <v>0</v>
      </c>
      <c r="Q1217">
        <v>0</v>
      </c>
      <c r="R1217">
        <v>59705.599999999999</v>
      </c>
      <c r="S1217">
        <v>440670</v>
      </c>
      <c r="T1217">
        <v>557010</v>
      </c>
      <c r="U1217">
        <v>826850</v>
      </c>
      <c r="V1217">
        <v>820180</v>
      </c>
      <c r="W1217">
        <v>950650</v>
      </c>
      <c r="X1217">
        <v>627003.25379999995</v>
      </c>
      <c r="Y1217">
        <v>287395</v>
      </c>
      <c r="Z1217">
        <v>15352</v>
      </c>
    </row>
    <row r="1218" spans="1:26" x14ac:dyDescent="0.25">
      <c r="A1218" t="s">
        <v>52</v>
      </c>
      <c r="B1218" t="s">
        <v>362</v>
      </c>
      <c r="C1218" t="str">
        <f>+VLOOKUP(Importaciones_mensuales[[#This Row],[Código Arancelario]],Codigos10[],2,0)</f>
        <v>Otras legumbres de vaina</v>
      </c>
      <c r="D1218">
        <f>+VLOOKUP(Importaciones_mensuales[[#This Row],[Cultivo]],Cod_categoría[],2,0)</f>
        <v>100114032</v>
      </c>
      <c r="E1218" t="str">
        <f>+VLOOKUP(Importaciones_mensuales[[#This Row],[Código Arancelario]],Codigos10[],4,0)</f>
        <v>Fresco</v>
      </c>
      <c r="F1218">
        <f>+VLOOKUP(Importaciones_mensuales[[#This Row],[Procesamiento]],Cod_procesamiento[],2,0)</f>
        <v>4</v>
      </c>
      <c r="G1218" t="str">
        <f>+VLOOKUP(Importaciones_mensuales[[#This Row],[Código Arancelario]],Codigos10[],3,0)</f>
        <v>Sin especificar</v>
      </c>
      <c r="H1218">
        <f>+VLOOKUP(Importaciones_mensuales[[#This Row],[Tipo]],Cod_tipo[],2,0)</f>
        <v>5</v>
      </c>
      <c r="I1218" t="str">
        <f>+VLOOKUP(Importaciones_mensuales[[#This Row],[Código Arancelario]],Codigos10[],5,0)</f>
        <v>Hortalizas</v>
      </c>
      <c r="J1218">
        <f>+VLOOKUP(Importaciones_mensuales[[#This Row],[Categoría]],Cod_Tipo_cultivo[],2,0)</f>
        <v>7</v>
      </c>
      <c r="K1218" t="s">
        <v>20</v>
      </c>
      <c r="L1218">
        <f>+VLOOKUP(Importaciones_mensuales[[#This Row],[Contenido]],Contenido_cod[],2,0)</f>
        <v>2</v>
      </c>
      <c r="M1218" t="str">
        <f>+VLOOKUP(Importaciones_mensuales[[#This Row],[Código Arancelario]],Codigos10[],7,0)</f>
        <v>Sin especificar</v>
      </c>
      <c r="N1218">
        <v>2020</v>
      </c>
      <c r="O1218">
        <v>1</v>
      </c>
      <c r="P1218">
        <v>0</v>
      </c>
      <c r="Q1218">
        <v>8475.6728999999996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</row>
    <row r="1219" spans="1:26" x14ac:dyDescent="0.25">
      <c r="A1219" t="s">
        <v>274</v>
      </c>
      <c r="B1219" t="s">
        <v>15</v>
      </c>
      <c r="C1219" t="str">
        <f>+VLOOKUP(Importaciones_mensuales[[#This Row],[Código Arancelario]],Codigos10[],2,0)</f>
        <v>Frutilla</v>
      </c>
      <c r="D1219">
        <f>+VLOOKUP(Importaciones_mensuales[[#This Row],[Cultivo]],Cod_categoría[],2,0)</f>
        <v>100112025</v>
      </c>
      <c r="E1219" t="str">
        <f>+VLOOKUP(Importaciones_mensuales[[#This Row],[Código Arancelario]],Codigos10[],4,0)</f>
        <v>Deshidratado</v>
      </c>
      <c r="F1219">
        <f>+VLOOKUP(Importaciones_mensuales[[#This Row],[Procesamiento]],Cod_procesamiento[],2,0)</f>
        <v>3</v>
      </c>
      <c r="G1219" t="str">
        <f>+VLOOKUP(Importaciones_mensuales[[#This Row],[Código Arancelario]],Codigos10[],3,0)</f>
        <v>No orgánico</v>
      </c>
      <c r="H1219">
        <f>+VLOOKUP(Importaciones_mensuales[[#This Row],[Tipo]],Cod_tipo[],2,0)</f>
        <v>2</v>
      </c>
      <c r="I1219" t="str">
        <f>+VLOOKUP(Importaciones_mensuales[[#This Row],[Código Arancelario]],Codigos10[],5,0)</f>
        <v>Berries</v>
      </c>
      <c r="J1219">
        <f>+VLOOKUP(Importaciones_mensuales[[#This Row],[Categoría]],Cod_Tipo_cultivo[],2,0)</f>
        <v>1</v>
      </c>
      <c r="K1219" t="s">
        <v>129</v>
      </c>
      <c r="L1219">
        <f>+VLOOKUP(Importaciones_mensuales[[#This Row],[Contenido]],Contenido_cod[],2,0)</f>
        <v>1</v>
      </c>
      <c r="M1219" t="str">
        <f>+VLOOKUP(Importaciones_mensuales[[#This Row],[Código Arancelario]],Codigos10[],7,0)</f>
        <v>Sin especificar</v>
      </c>
      <c r="N1219">
        <v>2015</v>
      </c>
      <c r="O1219">
        <v>22649.5</v>
      </c>
      <c r="P1219">
        <v>0</v>
      </c>
      <c r="Q1219">
        <v>13803</v>
      </c>
      <c r="R1219">
        <v>0</v>
      </c>
      <c r="S1219">
        <v>4157.53</v>
      </c>
      <c r="T1219">
        <v>0</v>
      </c>
      <c r="U1219">
        <v>0</v>
      </c>
      <c r="V1219">
        <v>0</v>
      </c>
      <c r="W1219">
        <v>8416.77</v>
      </c>
      <c r="X1219">
        <v>0</v>
      </c>
      <c r="Y1219">
        <v>0</v>
      </c>
      <c r="Z1219">
        <v>0</v>
      </c>
    </row>
    <row r="1220" spans="1:26" x14ac:dyDescent="0.25">
      <c r="A1220" t="s">
        <v>279</v>
      </c>
      <c r="B1220" t="s">
        <v>362</v>
      </c>
      <c r="C1220" t="str">
        <f>+VLOOKUP(Importaciones_mensuales[[#This Row],[Código Arancelario]],Codigos10[],2,0)</f>
        <v>Berenjena</v>
      </c>
      <c r="D1220">
        <f>+VLOOKUP(Importaciones_mensuales[[#This Row],[Cultivo]],Cod_categoría[],2,0)</f>
        <v>100112001</v>
      </c>
      <c r="E1220" t="str">
        <f>+VLOOKUP(Importaciones_mensuales[[#This Row],[Código Arancelario]],Codigos10[],4,0)</f>
        <v>Fresco</v>
      </c>
      <c r="F1220">
        <f>+VLOOKUP(Importaciones_mensuales[[#This Row],[Procesamiento]],Cod_procesamiento[],2,0)</f>
        <v>4</v>
      </c>
      <c r="G1220" t="str">
        <f>+VLOOKUP(Importaciones_mensuales[[#This Row],[Código Arancelario]],Codigos10[],3,0)</f>
        <v>Sin especificar</v>
      </c>
      <c r="H1220">
        <f>+VLOOKUP(Importaciones_mensuales[[#This Row],[Tipo]],Cod_tipo[],2,0)</f>
        <v>5</v>
      </c>
      <c r="I1220" t="str">
        <f>+VLOOKUP(Importaciones_mensuales[[#This Row],[Código Arancelario]],Codigos10[],5,0)</f>
        <v>Hortalizas</v>
      </c>
      <c r="J1220">
        <f>+VLOOKUP(Importaciones_mensuales[[#This Row],[Categoría]],Cod_Tipo_cultivo[],2,0)</f>
        <v>7</v>
      </c>
      <c r="K1220" t="s">
        <v>20</v>
      </c>
      <c r="L1220">
        <f>+VLOOKUP(Importaciones_mensuales[[#This Row],[Contenido]],Contenido_cod[],2,0)</f>
        <v>2</v>
      </c>
      <c r="M1220" t="str">
        <f>+VLOOKUP(Importaciones_mensuales[[#This Row],[Código Arancelario]],Codigos10[],7,0)</f>
        <v>Sin especificar</v>
      </c>
      <c r="N1220">
        <v>2020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6272</v>
      </c>
      <c r="X1220">
        <v>0</v>
      </c>
      <c r="Y1220">
        <v>0</v>
      </c>
      <c r="Z1220">
        <v>0</v>
      </c>
    </row>
    <row r="1221" spans="1:26" x14ac:dyDescent="0.25">
      <c r="A1221" t="s">
        <v>281</v>
      </c>
      <c r="B1221" t="s">
        <v>362</v>
      </c>
      <c r="C1221" t="str">
        <f>+VLOOKUP(Importaciones_mensuales[[#This Row],[Código Arancelario]],Codigos10[],2,0)</f>
        <v>Apio</v>
      </c>
      <c r="D1221">
        <f>+VLOOKUP(Importaciones_mensuales[[#This Row],[Cultivo]],Cod_categoría[],2,0)</f>
        <v>100112017</v>
      </c>
      <c r="E1221" t="str">
        <f>+VLOOKUP(Importaciones_mensuales[[#This Row],[Código Arancelario]],Codigos10[],4,0)</f>
        <v>Fresco</v>
      </c>
      <c r="F1221">
        <f>+VLOOKUP(Importaciones_mensuales[[#This Row],[Procesamiento]],Cod_procesamiento[],2,0)</f>
        <v>4</v>
      </c>
      <c r="G1221" t="str">
        <f>+VLOOKUP(Importaciones_mensuales[[#This Row],[Código Arancelario]],Codigos10[],3,0)</f>
        <v>Sin especificar</v>
      </c>
      <c r="H1221">
        <f>+VLOOKUP(Importaciones_mensuales[[#This Row],[Tipo]],Cod_tipo[],2,0)</f>
        <v>5</v>
      </c>
      <c r="I1221" t="str">
        <f>+VLOOKUP(Importaciones_mensuales[[#This Row],[Código Arancelario]],Codigos10[],5,0)</f>
        <v>Hortalizas</v>
      </c>
      <c r="J1221">
        <f>+VLOOKUP(Importaciones_mensuales[[#This Row],[Categoría]],Cod_Tipo_cultivo[],2,0)</f>
        <v>7</v>
      </c>
      <c r="K1221" t="s">
        <v>20</v>
      </c>
      <c r="L1221">
        <f>+VLOOKUP(Importaciones_mensuales[[#This Row],[Contenido]],Contenido_cod[],2,0)</f>
        <v>2</v>
      </c>
      <c r="M1221" t="str">
        <f>+VLOOKUP(Importaciones_mensuales[[#This Row],[Código Arancelario]],Codigos10[],7,0)</f>
        <v>Sin especificar</v>
      </c>
      <c r="N1221">
        <v>2020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</row>
    <row r="1222" spans="1:26" x14ac:dyDescent="0.25">
      <c r="A1222" t="s">
        <v>56</v>
      </c>
      <c r="B1222" t="s">
        <v>362</v>
      </c>
      <c r="C1222" t="str">
        <f>+VLOOKUP(Importaciones_mensuales[[#This Row],[Código Arancelario]],Codigos10[],2,0)</f>
        <v>Pimiento</v>
      </c>
      <c r="D1222">
        <f>+VLOOKUP(Importaciones_mensuales[[#This Row],[Cultivo]],Cod_categoría[],2,0)</f>
        <v>100112002</v>
      </c>
      <c r="E1222" t="str">
        <f>+VLOOKUP(Importaciones_mensuales[[#This Row],[Código Arancelario]],Codigos10[],4,0)</f>
        <v>Fresco</v>
      </c>
      <c r="F1222">
        <f>+VLOOKUP(Importaciones_mensuales[[#This Row],[Procesamiento]],Cod_procesamiento[],2,0)</f>
        <v>4</v>
      </c>
      <c r="G1222" t="str">
        <f>+VLOOKUP(Importaciones_mensuales[[#This Row],[Código Arancelario]],Codigos10[],3,0)</f>
        <v>Sin especificar</v>
      </c>
      <c r="H1222">
        <f>+VLOOKUP(Importaciones_mensuales[[#This Row],[Tipo]],Cod_tipo[],2,0)</f>
        <v>5</v>
      </c>
      <c r="I1222" t="str">
        <f>+VLOOKUP(Importaciones_mensuales[[#This Row],[Código Arancelario]],Codigos10[],5,0)</f>
        <v>Hortalizas</v>
      </c>
      <c r="J1222">
        <f>+VLOOKUP(Importaciones_mensuales[[#This Row],[Categoría]],Cod_Tipo_cultivo[],2,0)</f>
        <v>7</v>
      </c>
      <c r="K1222" t="s">
        <v>20</v>
      </c>
      <c r="L1222">
        <f>+VLOOKUP(Importaciones_mensuales[[#This Row],[Contenido]],Contenido_cod[],2,0)</f>
        <v>2</v>
      </c>
      <c r="M1222" t="str">
        <f>+VLOOKUP(Importaciones_mensuales[[#This Row],[Código Arancelario]],Codigos10[],7,0)</f>
        <v>Sin especificar</v>
      </c>
      <c r="N1222">
        <v>2020</v>
      </c>
      <c r="O1222">
        <v>1.8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</row>
    <row r="1223" spans="1:26" x14ac:dyDescent="0.25">
      <c r="A1223" t="s">
        <v>58</v>
      </c>
      <c r="B1223" t="s">
        <v>362</v>
      </c>
      <c r="C1223" t="str">
        <f>+VLOOKUP(Importaciones_mensuales[[#This Row],[Código Arancelario]],Codigos10[],2,0)</f>
        <v>Ají</v>
      </c>
      <c r="D1223">
        <f>+VLOOKUP(Importaciones_mensuales[[#This Row],[Cultivo]],Cod_categoría[],2,0)</f>
        <v>100112021</v>
      </c>
      <c r="E1223" t="str">
        <f>+VLOOKUP(Importaciones_mensuales[[#This Row],[Código Arancelario]],Codigos10[],4,0)</f>
        <v>Fresco</v>
      </c>
      <c r="F1223">
        <f>+VLOOKUP(Importaciones_mensuales[[#This Row],[Procesamiento]],Cod_procesamiento[],2,0)</f>
        <v>4</v>
      </c>
      <c r="G1223" t="str">
        <f>+VLOOKUP(Importaciones_mensuales[[#This Row],[Código Arancelario]],Codigos10[],3,0)</f>
        <v>Sin especificar</v>
      </c>
      <c r="H1223">
        <f>+VLOOKUP(Importaciones_mensuales[[#This Row],[Tipo]],Cod_tipo[],2,0)</f>
        <v>5</v>
      </c>
      <c r="I1223" t="str">
        <f>+VLOOKUP(Importaciones_mensuales[[#This Row],[Código Arancelario]],Codigos10[],5,0)</f>
        <v>Hortalizas</v>
      </c>
      <c r="J1223">
        <f>+VLOOKUP(Importaciones_mensuales[[#This Row],[Categoría]],Cod_Tipo_cultivo[],2,0)</f>
        <v>7</v>
      </c>
      <c r="K1223" t="s">
        <v>20</v>
      </c>
      <c r="L1223">
        <f>+VLOOKUP(Importaciones_mensuales[[#This Row],[Contenido]],Contenido_cod[],2,0)</f>
        <v>2</v>
      </c>
      <c r="M1223" t="str">
        <f>+VLOOKUP(Importaciones_mensuales[[#This Row],[Código Arancelario]],Codigos10[],7,0)</f>
        <v>Sin especificar</v>
      </c>
      <c r="N1223">
        <v>2020</v>
      </c>
      <c r="O1223">
        <v>0</v>
      </c>
      <c r="P1223">
        <v>1236.1411000000001</v>
      </c>
      <c r="Q1223">
        <v>0</v>
      </c>
      <c r="R1223">
        <v>304.38099999999997</v>
      </c>
      <c r="S1223">
        <v>0</v>
      </c>
      <c r="T1223">
        <v>0</v>
      </c>
      <c r="U1223">
        <v>0</v>
      </c>
      <c r="V1223">
        <v>4.7</v>
      </c>
      <c r="W1223">
        <v>8.3000000000000007</v>
      </c>
      <c r="X1223">
        <v>1472</v>
      </c>
      <c r="Y1223">
        <v>0</v>
      </c>
      <c r="Z1223">
        <v>0</v>
      </c>
    </row>
    <row r="1224" spans="1:26" x14ac:dyDescent="0.25">
      <c r="A1224" t="s">
        <v>282</v>
      </c>
      <c r="B1224" t="s">
        <v>362</v>
      </c>
      <c r="C1224" t="str">
        <f>+VLOOKUP(Importaciones_mensuales[[#This Row],[Código Arancelario]],Codigos10[],2,0)</f>
        <v>Alcachofa</v>
      </c>
      <c r="D1224">
        <f>+VLOOKUP(Importaciones_mensuales[[#This Row],[Cultivo]],Cod_categoría[],2,0)</f>
        <v>100112013</v>
      </c>
      <c r="E1224" t="str">
        <f>+VLOOKUP(Importaciones_mensuales[[#This Row],[Código Arancelario]],Codigos10[],4,0)</f>
        <v>Fresco</v>
      </c>
      <c r="F1224">
        <f>+VLOOKUP(Importaciones_mensuales[[#This Row],[Procesamiento]],Cod_procesamiento[],2,0)</f>
        <v>4</v>
      </c>
      <c r="G1224" t="str">
        <f>+VLOOKUP(Importaciones_mensuales[[#This Row],[Código Arancelario]],Codigos10[],3,0)</f>
        <v>Sin especificar</v>
      </c>
      <c r="H1224">
        <f>+VLOOKUP(Importaciones_mensuales[[#This Row],[Tipo]],Cod_tipo[],2,0)</f>
        <v>5</v>
      </c>
      <c r="I1224" t="str">
        <f>+VLOOKUP(Importaciones_mensuales[[#This Row],[Código Arancelario]],Codigos10[],5,0)</f>
        <v>Hortalizas</v>
      </c>
      <c r="J1224">
        <f>+VLOOKUP(Importaciones_mensuales[[#This Row],[Categoría]],Cod_Tipo_cultivo[],2,0)</f>
        <v>7</v>
      </c>
      <c r="K1224" t="s">
        <v>20</v>
      </c>
      <c r="L1224">
        <f>+VLOOKUP(Importaciones_mensuales[[#This Row],[Contenido]],Contenido_cod[],2,0)</f>
        <v>2</v>
      </c>
      <c r="M1224" t="str">
        <f>+VLOOKUP(Importaciones_mensuales[[#This Row],[Código Arancelario]],Codigos10[],7,0)</f>
        <v>Sin especificar</v>
      </c>
      <c r="N1224">
        <v>2020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0.5</v>
      </c>
      <c r="V1224">
        <v>0</v>
      </c>
      <c r="W1224">
        <v>0</v>
      </c>
      <c r="X1224">
        <v>0</v>
      </c>
      <c r="Y1224">
        <v>0</v>
      </c>
      <c r="Z1224">
        <v>0</v>
      </c>
    </row>
    <row r="1225" spans="1:26" x14ac:dyDescent="0.25">
      <c r="A1225" t="s">
        <v>62</v>
      </c>
      <c r="B1225" t="s">
        <v>362</v>
      </c>
      <c r="C1225" t="str">
        <f>+VLOOKUP(Importaciones_mensuales[[#This Row],[Código Arancelario]],Codigos10[],2,0)</f>
        <v>Zapallo</v>
      </c>
      <c r="D1225">
        <f>+VLOOKUP(Importaciones_mensuales[[#This Row],[Cultivo]],Cod_categoría[],2,0)</f>
        <v>100112032</v>
      </c>
      <c r="E1225" t="str">
        <f>+VLOOKUP(Importaciones_mensuales[[#This Row],[Código Arancelario]],Codigos10[],4,0)</f>
        <v>Fresco</v>
      </c>
      <c r="F1225">
        <f>+VLOOKUP(Importaciones_mensuales[[#This Row],[Procesamiento]],Cod_procesamiento[],2,0)</f>
        <v>4</v>
      </c>
      <c r="G1225" t="str">
        <f>+VLOOKUP(Importaciones_mensuales[[#This Row],[Código Arancelario]],Codigos10[],3,0)</f>
        <v>Sin especificar</v>
      </c>
      <c r="H1225">
        <f>+VLOOKUP(Importaciones_mensuales[[#This Row],[Tipo]],Cod_tipo[],2,0)</f>
        <v>5</v>
      </c>
      <c r="I1225" t="str">
        <f>+VLOOKUP(Importaciones_mensuales[[#This Row],[Código Arancelario]],Codigos10[],5,0)</f>
        <v>Hortalizas</v>
      </c>
      <c r="J1225">
        <f>+VLOOKUP(Importaciones_mensuales[[#This Row],[Categoría]],Cod_Tipo_cultivo[],2,0)</f>
        <v>7</v>
      </c>
      <c r="K1225" t="s">
        <v>20</v>
      </c>
      <c r="L1225">
        <f>+VLOOKUP(Importaciones_mensuales[[#This Row],[Contenido]],Contenido_cod[],2,0)</f>
        <v>2</v>
      </c>
      <c r="M1225" t="str">
        <f>+VLOOKUP(Importaciones_mensuales[[#This Row],[Código Arancelario]],Codigos10[],7,0)</f>
        <v>De guarda</v>
      </c>
      <c r="N1225">
        <v>2020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270000</v>
      </c>
      <c r="V1225">
        <v>1150500</v>
      </c>
      <c r="W1225">
        <v>2200800</v>
      </c>
      <c r="X1225">
        <v>2600416</v>
      </c>
      <c r="Y1225">
        <v>1654032</v>
      </c>
      <c r="Z1225">
        <v>203850</v>
      </c>
    </row>
    <row r="1226" spans="1:26" x14ac:dyDescent="0.25">
      <c r="A1226" t="s">
        <v>284</v>
      </c>
      <c r="B1226" t="s">
        <v>362</v>
      </c>
      <c r="C1226" t="str">
        <f>+VLOOKUP(Importaciones_mensuales[[#This Row],[Código Arancelario]],Codigos10[],2,0)</f>
        <v>Zapallo</v>
      </c>
      <c r="D1226">
        <f>+VLOOKUP(Importaciones_mensuales[[#This Row],[Cultivo]],Cod_categoría[],2,0)</f>
        <v>100112032</v>
      </c>
      <c r="E1226" t="str">
        <f>+VLOOKUP(Importaciones_mensuales[[#This Row],[Código Arancelario]],Codigos10[],4,0)</f>
        <v>Fresco</v>
      </c>
      <c r="F1226">
        <f>+VLOOKUP(Importaciones_mensuales[[#This Row],[Procesamiento]],Cod_procesamiento[],2,0)</f>
        <v>4</v>
      </c>
      <c r="G1226" t="str">
        <f>+VLOOKUP(Importaciones_mensuales[[#This Row],[Código Arancelario]],Codigos10[],3,0)</f>
        <v>Sin especificar</v>
      </c>
      <c r="H1226">
        <f>+VLOOKUP(Importaciones_mensuales[[#This Row],[Tipo]],Cod_tipo[],2,0)</f>
        <v>5</v>
      </c>
      <c r="I1226" t="str">
        <f>+VLOOKUP(Importaciones_mensuales[[#This Row],[Código Arancelario]],Codigos10[],5,0)</f>
        <v>Hortalizas</v>
      </c>
      <c r="J1226">
        <f>+VLOOKUP(Importaciones_mensuales[[#This Row],[Categoría]],Cod_Tipo_cultivo[],2,0)</f>
        <v>7</v>
      </c>
      <c r="K1226" t="s">
        <v>20</v>
      </c>
      <c r="L1226">
        <f>+VLOOKUP(Importaciones_mensuales[[#This Row],[Contenido]],Contenido_cod[],2,0)</f>
        <v>2</v>
      </c>
      <c r="M1226" t="str">
        <f>+VLOOKUP(Importaciones_mensuales[[#This Row],[Código Arancelario]],Codigos10[],7,0)</f>
        <v>Sin especificar</v>
      </c>
      <c r="N1226">
        <v>2020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25000</v>
      </c>
      <c r="Z1226">
        <v>0</v>
      </c>
    </row>
    <row r="1227" spans="1:26" x14ac:dyDescent="0.25">
      <c r="A1227" t="s">
        <v>65</v>
      </c>
      <c r="B1227" t="s">
        <v>362</v>
      </c>
      <c r="C1227" t="str">
        <f>+VLOOKUP(Importaciones_mensuales[[#This Row],[Código Arancelario]],Codigos10[],2,0)</f>
        <v>Calabacín</v>
      </c>
      <c r="D1227">
        <f>+VLOOKUP(Importaciones_mensuales[[#This Row],[Cultivo]],Cod_categoría[],2,0)</f>
        <v>100114018</v>
      </c>
      <c r="E1227" t="str">
        <f>+VLOOKUP(Importaciones_mensuales[[#This Row],[Código Arancelario]],Codigos10[],4,0)</f>
        <v>Fresco</v>
      </c>
      <c r="F1227">
        <f>+VLOOKUP(Importaciones_mensuales[[#This Row],[Procesamiento]],Cod_procesamiento[],2,0)</f>
        <v>4</v>
      </c>
      <c r="G1227" t="str">
        <f>+VLOOKUP(Importaciones_mensuales[[#This Row],[Código Arancelario]],Codigos10[],3,0)</f>
        <v>Sin especificar</v>
      </c>
      <c r="H1227">
        <f>+VLOOKUP(Importaciones_mensuales[[#This Row],[Tipo]],Cod_tipo[],2,0)</f>
        <v>5</v>
      </c>
      <c r="I1227" t="str">
        <f>+VLOOKUP(Importaciones_mensuales[[#This Row],[Código Arancelario]],Codigos10[],5,0)</f>
        <v>Hortalizas</v>
      </c>
      <c r="J1227">
        <f>+VLOOKUP(Importaciones_mensuales[[#This Row],[Categoría]],Cod_Tipo_cultivo[],2,0)</f>
        <v>7</v>
      </c>
      <c r="K1227" t="s">
        <v>20</v>
      </c>
      <c r="L1227">
        <f>+VLOOKUP(Importaciones_mensuales[[#This Row],[Contenido]],Contenido_cod[],2,0)</f>
        <v>2</v>
      </c>
      <c r="M1227" t="str">
        <f>+VLOOKUP(Importaciones_mensuales[[#This Row],[Código Arancelario]],Codigos10[],7,0)</f>
        <v>Sin especificar</v>
      </c>
      <c r="N1227">
        <v>2020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22681.45</v>
      </c>
      <c r="X1227">
        <v>69480</v>
      </c>
      <c r="Y1227">
        <v>0</v>
      </c>
      <c r="Z1227">
        <v>0</v>
      </c>
    </row>
    <row r="1228" spans="1:26" x14ac:dyDescent="0.25">
      <c r="A1228" t="s">
        <v>67</v>
      </c>
      <c r="B1228" t="s">
        <v>362</v>
      </c>
      <c r="C1228" t="str">
        <f>+VLOOKUP(Importaciones_mensuales[[#This Row],[Código Arancelario]],Codigos10[],2,0)</f>
        <v>Papa</v>
      </c>
      <c r="D1228">
        <f>+VLOOKUP(Importaciones_mensuales[[#This Row],[Cultivo]],Cod_categoría[],2,0)</f>
        <v>100114001</v>
      </c>
      <c r="E1228" t="str">
        <f>+VLOOKUP(Importaciones_mensuales[[#This Row],[Código Arancelario]],Codigos10[],4,0)</f>
        <v>Congelado</v>
      </c>
      <c r="F1228">
        <f>+VLOOKUP(Importaciones_mensuales[[#This Row],[Procesamiento]],Cod_procesamiento[],2,0)</f>
        <v>1</v>
      </c>
      <c r="G1228" t="str">
        <f>+VLOOKUP(Importaciones_mensuales[[#This Row],[Código Arancelario]],Codigos10[],3,0)</f>
        <v>Sin especificar</v>
      </c>
      <c r="H1228">
        <f>+VLOOKUP(Importaciones_mensuales[[#This Row],[Tipo]],Cod_tipo[],2,0)</f>
        <v>5</v>
      </c>
      <c r="I1228" t="str">
        <f>+VLOOKUP(Importaciones_mensuales[[#This Row],[Código Arancelario]],Codigos10[],5,0)</f>
        <v>Tubérculos</v>
      </c>
      <c r="J1228">
        <f>+VLOOKUP(Importaciones_mensuales[[#This Row],[Categoría]],Cod_Tipo_cultivo[],2,0)</f>
        <v>9</v>
      </c>
      <c r="K1228" t="s">
        <v>20</v>
      </c>
      <c r="L1228">
        <f>+VLOOKUP(Importaciones_mensuales[[#This Row],[Contenido]],Contenido_cod[],2,0)</f>
        <v>2</v>
      </c>
      <c r="M1228" t="str">
        <f>+VLOOKUP(Importaciones_mensuales[[#This Row],[Código Arancelario]],Codigos10[],7,0)</f>
        <v>Sin especificar</v>
      </c>
      <c r="N1228">
        <v>2020</v>
      </c>
      <c r="O1228">
        <v>25195.48</v>
      </c>
      <c r="P1228">
        <v>32738.293300000001</v>
      </c>
      <c r="Q1228">
        <v>23200</v>
      </c>
      <c r="R1228">
        <v>99600</v>
      </c>
      <c r="S1228">
        <v>81600</v>
      </c>
      <c r="T1228">
        <v>0</v>
      </c>
      <c r="U1228">
        <v>29479.09</v>
      </c>
      <c r="V1228">
        <v>63470.92</v>
      </c>
      <c r="W1228">
        <v>13075</v>
      </c>
      <c r="X1228">
        <v>25532.799999999999</v>
      </c>
      <c r="Y1228">
        <v>6000</v>
      </c>
      <c r="Z1228">
        <v>13343.6</v>
      </c>
    </row>
    <row r="1229" spans="1:26" x14ac:dyDescent="0.25">
      <c r="A1229" t="s">
        <v>69</v>
      </c>
      <c r="B1229" t="s">
        <v>362</v>
      </c>
      <c r="C1229" t="str">
        <f>+VLOOKUP(Importaciones_mensuales[[#This Row],[Código Arancelario]],Codigos10[],2,0)</f>
        <v>Arveja</v>
      </c>
      <c r="D1229">
        <f>+VLOOKUP(Importaciones_mensuales[[#This Row],[Cultivo]],Cod_categoría[],2,0)</f>
        <v>100112022</v>
      </c>
      <c r="E1229" t="str">
        <f>+VLOOKUP(Importaciones_mensuales[[#This Row],[Código Arancelario]],Codigos10[],4,0)</f>
        <v>Congelado</v>
      </c>
      <c r="F1229">
        <f>+VLOOKUP(Importaciones_mensuales[[#This Row],[Procesamiento]],Cod_procesamiento[],2,0)</f>
        <v>1</v>
      </c>
      <c r="G1229" t="str">
        <f>+VLOOKUP(Importaciones_mensuales[[#This Row],[Código Arancelario]],Codigos10[],3,0)</f>
        <v>Sin especificar</v>
      </c>
      <c r="H1229">
        <f>+VLOOKUP(Importaciones_mensuales[[#This Row],[Tipo]],Cod_tipo[],2,0)</f>
        <v>5</v>
      </c>
      <c r="I1229" t="str">
        <f>+VLOOKUP(Importaciones_mensuales[[#This Row],[Código Arancelario]],Codigos10[],5,0)</f>
        <v>Hortalizas</v>
      </c>
      <c r="J1229">
        <f>+VLOOKUP(Importaciones_mensuales[[#This Row],[Categoría]],Cod_Tipo_cultivo[],2,0)</f>
        <v>7</v>
      </c>
      <c r="K1229" t="s">
        <v>20</v>
      </c>
      <c r="L1229">
        <f>+VLOOKUP(Importaciones_mensuales[[#This Row],[Contenido]],Contenido_cod[],2,0)</f>
        <v>2</v>
      </c>
      <c r="M1229" t="str">
        <f>+VLOOKUP(Importaciones_mensuales[[#This Row],[Código Arancelario]],Codigos10[],7,0)</f>
        <v>Sin especificar</v>
      </c>
      <c r="N1229">
        <v>2020</v>
      </c>
      <c r="O1229">
        <v>181042</v>
      </c>
      <c r="P1229">
        <v>142232</v>
      </c>
      <c r="Q1229">
        <v>158002</v>
      </c>
      <c r="R1229">
        <v>233404.79999999999</v>
      </c>
      <c r="S1229">
        <v>90825</v>
      </c>
      <c r="T1229">
        <v>143993.13</v>
      </c>
      <c r="U1229">
        <v>340469.15</v>
      </c>
      <c r="V1229">
        <v>535367</v>
      </c>
      <c r="W1229">
        <v>431105.8</v>
      </c>
      <c r="X1229">
        <v>187912.1</v>
      </c>
      <c r="Y1229">
        <v>245740.28</v>
      </c>
      <c r="Z1229">
        <v>347366</v>
      </c>
    </row>
    <row r="1230" spans="1:26" x14ac:dyDescent="0.25">
      <c r="A1230" t="s">
        <v>70</v>
      </c>
      <c r="B1230" t="s">
        <v>362</v>
      </c>
      <c r="C1230" t="str">
        <f>+VLOOKUP(Importaciones_mensuales[[#This Row],[Código Arancelario]],Codigos10[],2,0)</f>
        <v>Poroto</v>
      </c>
      <c r="D1230">
        <f>+VLOOKUP(Importaciones_mensuales[[#This Row],[Cultivo]],Cod_categoría[],2,0)</f>
        <v>100110002</v>
      </c>
      <c r="E1230" t="str">
        <f>+VLOOKUP(Importaciones_mensuales[[#This Row],[Código Arancelario]],Codigos10[],4,0)</f>
        <v>Congelado</v>
      </c>
      <c r="F1230">
        <f>+VLOOKUP(Importaciones_mensuales[[#This Row],[Procesamiento]],Cod_procesamiento[],2,0)</f>
        <v>1</v>
      </c>
      <c r="G1230" t="str">
        <f>+VLOOKUP(Importaciones_mensuales[[#This Row],[Código Arancelario]],Codigos10[],3,0)</f>
        <v>Sin especificar</v>
      </c>
      <c r="H1230">
        <f>+VLOOKUP(Importaciones_mensuales[[#This Row],[Tipo]],Cod_tipo[],2,0)</f>
        <v>5</v>
      </c>
      <c r="I1230" t="str">
        <f>+VLOOKUP(Importaciones_mensuales[[#This Row],[Código Arancelario]],Codigos10[],5,0)</f>
        <v>Hortalizas</v>
      </c>
      <c r="J1230">
        <f>+VLOOKUP(Importaciones_mensuales[[#This Row],[Categoría]],Cod_Tipo_cultivo[],2,0)</f>
        <v>7</v>
      </c>
      <c r="K1230" t="s">
        <v>20</v>
      </c>
      <c r="L1230">
        <f>+VLOOKUP(Importaciones_mensuales[[#This Row],[Contenido]],Contenido_cod[],2,0)</f>
        <v>2</v>
      </c>
      <c r="M1230" t="str">
        <f>+VLOOKUP(Importaciones_mensuales[[#This Row],[Código Arancelario]],Codigos10[],7,0)</f>
        <v>Sin especificar</v>
      </c>
      <c r="N1230">
        <v>2020</v>
      </c>
      <c r="O1230">
        <v>123070</v>
      </c>
      <c r="P1230">
        <v>62645</v>
      </c>
      <c r="Q1230">
        <v>82184</v>
      </c>
      <c r="R1230">
        <v>119552</v>
      </c>
      <c r="S1230">
        <v>87065</v>
      </c>
      <c r="T1230">
        <v>107240.5</v>
      </c>
      <c r="U1230">
        <v>92048</v>
      </c>
      <c r="V1230">
        <v>112630.8</v>
      </c>
      <c r="W1230">
        <v>126841.8</v>
      </c>
      <c r="X1230">
        <v>130801.45</v>
      </c>
      <c r="Y1230">
        <v>115698</v>
      </c>
      <c r="Z1230">
        <v>109339.7</v>
      </c>
    </row>
    <row r="1231" spans="1:26" x14ac:dyDescent="0.25">
      <c r="A1231" t="s">
        <v>71</v>
      </c>
      <c r="B1231" t="s">
        <v>362</v>
      </c>
      <c r="C1231" t="str">
        <f>+VLOOKUP(Importaciones_mensuales[[#This Row],[Código Arancelario]],Codigos10[],2,0)</f>
        <v>Haba</v>
      </c>
      <c r="D1231">
        <f>+VLOOKUP(Importaciones_mensuales[[#This Row],[Cultivo]],Cod_categoría[],2,0)</f>
        <v>100112026</v>
      </c>
      <c r="E1231" t="str">
        <f>+VLOOKUP(Importaciones_mensuales[[#This Row],[Código Arancelario]],Codigos10[],4,0)</f>
        <v>Congelado</v>
      </c>
      <c r="F1231">
        <f>+VLOOKUP(Importaciones_mensuales[[#This Row],[Procesamiento]],Cod_procesamiento[],2,0)</f>
        <v>1</v>
      </c>
      <c r="G1231" t="str">
        <f>+VLOOKUP(Importaciones_mensuales[[#This Row],[Código Arancelario]],Codigos10[],3,0)</f>
        <v>Sin especificar</v>
      </c>
      <c r="H1231">
        <f>+VLOOKUP(Importaciones_mensuales[[#This Row],[Tipo]],Cod_tipo[],2,0)</f>
        <v>5</v>
      </c>
      <c r="I1231" t="str">
        <f>+VLOOKUP(Importaciones_mensuales[[#This Row],[Código Arancelario]],Codigos10[],5,0)</f>
        <v>Hortalizas</v>
      </c>
      <c r="J1231">
        <f>+VLOOKUP(Importaciones_mensuales[[#This Row],[Categoría]],Cod_Tipo_cultivo[],2,0)</f>
        <v>7</v>
      </c>
      <c r="K1231" t="s">
        <v>20</v>
      </c>
      <c r="L1231">
        <f>+VLOOKUP(Importaciones_mensuales[[#This Row],[Contenido]],Contenido_cod[],2,0)</f>
        <v>2</v>
      </c>
      <c r="M1231" t="str">
        <f>+VLOOKUP(Importaciones_mensuales[[#This Row],[Código Arancelario]],Codigos10[],7,0)</f>
        <v>Sin especificar</v>
      </c>
      <c r="N1231">
        <v>2020</v>
      </c>
      <c r="O1231">
        <v>11910</v>
      </c>
      <c r="P1231">
        <v>26660</v>
      </c>
      <c r="Q1231">
        <v>86347</v>
      </c>
      <c r="R1231">
        <v>44200</v>
      </c>
      <c r="S1231">
        <v>36600</v>
      </c>
      <c r="T1231">
        <v>20790</v>
      </c>
      <c r="U1231">
        <v>91909.3</v>
      </c>
      <c r="V1231">
        <v>50196</v>
      </c>
      <c r="W1231">
        <v>47308</v>
      </c>
      <c r="X1231">
        <v>38996</v>
      </c>
      <c r="Y1231">
        <v>57948</v>
      </c>
      <c r="Z1231">
        <v>62820</v>
      </c>
    </row>
    <row r="1232" spans="1:26" x14ac:dyDescent="0.25">
      <c r="A1232" t="s">
        <v>72</v>
      </c>
      <c r="B1232" t="s">
        <v>362</v>
      </c>
      <c r="C1232" t="str">
        <f>+VLOOKUP(Importaciones_mensuales[[#This Row],[Código Arancelario]],Codigos10[],2,0)</f>
        <v>Otras legumbres de vaina</v>
      </c>
      <c r="D1232">
        <f>+VLOOKUP(Importaciones_mensuales[[#This Row],[Cultivo]],Cod_categoría[],2,0)</f>
        <v>100114032</v>
      </c>
      <c r="E1232" t="str">
        <f>+VLOOKUP(Importaciones_mensuales[[#This Row],[Código Arancelario]],Codigos10[],4,0)</f>
        <v>Congelado</v>
      </c>
      <c r="F1232">
        <f>+VLOOKUP(Importaciones_mensuales[[#This Row],[Procesamiento]],Cod_procesamiento[],2,0)</f>
        <v>1</v>
      </c>
      <c r="G1232" t="str">
        <f>+VLOOKUP(Importaciones_mensuales[[#This Row],[Código Arancelario]],Codigos10[],3,0)</f>
        <v>Sin especificar</v>
      </c>
      <c r="H1232">
        <f>+VLOOKUP(Importaciones_mensuales[[#This Row],[Tipo]],Cod_tipo[],2,0)</f>
        <v>5</v>
      </c>
      <c r="I1232" t="str">
        <f>+VLOOKUP(Importaciones_mensuales[[#This Row],[Código Arancelario]],Codigos10[],5,0)</f>
        <v>Hortalizas</v>
      </c>
      <c r="J1232">
        <f>+VLOOKUP(Importaciones_mensuales[[#This Row],[Categoría]],Cod_Tipo_cultivo[],2,0)</f>
        <v>7</v>
      </c>
      <c r="K1232" t="s">
        <v>20</v>
      </c>
      <c r="L1232">
        <f>+VLOOKUP(Importaciones_mensuales[[#This Row],[Contenido]],Contenido_cod[],2,0)</f>
        <v>2</v>
      </c>
      <c r="M1232" t="str">
        <f>+VLOOKUP(Importaciones_mensuales[[#This Row],[Código Arancelario]],Codigos10[],7,0)</f>
        <v>Sin especificar</v>
      </c>
      <c r="N1232">
        <v>2020</v>
      </c>
      <c r="O1232">
        <v>0</v>
      </c>
      <c r="P1232">
        <v>18500</v>
      </c>
      <c r="Q1232">
        <v>616.36919999999998</v>
      </c>
      <c r="R1232">
        <v>0</v>
      </c>
      <c r="S1232">
        <v>0</v>
      </c>
      <c r="T1232">
        <v>9400</v>
      </c>
      <c r="U1232">
        <v>21300</v>
      </c>
      <c r="V1232">
        <v>34614.32</v>
      </c>
      <c r="W1232">
        <v>10380</v>
      </c>
      <c r="X1232">
        <v>9400</v>
      </c>
      <c r="Y1232">
        <v>16020</v>
      </c>
      <c r="Z1232">
        <v>16531.59</v>
      </c>
    </row>
    <row r="1233" spans="1:26" x14ac:dyDescent="0.25">
      <c r="A1233" t="s">
        <v>73</v>
      </c>
      <c r="B1233" t="s">
        <v>362</v>
      </c>
      <c r="C1233" t="str">
        <f>+VLOOKUP(Importaciones_mensuales[[#This Row],[Código Arancelario]],Codigos10[],2,0)</f>
        <v>Espinaca</v>
      </c>
      <c r="D1233">
        <f>+VLOOKUP(Importaciones_mensuales[[#This Row],[Cultivo]],Cod_categoría[],2,0)</f>
        <v>100112012</v>
      </c>
      <c r="E1233" t="str">
        <f>+VLOOKUP(Importaciones_mensuales[[#This Row],[Código Arancelario]],Codigos10[],4,0)</f>
        <v>Congelado</v>
      </c>
      <c r="F1233">
        <f>+VLOOKUP(Importaciones_mensuales[[#This Row],[Procesamiento]],Cod_procesamiento[],2,0)</f>
        <v>1</v>
      </c>
      <c r="G1233" t="str">
        <f>+VLOOKUP(Importaciones_mensuales[[#This Row],[Código Arancelario]],Codigos10[],3,0)</f>
        <v>Sin especificar</v>
      </c>
      <c r="H1233">
        <f>+VLOOKUP(Importaciones_mensuales[[#This Row],[Tipo]],Cod_tipo[],2,0)</f>
        <v>5</v>
      </c>
      <c r="I1233" t="str">
        <f>+VLOOKUP(Importaciones_mensuales[[#This Row],[Código Arancelario]],Codigos10[],5,0)</f>
        <v>Hortalizas</v>
      </c>
      <c r="J1233">
        <f>+VLOOKUP(Importaciones_mensuales[[#This Row],[Categoría]],Cod_Tipo_cultivo[],2,0)</f>
        <v>7</v>
      </c>
      <c r="K1233" t="s">
        <v>20</v>
      </c>
      <c r="L1233">
        <f>+VLOOKUP(Importaciones_mensuales[[#This Row],[Contenido]],Contenido_cod[],2,0)</f>
        <v>2</v>
      </c>
      <c r="M1233" t="str">
        <f>+VLOOKUP(Importaciones_mensuales[[#This Row],[Código Arancelario]],Codigos10[],7,0)</f>
        <v>Sin especificar</v>
      </c>
      <c r="N1233">
        <v>2020</v>
      </c>
      <c r="O1233">
        <v>91220.6</v>
      </c>
      <c r="P1233">
        <v>46348.6</v>
      </c>
      <c r="Q1233">
        <v>68148.600000000006</v>
      </c>
      <c r="R1233">
        <v>73430.399999999994</v>
      </c>
      <c r="S1233">
        <v>85216</v>
      </c>
      <c r="T1233">
        <v>46460</v>
      </c>
      <c r="U1233">
        <v>32935.4</v>
      </c>
      <c r="V1233">
        <v>64720</v>
      </c>
      <c r="W1233">
        <v>90206.730800000005</v>
      </c>
      <c r="X1233">
        <v>132014.39999999999</v>
      </c>
      <c r="Y1233">
        <v>3520</v>
      </c>
      <c r="Z1233">
        <v>95256</v>
      </c>
    </row>
    <row r="1234" spans="1:26" x14ac:dyDescent="0.25">
      <c r="A1234" t="s">
        <v>75</v>
      </c>
      <c r="B1234" t="s">
        <v>362</v>
      </c>
      <c r="C1234" t="str">
        <f>+VLOOKUP(Importaciones_mensuales[[#This Row],[Código Arancelario]],Codigos10[],2,0)</f>
        <v>Maíz</v>
      </c>
      <c r="D1234">
        <f>+VLOOKUP(Importaciones_mensuales[[#This Row],[Cultivo]],Cod_categoría[],2,0)</f>
        <v>100114015</v>
      </c>
      <c r="E1234" t="str">
        <f>+VLOOKUP(Importaciones_mensuales[[#This Row],[Código Arancelario]],Codigos10[],4,0)</f>
        <v>Congelado</v>
      </c>
      <c r="F1234">
        <f>+VLOOKUP(Importaciones_mensuales[[#This Row],[Procesamiento]],Cod_procesamiento[],2,0)</f>
        <v>1</v>
      </c>
      <c r="G1234" t="str">
        <f>+VLOOKUP(Importaciones_mensuales[[#This Row],[Código Arancelario]],Codigos10[],3,0)</f>
        <v>Sin especificar</v>
      </c>
      <c r="H1234">
        <f>+VLOOKUP(Importaciones_mensuales[[#This Row],[Tipo]],Cod_tipo[],2,0)</f>
        <v>5</v>
      </c>
      <c r="I1234" t="str">
        <f>+VLOOKUP(Importaciones_mensuales[[#This Row],[Código Arancelario]],Codigos10[],5,0)</f>
        <v>Hortalizas</v>
      </c>
      <c r="J1234">
        <f>+VLOOKUP(Importaciones_mensuales[[#This Row],[Categoría]],Cod_Tipo_cultivo[],2,0)</f>
        <v>7</v>
      </c>
      <c r="K1234" t="s">
        <v>20</v>
      </c>
      <c r="L1234">
        <f>+VLOOKUP(Importaciones_mensuales[[#This Row],[Contenido]],Contenido_cod[],2,0)</f>
        <v>2</v>
      </c>
      <c r="M1234" t="str">
        <f>+VLOOKUP(Importaciones_mensuales[[#This Row],[Código Arancelario]],Codigos10[],7,0)</f>
        <v>Maíz dulce</v>
      </c>
      <c r="N1234">
        <v>2020</v>
      </c>
      <c r="O1234">
        <v>625886.3456</v>
      </c>
      <c r="P1234">
        <v>554740.74560000002</v>
      </c>
      <c r="Q1234">
        <v>735843.52919999999</v>
      </c>
      <c r="R1234">
        <v>653658.48690000002</v>
      </c>
      <c r="S1234">
        <v>463511.11919999996</v>
      </c>
      <c r="T1234">
        <v>597375.48560000001</v>
      </c>
      <c r="U1234">
        <v>481264.3406</v>
      </c>
      <c r="V1234">
        <v>407171.36300000001</v>
      </c>
      <c r="W1234">
        <v>474107.4</v>
      </c>
      <c r="X1234">
        <v>2273792.0715000001</v>
      </c>
      <c r="Y1234">
        <v>2305683.2930000001</v>
      </c>
      <c r="Z1234">
        <v>1440602.5215999999</v>
      </c>
    </row>
    <row r="1235" spans="1:26" x14ac:dyDescent="0.25">
      <c r="A1235" t="s">
        <v>78</v>
      </c>
      <c r="B1235" t="s">
        <v>362</v>
      </c>
      <c r="C1235" t="str">
        <f>+VLOOKUP(Importaciones_mensuales[[#This Row],[Código Arancelario]],Codigos10[],2,0)</f>
        <v>Coliflor</v>
      </c>
      <c r="D1235">
        <f>+VLOOKUP(Importaciones_mensuales[[#This Row],[Cultivo]],Cod_categoría[],2,0)</f>
        <v>100112008</v>
      </c>
      <c r="E1235" t="str">
        <f>+VLOOKUP(Importaciones_mensuales[[#This Row],[Código Arancelario]],Codigos10[],4,0)</f>
        <v>Congelado</v>
      </c>
      <c r="F1235">
        <f>+VLOOKUP(Importaciones_mensuales[[#This Row],[Procesamiento]],Cod_procesamiento[],2,0)</f>
        <v>1</v>
      </c>
      <c r="G1235" t="str">
        <f>+VLOOKUP(Importaciones_mensuales[[#This Row],[Código Arancelario]],Codigos10[],3,0)</f>
        <v>Sin especificar</v>
      </c>
      <c r="H1235">
        <f>+VLOOKUP(Importaciones_mensuales[[#This Row],[Tipo]],Cod_tipo[],2,0)</f>
        <v>5</v>
      </c>
      <c r="I1235" t="str">
        <f>+VLOOKUP(Importaciones_mensuales[[#This Row],[Código Arancelario]],Codigos10[],5,0)</f>
        <v>Hortalizas</v>
      </c>
      <c r="J1235">
        <f>+VLOOKUP(Importaciones_mensuales[[#This Row],[Categoría]],Cod_Tipo_cultivo[],2,0)</f>
        <v>7</v>
      </c>
      <c r="K1235" t="s">
        <v>20</v>
      </c>
      <c r="L1235">
        <f>+VLOOKUP(Importaciones_mensuales[[#This Row],[Contenido]],Contenido_cod[],2,0)</f>
        <v>2</v>
      </c>
      <c r="M1235" t="str">
        <f>+VLOOKUP(Importaciones_mensuales[[#This Row],[Código Arancelario]],Codigos10[],7,0)</f>
        <v>Sin especificar</v>
      </c>
      <c r="N1235">
        <v>2020</v>
      </c>
      <c r="O1235">
        <v>127488.6</v>
      </c>
      <c r="P1235">
        <v>1248.6999999999998</v>
      </c>
      <c r="Q1235">
        <v>11704</v>
      </c>
      <c r="R1235">
        <v>0</v>
      </c>
      <c r="S1235">
        <v>26358</v>
      </c>
      <c r="T1235">
        <v>11410</v>
      </c>
      <c r="U1235">
        <v>23600</v>
      </c>
      <c r="V1235">
        <v>25172</v>
      </c>
      <c r="W1235">
        <v>25200</v>
      </c>
      <c r="X1235">
        <v>32332</v>
      </c>
      <c r="Y1235">
        <v>19400</v>
      </c>
      <c r="Z1235">
        <v>41400</v>
      </c>
    </row>
    <row r="1236" spans="1:26" x14ac:dyDescent="0.25">
      <c r="A1236" t="s">
        <v>79</v>
      </c>
      <c r="B1236" t="s">
        <v>362</v>
      </c>
      <c r="C1236" t="str">
        <f>+VLOOKUP(Importaciones_mensuales[[#This Row],[Código Arancelario]],Codigos10[],2,0)</f>
        <v>Brócoli</v>
      </c>
      <c r="D1236">
        <f>+VLOOKUP(Importaciones_mensuales[[#This Row],[Cultivo]],Cod_categoría[],2,0)</f>
        <v>100112023</v>
      </c>
      <c r="E1236" t="str">
        <f>+VLOOKUP(Importaciones_mensuales[[#This Row],[Código Arancelario]],Codigos10[],4,0)</f>
        <v>Congelado</v>
      </c>
      <c r="F1236">
        <f>+VLOOKUP(Importaciones_mensuales[[#This Row],[Procesamiento]],Cod_procesamiento[],2,0)</f>
        <v>1</v>
      </c>
      <c r="G1236" t="str">
        <f>+VLOOKUP(Importaciones_mensuales[[#This Row],[Código Arancelario]],Codigos10[],3,0)</f>
        <v>Sin especificar</v>
      </c>
      <c r="H1236">
        <f>+VLOOKUP(Importaciones_mensuales[[#This Row],[Tipo]],Cod_tipo[],2,0)</f>
        <v>5</v>
      </c>
      <c r="I1236" t="str">
        <f>+VLOOKUP(Importaciones_mensuales[[#This Row],[Código Arancelario]],Codigos10[],5,0)</f>
        <v>Hortalizas</v>
      </c>
      <c r="J1236">
        <f>+VLOOKUP(Importaciones_mensuales[[#This Row],[Categoría]],Cod_Tipo_cultivo[],2,0)</f>
        <v>7</v>
      </c>
      <c r="K1236" t="s">
        <v>20</v>
      </c>
      <c r="L1236">
        <f>+VLOOKUP(Importaciones_mensuales[[#This Row],[Contenido]],Contenido_cod[],2,0)</f>
        <v>2</v>
      </c>
      <c r="M1236" t="str">
        <f>+VLOOKUP(Importaciones_mensuales[[#This Row],[Código Arancelario]],Codigos10[],7,0)</f>
        <v>Sin especificar</v>
      </c>
      <c r="N1236">
        <v>2020</v>
      </c>
      <c r="O1236">
        <v>102270</v>
      </c>
      <c r="P1236">
        <v>110003.2</v>
      </c>
      <c r="Q1236">
        <v>87548.68</v>
      </c>
      <c r="R1236">
        <v>48995</v>
      </c>
      <c r="S1236">
        <v>34584</v>
      </c>
      <c r="T1236">
        <v>24052</v>
      </c>
      <c r="U1236">
        <v>42100</v>
      </c>
      <c r="V1236">
        <v>24477</v>
      </c>
      <c r="W1236">
        <v>36344</v>
      </c>
      <c r="X1236">
        <v>83285</v>
      </c>
      <c r="Y1236">
        <v>39280</v>
      </c>
      <c r="Z1236">
        <v>45320</v>
      </c>
    </row>
    <row r="1237" spans="1:26" x14ac:dyDescent="0.25">
      <c r="A1237" t="s">
        <v>229</v>
      </c>
      <c r="B1237" t="s">
        <v>362</v>
      </c>
      <c r="C1237" t="str">
        <f>+VLOOKUP(Importaciones_mensuales[[#This Row],[Código Arancelario]],Codigos10[],2,0)</f>
        <v>Ciruela</v>
      </c>
      <c r="D1237">
        <f>+VLOOKUP(Importaciones_mensuales[[#This Row],[Cultivo]],Cod_categoría[],2,0)</f>
        <v>100103002</v>
      </c>
      <c r="E1237" t="str">
        <f>+VLOOKUP(Importaciones_mensuales[[#This Row],[Código Arancelario]],Codigos10[],4,0)</f>
        <v>Fresco</v>
      </c>
      <c r="F1237">
        <f>+VLOOKUP(Importaciones_mensuales[[#This Row],[Procesamiento]],Cod_procesamiento[],2,0)</f>
        <v>4</v>
      </c>
      <c r="G1237" t="str">
        <f>+VLOOKUP(Importaciones_mensuales[[#This Row],[Código Arancelario]],Codigos10[],3,0)</f>
        <v>No orgánico</v>
      </c>
      <c r="H1237">
        <f>+VLOOKUP(Importaciones_mensuales[[#This Row],[Tipo]],Cod_tipo[],2,0)</f>
        <v>2</v>
      </c>
      <c r="I1237" t="str">
        <f>+VLOOKUP(Importaciones_mensuales[[#This Row],[Código Arancelario]],Codigos10[],5,0)</f>
        <v>Frutos de carozo</v>
      </c>
      <c r="J1237">
        <f>+VLOOKUP(Importaciones_mensuales[[#This Row],[Categoría]],Cod_Tipo_cultivo[],2,0)</f>
        <v>5</v>
      </c>
      <c r="K1237" t="s">
        <v>129</v>
      </c>
      <c r="L1237">
        <f>+VLOOKUP(Importaciones_mensuales[[#This Row],[Contenido]],Contenido_cod[],2,0)</f>
        <v>1</v>
      </c>
      <c r="M1237" t="str">
        <f>+VLOOKUP(Importaciones_mensuales[[#This Row],[Código Arancelario]],Codigos10[],7,0)</f>
        <v>Sin especificar</v>
      </c>
      <c r="N1237">
        <v>2017</v>
      </c>
      <c r="O1237">
        <v>22464</v>
      </c>
      <c r="P1237">
        <v>22464</v>
      </c>
      <c r="Q1237">
        <v>0</v>
      </c>
      <c r="R1237">
        <v>0</v>
      </c>
      <c r="S1237">
        <v>0</v>
      </c>
      <c r="T1237">
        <v>1306</v>
      </c>
      <c r="U1237">
        <v>480</v>
      </c>
      <c r="V1237">
        <v>1335.13</v>
      </c>
      <c r="W1237">
        <v>1524</v>
      </c>
      <c r="X1237">
        <v>1016</v>
      </c>
      <c r="Y1237">
        <v>1</v>
      </c>
      <c r="Z1237">
        <v>0</v>
      </c>
    </row>
    <row r="1238" spans="1:26" x14ac:dyDescent="0.25">
      <c r="A1238" t="s">
        <v>82</v>
      </c>
      <c r="B1238" t="s">
        <v>362</v>
      </c>
      <c r="C1238" t="str">
        <f>+VLOOKUP(Importaciones_mensuales[[#This Row],[Código Arancelario]],Codigos10[],2,0)</f>
        <v>Aceituna</v>
      </c>
      <c r="D1238">
        <f>+VLOOKUP(Importaciones_mensuales[[#This Row],[Cultivo]],Cod_categoría[],2,0)</f>
        <v>100114016</v>
      </c>
      <c r="E1238" t="str">
        <f>+VLOOKUP(Importaciones_mensuales[[#This Row],[Código Arancelario]],Codigos10[],4,0)</f>
        <v>Conserva</v>
      </c>
      <c r="F1238">
        <f>+VLOOKUP(Importaciones_mensuales[[#This Row],[Procesamiento]],Cod_procesamiento[],2,0)</f>
        <v>2</v>
      </c>
      <c r="G1238" t="str">
        <f>+VLOOKUP(Importaciones_mensuales[[#This Row],[Código Arancelario]],Codigos10[],3,0)</f>
        <v>Sin especificar</v>
      </c>
      <c r="H1238">
        <f>+VLOOKUP(Importaciones_mensuales[[#This Row],[Tipo]],Cod_tipo[],2,0)</f>
        <v>5</v>
      </c>
      <c r="I1238" t="str">
        <f>+VLOOKUP(Importaciones_mensuales[[#This Row],[Código Arancelario]],Codigos10[],5,0)</f>
        <v>Hortalizas</v>
      </c>
      <c r="J1238">
        <f>+VLOOKUP(Importaciones_mensuales[[#This Row],[Categoría]],Cod_Tipo_cultivo[],2,0)</f>
        <v>7</v>
      </c>
      <c r="K1238" t="s">
        <v>20</v>
      </c>
      <c r="L1238">
        <f>+VLOOKUP(Importaciones_mensuales[[#This Row],[Contenido]],Contenido_cod[],2,0)</f>
        <v>2</v>
      </c>
      <c r="M1238" t="str">
        <f>+VLOOKUP(Importaciones_mensuales[[#This Row],[Código Arancelario]],Codigos10[],7,0)</f>
        <v>Sin especificar</v>
      </c>
      <c r="N1238">
        <v>2020</v>
      </c>
      <c r="O1238">
        <v>947980</v>
      </c>
      <c r="P1238">
        <v>1002820</v>
      </c>
      <c r="Q1238">
        <v>1144470</v>
      </c>
      <c r="R1238">
        <v>675990</v>
      </c>
      <c r="S1238">
        <v>1047260</v>
      </c>
      <c r="T1238">
        <v>1175740</v>
      </c>
      <c r="U1238">
        <v>1442280</v>
      </c>
      <c r="V1238">
        <v>2138220</v>
      </c>
      <c r="W1238">
        <v>2056150</v>
      </c>
      <c r="X1238">
        <v>1525895</v>
      </c>
      <c r="Y1238">
        <v>1338290</v>
      </c>
      <c r="Z1238">
        <v>1567760</v>
      </c>
    </row>
    <row r="1239" spans="1:26" x14ac:dyDescent="0.25">
      <c r="A1239" t="s">
        <v>84</v>
      </c>
      <c r="B1239" t="s">
        <v>362</v>
      </c>
      <c r="C1239" t="str">
        <f>+VLOOKUP(Importaciones_mensuales[[#This Row],[Código Arancelario]],Codigos10[],2,0)</f>
        <v>Aceituna</v>
      </c>
      <c r="D1239">
        <f>+VLOOKUP(Importaciones_mensuales[[#This Row],[Cultivo]],Cod_categoría[],2,0)</f>
        <v>100114016</v>
      </c>
      <c r="E1239" t="str">
        <f>+VLOOKUP(Importaciones_mensuales[[#This Row],[Código Arancelario]],Codigos10[],4,0)</f>
        <v>Conserva</v>
      </c>
      <c r="F1239">
        <f>+VLOOKUP(Importaciones_mensuales[[#This Row],[Procesamiento]],Cod_procesamiento[],2,0)</f>
        <v>2</v>
      </c>
      <c r="G1239" t="str">
        <f>+VLOOKUP(Importaciones_mensuales[[#This Row],[Código Arancelario]],Codigos10[],3,0)</f>
        <v>Sin especificar</v>
      </c>
      <c r="H1239">
        <f>+VLOOKUP(Importaciones_mensuales[[#This Row],[Tipo]],Cod_tipo[],2,0)</f>
        <v>5</v>
      </c>
      <c r="I1239" t="str">
        <f>+VLOOKUP(Importaciones_mensuales[[#This Row],[Código Arancelario]],Codigos10[],5,0)</f>
        <v>Hortalizas</v>
      </c>
      <c r="J1239">
        <f>+VLOOKUP(Importaciones_mensuales[[#This Row],[Categoría]],Cod_Tipo_cultivo[],2,0)</f>
        <v>7</v>
      </c>
      <c r="K1239" t="s">
        <v>20</v>
      </c>
      <c r="L1239">
        <f>+VLOOKUP(Importaciones_mensuales[[#This Row],[Contenido]],Contenido_cod[],2,0)</f>
        <v>2</v>
      </c>
      <c r="M1239" t="str">
        <f>+VLOOKUP(Importaciones_mensuales[[#This Row],[Código Arancelario]],Codigos10[],7,0)</f>
        <v>Sin especificar</v>
      </c>
      <c r="N1239">
        <v>2020</v>
      </c>
      <c r="O1239">
        <v>1</v>
      </c>
      <c r="P1239">
        <v>0</v>
      </c>
      <c r="Q1239">
        <v>0</v>
      </c>
      <c r="R1239">
        <v>1019.4</v>
      </c>
      <c r="S1239">
        <v>0</v>
      </c>
      <c r="T1239">
        <v>0</v>
      </c>
      <c r="U1239">
        <v>0</v>
      </c>
      <c r="V1239">
        <v>18107.099999999999</v>
      </c>
      <c r="W1239">
        <v>1019.11</v>
      </c>
      <c r="X1239">
        <v>0</v>
      </c>
      <c r="Y1239">
        <v>185.28</v>
      </c>
      <c r="Z1239">
        <v>0</v>
      </c>
    </row>
    <row r="1240" spans="1:26" x14ac:dyDescent="0.25">
      <c r="A1240" t="s">
        <v>85</v>
      </c>
      <c r="B1240" t="s">
        <v>362</v>
      </c>
      <c r="C1240" t="str">
        <f>+VLOOKUP(Importaciones_mensuales[[#This Row],[Código Arancelario]],Codigos10[],2,0)</f>
        <v>Pepino</v>
      </c>
      <c r="D1240">
        <f>+VLOOKUP(Importaciones_mensuales[[#This Row],[Cultivo]],Cod_categoría[],2,0)</f>
        <v>100112016</v>
      </c>
      <c r="E1240" t="str">
        <f>+VLOOKUP(Importaciones_mensuales[[#This Row],[Código Arancelario]],Codigos10[],4,0)</f>
        <v>Conserva</v>
      </c>
      <c r="F1240">
        <f>+VLOOKUP(Importaciones_mensuales[[#This Row],[Procesamiento]],Cod_procesamiento[],2,0)</f>
        <v>2</v>
      </c>
      <c r="G1240" t="str">
        <f>+VLOOKUP(Importaciones_mensuales[[#This Row],[Código Arancelario]],Codigos10[],3,0)</f>
        <v>Sin especificar</v>
      </c>
      <c r="H1240">
        <f>+VLOOKUP(Importaciones_mensuales[[#This Row],[Tipo]],Cod_tipo[],2,0)</f>
        <v>5</v>
      </c>
      <c r="I1240" t="str">
        <f>+VLOOKUP(Importaciones_mensuales[[#This Row],[Código Arancelario]],Codigos10[],5,0)</f>
        <v>Hortalizas</v>
      </c>
      <c r="J1240">
        <f>+VLOOKUP(Importaciones_mensuales[[#This Row],[Categoría]],Cod_Tipo_cultivo[],2,0)</f>
        <v>7</v>
      </c>
      <c r="K1240" t="s">
        <v>20</v>
      </c>
      <c r="L1240">
        <f>+VLOOKUP(Importaciones_mensuales[[#This Row],[Contenido]],Contenido_cod[],2,0)</f>
        <v>2</v>
      </c>
      <c r="M1240" t="str">
        <f>+VLOOKUP(Importaciones_mensuales[[#This Row],[Código Arancelario]],Codigos10[],7,0)</f>
        <v>Pepinos y pepinillos</v>
      </c>
      <c r="N1240">
        <v>2020</v>
      </c>
      <c r="O1240">
        <v>0</v>
      </c>
      <c r="P1240">
        <v>0</v>
      </c>
      <c r="Q1240">
        <v>14400</v>
      </c>
      <c r="R1240">
        <v>0</v>
      </c>
      <c r="S1240">
        <v>0</v>
      </c>
      <c r="T1240">
        <v>0</v>
      </c>
      <c r="U1240">
        <v>14400</v>
      </c>
      <c r="V1240">
        <v>21600</v>
      </c>
      <c r="W1240">
        <v>28800</v>
      </c>
      <c r="X1240">
        <v>43200</v>
      </c>
      <c r="Y1240">
        <v>0</v>
      </c>
      <c r="Z1240">
        <v>0</v>
      </c>
    </row>
    <row r="1241" spans="1:26" x14ac:dyDescent="0.25">
      <c r="A1241" t="s">
        <v>86</v>
      </c>
      <c r="B1241" t="s">
        <v>362</v>
      </c>
      <c r="C1241" t="str">
        <f>+VLOOKUP(Importaciones_mensuales[[#This Row],[Código Arancelario]],Codigos10[],2,0)</f>
        <v>Pepino</v>
      </c>
      <c r="D1241">
        <f>+VLOOKUP(Importaciones_mensuales[[#This Row],[Cultivo]],Cod_categoría[],2,0)</f>
        <v>100112016</v>
      </c>
      <c r="E1241" t="str">
        <f>+VLOOKUP(Importaciones_mensuales[[#This Row],[Código Arancelario]],Codigos10[],4,0)</f>
        <v>Conserva</v>
      </c>
      <c r="F1241">
        <f>+VLOOKUP(Importaciones_mensuales[[#This Row],[Procesamiento]],Cod_procesamiento[],2,0)</f>
        <v>2</v>
      </c>
      <c r="G1241" t="str">
        <f>+VLOOKUP(Importaciones_mensuales[[#This Row],[Código Arancelario]],Codigos10[],3,0)</f>
        <v>Sin especificar</v>
      </c>
      <c r="H1241">
        <f>+VLOOKUP(Importaciones_mensuales[[#This Row],[Tipo]],Cod_tipo[],2,0)</f>
        <v>5</v>
      </c>
      <c r="I1241" t="str">
        <f>+VLOOKUP(Importaciones_mensuales[[#This Row],[Código Arancelario]],Codigos10[],5,0)</f>
        <v>Hortalizas</v>
      </c>
      <c r="J1241">
        <f>+VLOOKUP(Importaciones_mensuales[[#This Row],[Categoría]],Cod_Tipo_cultivo[],2,0)</f>
        <v>7</v>
      </c>
      <c r="K1241" t="s">
        <v>20</v>
      </c>
      <c r="L1241">
        <f>+VLOOKUP(Importaciones_mensuales[[#This Row],[Contenido]],Contenido_cod[],2,0)</f>
        <v>2</v>
      </c>
      <c r="M1241" t="str">
        <f>+VLOOKUP(Importaciones_mensuales[[#This Row],[Código Arancelario]],Codigos10[],7,0)</f>
        <v>Pepinos y pepinillos</v>
      </c>
      <c r="N1241">
        <v>2020</v>
      </c>
      <c r="O1241">
        <v>44800</v>
      </c>
      <c r="P1241">
        <v>80260</v>
      </c>
      <c r="Q1241">
        <v>44800</v>
      </c>
      <c r="R1241">
        <v>60000</v>
      </c>
      <c r="S1241">
        <v>187700</v>
      </c>
      <c r="T1241">
        <v>159600</v>
      </c>
      <c r="U1241">
        <v>215658</v>
      </c>
      <c r="V1241">
        <v>153292.3077</v>
      </c>
      <c r="W1241">
        <v>44000</v>
      </c>
      <c r="X1241">
        <v>185964.6</v>
      </c>
      <c r="Y1241">
        <v>179839.96659999999</v>
      </c>
      <c r="Z1241">
        <v>140780</v>
      </c>
    </row>
    <row r="1242" spans="1:26" x14ac:dyDescent="0.25">
      <c r="A1242" t="s">
        <v>87</v>
      </c>
      <c r="B1242" t="s">
        <v>362</v>
      </c>
      <c r="C1242" t="str">
        <f>+VLOOKUP(Importaciones_mensuales[[#This Row],[Código Arancelario]],Codigos10[],2,0)</f>
        <v>Cebolla</v>
      </c>
      <c r="D1242">
        <f>+VLOOKUP(Importaciones_mensuales[[#This Row],[Cultivo]],Cod_categoría[],2,0)</f>
        <v>100112004</v>
      </c>
      <c r="E1242" t="str">
        <f>+VLOOKUP(Importaciones_mensuales[[#This Row],[Código Arancelario]],Codigos10[],4,0)</f>
        <v>Deshidratado</v>
      </c>
      <c r="F1242">
        <f>+VLOOKUP(Importaciones_mensuales[[#This Row],[Procesamiento]],Cod_procesamiento[],2,0)</f>
        <v>3</v>
      </c>
      <c r="G1242" t="str">
        <f>+VLOOKUP(Importaciones_mensuales[[#This Row],[Código Arancelario]],Codigos10[],3,0)</f>
        <v>Sin especificar</v>
      </c>
      <c r="H1242">
        <f>+VLOOKUP(Importaciones_mensuales[[#This Row],[Tipo]],Cod_tipo[],2,0)</f>
        <v>5</v>
      </c>
      <c r="I1242" t="str">
        <f>+VLOOKUP(Importaciones_mensuales[[#This Row],[Código Arancelario]],Codigos10[],5,0)</f>
        <v>Hortalizas</v>
      </c>
      <c r="J1242">
        <f>+VLOOKUP(Importaciones_mensuales[[#This Row],[Categoría]],Cod_Tipo_cultivo[],2,0)</f>
        <v>7</v>
      </c>
      <c r="K1242" t="s">
        <v>20</v>
      </c>
      <c r="L1242">
        <f>+VLOOKUP(Importaciones_mensuales[[#This Row],[Contenido]],Contenido_cod[],2,0)</f>
        <v>2</v>
      </c>
      <c r="M1242" t="str">
        <f>+VLOOKUP(Importaciones_mensuales[[#This Row],[Código Arancelario]],Codigos10[],7,0)</f>
        <v>Sin especificar</v>
      </c>
      <c r="N1242">
        <v>2020</v>
      </c>
      <c r="O1242">
        <v>94922.167000000001</v>
      </c>
      <c r="P1242">
        <v>64313.49</v>
      </c>
      <c r="Q1242">
        <v>45283.96</v>
      </c>
      <c r="R1242">
        <v>148048.9</v>
      </c>
      <c r="S1242">
        <v>92911</v>
      </c>
      <c r="T1242">
        <v>93872.236000000004</v>
      </c>
      <c r="U1242">
        <v>47001.5</v>
      </c>
      <c r="V1242">
        <v>113552.84</v>
      </c>
      <c r="W1242">
        <v>28431.63</v>
      </c>
      <c r="X1242">
        <v>55897.39</v>
      </c>
      <c r="Y1242">
        <v>51875.828000000001</v>
      </c>
      <c r="Z1242">
        <v>72417.399999999994</v>
      </c>
    </row>
    <row r="1243" spans="1:26" x14ac:dyDescent="0.25">
      <c r="A1243" t="s">
        <v>89</v>
      </c>
      <c r="B1243" t="s">
        <v>362</v>
      </c>
      <c r="C1243" t="str">
        <f>+VLOOKUP(Importaciones_mensuales[[#This Row],[Código Arancelario]],Codigos10[],2,0)</f>
        <v>Puerro</v>
      </c>
      <c r="D1243">
        <f>+VLOOKUP(Importaciones_mensuales[[#This Row],[Cultivo]],Cod_categoría[],2,0)</f>
        <v>100114035</v>
      </c>
      <c r="E1243" t="str">
        <f>+VLOOKUP(Importaciones_mensuales[[#This Row],[Código Arancelario]],Codigos10[],4,0)</f>
        <v>Deshidratado</v>
      </c>
      <c r="F1243">
        <f>+VLOOKUP(Importaciones_mensuales[[#This Row],[Procesamiento]],Cod_procesamiento[],2,0)</f>
        <v>3</v>
      </c>
      <c r="G1243" t="str">
        <f>+VLOOKUP(Importaciones_mensuales[[#This Row],[Código Arancelario]],Codigos10[],3,0)</f>
        <v>Sin especificar</v>
      </c>
      <c r="H1243">
        <f>+VLOOKUP(Importaciones_mensuales[[#This Row],[Tipo]],Cod_tipo[],2,0)</f>
        <v>5</v>
      </c>
      <c r="I1243" t="str">
        <f>+VLOOKUP(Importaciones_mensuales[[#This Row],[Código Arancelario]],Codigos10[],5,0)</f>
        <v>Hortalizas</v>
      </c>
      <c r="J1243">
        <f>+VLOOKUP(Importaciones_mensuales[[#This Row],[Categoría]],Cod_Tipo_cultivo[],2,0)</f>
        <v>7</v>
      </c>
      <c r="K1243" t="s">
        <v>20</v>
      </c>
      <c r="L1243">
        <f>+VLOOKUP(Importaciones_mensuales[[#This Row],[Contenido]],Contenido_cod[],2,0)</f>
        <v>2</v>
      </c>
      <c r="M1243" t="str">
        <f>+VLOOKUP(Importaciones_mensuales[[#This Row],[Código Arancelario]],Codigos10[],7,0)</f>
        <v>Sin especificar</v>
      </c>
      <c r="N1243">
        <v>2020</v>
      </c>
      <c r="O1243">
        <v>1386.5</v>
      </c>
      <c r="P1243">
        <v>0</v>
      </c>
      <c r="Q1243">
        <v>7500</v>
      </c>
      <c r="R1243">
        <v>0</v>
      </c>
      <c r="S1243">
        <v>7440</v>
      </c>
      <c r="T1243">
        <v>14491.5</v>
      </c>
      <c r="U1243">
        <v>18559.2</v>
      </c>
      <c r="V1243">
        <v>0</v>
      </c>
      <c r="W1243">
        <v>1082</v>
      </c>
      <c r="X1243">
        <v>486</v>
      </c>
      <c r="Y1243">
        <v>0</v>
      </c>
      <c r="Z1243">
        <v>400</v>
      </c>
    </row>
    <row r="1244" spans="1:26" x14ac:dyDescent="0.25">
      <c r="A1244" t="s">
        <v>297</v>
      </c>
      <c r="B1244" t="s">
        <v>362</v>
      </c>
      <c r="C1244" t="str">
        <f>+VLOOKUP(Importaciones_mensuales[[#This Row],[Código Arancelario]],Codigos10[],2,0)</f>
        <v>Frambuesa</v>
      </c>
      <c r="D1244">
        <f>+VLOOKUP(Importaciones_mensuales[[#This Row],[Cultivo]],Cod_categoría[],2,0)</f>
        <v>100101004</v>
      </c>
      <c r="E1244" t="str">
        <f>+VLOOKUP(Importaciones_mensuales[[#This Row],[Código Arancelario]],Codigos10[],4,0)</f>
        <v>Fresco</v>
      </c>
      <c r="F1244">
        <f>+VLOOKUP(Importaciones_mensuales[[#This Row],[Procesamiento]],Cod_procesamiento[],2,0)</f>
        <v>4</v>
      </c>
      <c r="G1244" t="str">
        <f>+VLOOKUP(Importaciones_mensuales[[#This Row],[Código Arancelario]],Codigos10[],3,0)</f>
        <v>Orgánico</v>
      </c>
      <c r="H1244">
        <f>+VLOOKUP(Importaciones_mensuales[[#This Row],[Tipo]],Cod_tipo[],2,0)</f>
        <v>1</v>
      </c>
      <c r="I1244" t="str">
        <f>+VLOOKUP(Importaciones_mensuales[[#This Row],[Código Arancelario]],Codigos10[],5,0)</f>
        <v>Berries</v>
      </c>
      <c r="J1244">
        <f>+VLOOKUP(Importaciones_mensuales[[#This Row],[Categoría]],Cod_Tipo_cultivo[],2,0)</f>
        <v>1</v>
      </c>
      <c r="K1244" t="s">
        <v>129</v>
      </c>
      <c r="L1244">
        <f>+VLOOKUP(Importaciones_mensuales[[#This Row],[Contenido]],Contenido_cod[],2,0)</f>
        <v>1</v>
      </c>
      <c r="M1244" t="str">
        <f>+VLOOKUP(Importaciones_mensuales[[#This Row],[Código Arancelario]],Codigos10[],7,0)</f>
        <v>Sin especificar</v>
      </c>
      <c r="N1244">
        <v>2019</v>
      </c>
      <c r="O1244">
        <v>22000</v>
      </c>
      <c r="P1244">
        <v>0</v>
      </c>
      <c r="Q1244">
        <v>0</v>
      </c>
      <c r="R1244">
        <v>0</v>
      </c>
      <c r="S1244">
        <v>0</v>
      </c>
      <c r="T1244">
        <v>22000</v>
      </c>
      <c r="U1244">
        <v>20400</v>
      </c>
      <c r="V1244">
        <v>22000</v>
      </c>
      <c r="W1244">
        <v>20400</v>
      </c>
      <c r="X1244">
        <v>0</v>
      </c>
      <c r="Y1244">
        <v>0</v>
      </c>
      <c r="Z1244">
        <v>0</v>
      </c>
    </row>
    <row r="1245" spans="1:26" x14ac:dyDescent="0.25">
      <c r="A1245" t="s">
        <v>255</v>
      </c>
      <c r="B1245" t="s">
        <v>362</v>
      </c>
      <c r="C1245" t="str">
        <f>+VLOOKUP(Importaciones_mensuales[[#This Row],[Código Arancelario]],Codigos10[],2,0)</f>
        <v>Arándano</v>
      </c>
      <c r="D1245">
        <f>+VLOOKUP(Importaciones_mensuales[[#This Row],[Cultivo]],Cod_categoría[],2,0)</f>
        <v>100101001</v>
      </c>
      <c r="E1245" t="str">
        <f>+VLOOKUP(Importaciones_mensuales[[#This Row],[Código Arancelario]],Codigos10[],4,0)</f>
        <v>Congelado</v>
      </c>
      <c r="F1245">
        <f>+VLOOKUP(Importaciones_mensuales[[#This Row],[Procesamiento]],Cod_procesamiento[],2,0)</f>
        <v>1</v>
      </c>
      <c r="G1245" t="str">
        <f>+VLOOKUP(Importaciones_mensuales[[#This Row],[Código Arancelario]],Codigos10[],3,0)</f>
        <v>No orgánico</v>
      </c>
      <c r="H1245">
        <f>+VLOOKUP(Importaciones_mensuales[[#This Row],[Tipo]],Cod_tipo[],2,0)</f>
        <v>2</v>
      </c>
      <c r="I1245" t="str">
        <f>+VLOOKUP(Importaciones_mensuales[[#This Row],[Código Arancelario]],Codigos10[],5,0)</f>
        <v>Berries</v>
      </c>
      <c r="J1245">
        <f>+VLOOKUP(Importaciones_mensuales[[#This Row],[Categoría]],Cod_Tipo_cultivo[],2,0)</f>
        <v>1</v>
      </c>
      <c r="K1245" t="s">
        <v>129</v>
      </c>
      <c r="L1245">
        <f>+VLOOKUP(Importaciones_mensuales[[#This Row],[Contenido]],Contenido_cod[],2,0)</f>
        <v>1</v>
      </c>
      <c r="M1245" t="str">
        <f>+VLOOKUP(Importaciones_mensuales[[#This Row],[Código Arancelario]],Codigos10[],7,0)</f>
        <v>Sin especificar</v>
      </c>
      <c r="N1245">
        <v>2017</v>
      </c>
      <c r="O1245">
        <v>21792</v>
      </c>
      <c r="P1245">
        <v>41649.96</v>
      </c>
      <c r="Q1245">
        <v>0</v>
      </c>
      <c r="R1245">
        <v>0</v>
      </c>
      <c r="S1245">
        <v>530.71199999999999</v>
      </c>
      <c r="T1245">
        <v>0</v>
      </c>
      <c r="U1245">
        <v>0</v>
      </c>
      <c r="V1245">
        <v>18370.490000000002</v>
      </c>
      <c r="W1245">
        <v>1</v>
      </c>
      <c r="X1245">
        <v>47899.32</v>
      </c>
      <c r="Y1245">
        <v>0</v>
      </c>
      <c r="Z1245">
        <v>0</v>
      </c>
    </row>
    <row r="1246" spans="1:26" x14ac:dyDescent="0.25">
      <c r="A1246" t="s">
        <v>93</v>
      </c>
      <c r="B1246" t="s">
        <v>362</v>
      </c>
      <c r="C1246" t="str">
        <f>+VLOOKUP(Importaciones_mensuales[[#This Row],[Código Arancelario]],Codigos10[],2,0)</f>
        <v>Apio</v>
      </c>
      <c r="D1246">
        <f>+VLOOKUP(Importaciones_mensuales[[#This Row],[Cultivo]],Cod_categoría[],2,0)</f>
        <v>100112017</v>
      </c>
      <c r="E1246" t="str">
        <f>+VLOOKUP(Importaciones_mensuales[[#This Row],[Código Arancelario]],Codigos10[],4,0)</f>
        <v>Deshidratado</v>
      </c>
      <c r="F1246">
        <f>+VLOOKUP(Importaciones_mensuales[[#This Row],[Procesamiento]],Cod_procesamiento[],2,0)</f>
        <v>3</v>
      </c>
      <c r="G1246" t="str">
        <f>+VLOOKUP(Importaciones_mensuales[[#This Row],[Código Arancelario]],Codigos10[],3,0)</f>
        <v>Sin especificar</v>
      </c>
      <c r="H1246">
        <f>+VLOOKUP(Importaciones_mensuales[[#This Row],[Tipo]],Cod_tipo[],2,0)</f>
        <v>5</v>
      </c>
      <c r="I1246" t="str">
        <f>+VLOOKUP(Importaciones_mensuales[[#This Row],[Código Arancelario]],Codigos10[],5,0)</f>
        <v>Hortalizas</v>
      </c>
      <c r="J1246">
        <f>+VLOOKUP(Importaciones_mensuales[[#This Row],[Categoría]],Cod_Tipo_cultivo[],2,0)</f>
        <v>7</v>
      </c>
      <c r="K1246" t="s">
        <v>20</v>
      </c>
      <c r="L1246">
        <f>+VLOOKUP(Importaciones_mensuales[[#This Row],[Contenido]],Contenido_cod[],2,0)</f>
        <v>2</v>
      </c>
      <c r="M1246" t="str">
        <f>+VLOOKUP(Importaciones_mensuales[[#This Row],[Código Arancelario]],Codigos10[],7,0)</f>
        <v>Sin especificar</v>
      </c>
      <c r="N1246">
        <v>2020</v>
      </c>
      <c r="O1246">
        <v>0.2</v>
      </c>
      <c r="P1246">
        <v>0</v>
      </c>
      <c r="Q1246">
        <v>0</v>
      </c>
      <c r="R1246">
        <v>970.5</v>
      </c>
      <c r="S1246">
        <v>12800</v>
      </c>
      <c r="T1246">
        <v>2400</v>
      </c>
      <c r="U1246">
        <v>600</v>
      </c>
      <c r="V1246">
        <v>1000</v>
      </c>
      <c r="W1246">
        <v>1000</v>
      </c>
      <c r="X1246">
        <v>0</v>
      </c>
      <c r="Y1246">
        <v>0</v>
      </c>
      <c r="Z1246">
        <v>0</v>
      </c>
    </row>
    <row r="1247" spans="1:26" x14ac:dyDescent="0.25">
      <c r="A1247" t="s">
        <v>95</v>
      </c>
      <c r="B1247" t="s">
        <v>362</v>
      </c>
      <c r="C1247" t="str">
        <f>+VLOOKUP(Importaciones_mensuales[[#This Row],[Código Arancelario]],Codigos10[],2,0)</f>
        <v>Ajo</v>
      </c>
      <c r="D1247">
        <f>+VLOOKUP(Importaciones_mensuales[[#This Row],[Cultivo]],Cod_categoría[],2,0)</f>
        <v>100112003</v>
      </c>
      <c r="E1247" t="str">
        <f>+VLOOKUP(Importaciones_mensuales[[#This Row],[Código Arancelario]],Codigos10[],4,0)</f>
        <v>Deshidratado</v>
      </c>
      <c r="F1247">
        <f>+VLOOKUP(Importaciones_mensuales[[#This Row],[Procesamiento]],Cod_procesamiento[],2,0)</f>
        <v>3</v>
      </c>
      <c r="G1247" t="str">
        <f>+VLOOKUP(Importaciones_mensuales[[#This Row],[Código Arancelario]],Codigos10[],3,0)</f>
        <v>Sin especificar</v>
      </c>
      <c r="H1247">
        <f>+VLOOKUP(Importaciones_mensuales[[#This Row],[Tipo]],Cod_tipo[],2,0)</f>
        <v>5</v>
      </c>
      <c r="I1247" t="str">
        <f>+VLOOKUP(Importaciones_mensuales[[#This Row],[Código Arancelario]],Codigos10[],5,0)</f>
        <v>Hortalizas</v>
      </c>
      <c r="J1247">
        <f>+VLOOKUP(Importaciones_mensuales[[#This Row],[Categoría]],Cod_Tipo_cultivo[],2,0)</f>
        <v>7</v>
      </c>
      <c r="K1247" t="s">
        <v>20</v>
      </c>
      <c r="L1247">
        <f>+VLOOKUP(Importaciones_mensuales[[#This Row],[Contenido]],Contenido_cod[],2,0)</f>
        <v>2</v>
      </c>
      <c r="M1247" t="str">
        <f>+VLOOKUP(Importaciones_mensuales[[#This Row],[Código Arancelario]],Codigos10[],7,0)</f>
        <v>Sin especificar</v>
      </c>
      <c r="N1247">
        <v>2020</v>
      </c>
      <c r="O1247">
        <v>105604.18769999999</v>
      </c>
      <c r="P1247">
        <v>58418.481599999999</v>
      </c>
      <c r="Q1247">
        <v>37000.199999999997</v>
      </c>
      <c r="R1247">
        <v>160225.08799999999</v>
      </c>
      <c r="S1247">
        <v>60001.230799999998</v>
      </c>
      <c r="T1247">
        <v>110685.65399999999</v>
      </c>
      <c r="U1247">
        <v>60655.353799999997</v>
      </c>
      <c r="V1247">
        <v>58652.08</v>
      </c>
      <c r="W1247">
        <v>59120.017699999997</v>
      </c>
      <c r="X1247">
        <v>5208.8</v>
      </c>
      <c r="Y1247">
        <v>33122.727700000003</v>
      </c>
      <c r="Z1247">
        <v>133212.79999999999</v>
      </c>
    </row>
    <row r="1248" spans="1:26" x14ac:dyDescent="0.25">
      <c r="A1248" t="s">
        <v>209</v>
      </c>
      <c r="B1248" t="s">
        <v>362</v>
      </c>
      <c r="C1248" t="str">
        <f>+VLOOKUP(Importaciones_mensuales[[#This Row],[Código Arancelario]],Codigos10[],2,0)</f>
        <v>Manzana</v>
      </c>
      <c r="D1248">
        <f>+VLOOKUP(Importaciones_mensuales[[#This Row],[Cultivo]],Cod_categoría[],2,0)</f>
        <v>100104002</v>
      </c>
      <c r="E1248" t="str">
        <f>+VLOOKUP(Importaciones_mensuales[[#This Row],[Código Arancelario]],Codigos10[],4,0)</f>
        <v>Fresco</v>
      </c>
      <c r="F1248">
        <f>+VLOOKUP(Importaciones_mensuales[[#This Row],[Procesamiento]],Cod_procesamiento[],2,0)</f>
        <v>4</v>
      </c>
      <c r="G1248" t="str">
        <f>+VLOOKUP(Importaciones_mensuales[[#This Row],[Código Arancelario]],Codigos10[],3,0)</f>
        <v>No orgánico</v>
      </c>
      <c r="H1248">
        <f>+VLOOKUP(Importaciones_mensuales[[#This Row],[Tipo]],Cod_tipo[],2,0)</f>
        <v>2</v>
      </c>
      <c r="I1248" t="str">
        <f>+VLOOKUP(Importaciones_mensuales[[#This Row],[Código Arancelario]],Codigos10[],5,0)</f>
        <v>Frutos de pepita</v>
      </c>
      <c r="J1248">
        <f>+VLOOKUP(Importaciones_mensuales[[#This Row],[Categoría]],Cod_Tipo_cultivo[],2,0)</f>
        <v>3</v>
      </c>
      <c r="K1248" t="s">
        <v>129</v>
      </c>
      <c r="L1248">
        <f>+VLOOKUP(Importaciones_mensuales[[#This Row],[Contenido]],Contenido_cod[],2,0)</f>
        <v>1</v>
      </c>
      <c r="M1248" t="str">
        <f>+VLOOKUP(Importaciones_mensuales[[#This Row],[Código Arancelario]],Codigos10[],7,0)</f>
        <v>Royal gala</v>
      </c>
      <c r="N1248">
        <v>2016</v>
      </c>
      <c r="O1248">
        <v>21168</v>
      </c>
      <c r="P1248">
        <v>56529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35577</v>
      </c>
      <c r="Z1248">
        <v>79385</v>
      </c>
    </row>
    <row r="1249" spans="1:26" x14ac:dyDescent="0.25">
      <c r="A1249" t="s">
        <v>97</v>
      </c>
      <c r="B1249" t="s">
        <v>362</v>
      </c>
      <c r="C1249" t="str">
        <f>+VLOOKUP(Importaciones_mensuales[[#This Row],[Código Arancelario]],Codigos10[],2,0)</f>
        <v>Maíz</v>
      </c>
      <c r="D1249">
        <f>+VLOOKUP(Importaciones_mensuales[[#This Row],[Cultivo]],Cod_categoría[],2,0)</f>
        <v>100114015</v>
      </c>
      <c r="E1249" t="str">
        <f>+VLOOKUP(Importaciones_mensuales[[#This Row],[Código Arancelario]],Codigos10[],4,0)</f>
        <v>Deshidratado</v>
      </c>
      <c r="F1249">
        <f>+VLOOKUP(Importaciones_mensuales[[#This Row],[Procesamiento]],Cod_procesamiento[],2,0)</f>
        <v>3</v>
      </c>
      <c r="G1249" t="str">
        <f>+VLOOKUP(Importaciones_mensuales[[#This Row],[Código Arancelario]],Codigos10[],3,0)</f>
        <v>Siembra</v>
      </c>
      <c r="H1249">
        <f>+VLOOKUP(Importaciones_mensuales[[#This Row],[Tipo]],Cod_tipo[],2,0)</f>
        <v>6</v>
      </c>
      <c r="I1249" t="str">
        <f>+VLOOKUP(Importaciones_mensuales[[#This Row],[Código Arancelario]],Codigos10[],5,0)</f>
        <v>Hortalizas</v>
      </c>
      <c r="J1249">
        <f>+VLOOKUP(Importaciones_mensuales[[#This Row],[Categoría]],Cod_Tipo_cultivo[],2,0)</f>
        <v>7</v>
      </c>
      <c r="K1249" t="s">
        <v>20</v>
      </c>
      <c r="L1249">
        <f>+VLOOKUP(Importaciones_mensuales[[#This Row],[Contenido]],Contenido_cod[],2,0)</f>
        <v>2</v>
      </c>
      <c r="M1249" t="str">
        <f>+VLOOKUP(Importaciones_mensuales[[#This Row],[Código Arancelario]],Codigos10[],7,0)</f>
        <v>Maíz dulce</v>
      </c>
      <c r="N1249">
        <v>2020</v>
      </c>
      <c r="O1249">
        <v>3332.5250000000001</v>
      </c>
      <c r="P1249">
        <v>0</v>
      </c>
      <c r="Q1249">
        <v>247.49199999999999</v>
      </c>
      <c r="R1249">
        <v>16041.460000000001</v>
      </c>
      <c r="S1249">
        <v>0</v>
      </c>
      <c r="T1249">
        <v>10543.69</v>
      </c>
      <c r="U1249">
        <v>1191.5709999999999</v>
      </c>
      <c r="V1249">
        <v>17249.174200000001</v>
      </c>
      <c r="W1249">
        <v>29008.757699999998</v>
      </c>
      <c r="X1249">
        <v>12166.806</v>
      </c>
      <c r="Y1249">
        <v>3130.3624999999997</v>
      </c>
      <c r="Z1249">
        <v>1362.2570000000001</v>
      </c>
    </row>
    <row r="1250" spans="1:26" x14ac:dyDescent="0.25">
      <c r="A1250" t="s">
        <v>98</v>
      </c>
      <c r="B1250" t="s">
        <v>362</v>
      </c>
      <c r="C1250" t="str">
        <f>+VLOOKUP(Importaciones_mensuales[[#This Row],[Código Arancelario]],Codigos10[],2,0)</f>
        <v>Maíz</v>
      </c>
      <c r="D1250">
        <f>+VLOOKUP(Importaciones_mensuales[[#This Row],[Cultivo]],Cod_categoría[],2,0)</f>
        <v>100114015</v>
      </c>
      <c r="E1250" t="str">
        <f>+VLOOKUP(Importaciones_mensuales[[#This Row],[Código Arancelario]],Codigos10[],4,0)</f>
        <v>Deshidratado</v>
      </c>
      <c r="F1250">
        <f>+VLOOKUP(Importaciones_mensuales[[#This Row],[Procesamiento]],Cod_procesamiento[],2,0)</f>
        <v>3</v>
      </c>
      <c r="G1250" t="str">
        <f>+VLOOKUP(Importaciones_mensuales[[#This Row],[Código Arancelario]],Codigos10[],3,0)</f>
        <v>Consumo</v>
      </c>
      <c r="H1250">
        <f>+VLOOKUP(Importaciones_mensuales[[#This Row],[Tipo]],Cod_tipo[],2,0)</f>
        <v>7</v>
      </c>
      <c r="I1250" t="str">
        <f>+VLOOKUP(Importaciones_mensuales[[#This Row],[Código Arancelario]],Codigos10[],5,0)</f>
        <v>Hortalizas</v>
      </c>
      <c r="J1250">
        <f>+VLOOKUP(Importaciones_mensuales[[#This Row],[Categoría]],Cod_Tipo_cultivo[],2,0)</f>
        <v>7</v>
      </c>
      <c r="K1250" t="s">
        <v>20</v>
      </c>
      <c r="L1250">
        <f>+VLOOKUP(Importaciones_mensuales[[#This Row],[Contenido]],Contenido_cod[],2,0)</f>
        <v>2</v>
      </c>
      <c r="M1250" t="str">
        <f>+VLOOKUP(Importaciones_mensuales[[#This Row],[Código Arancelario]],Codigos10[],7,0)</f>
        <v>Maíz dulce</v>
      </c>
      <c r="N1250">
        <v>2020</v>
      </c>
      <c r="O1250">
        <v>16000</v>
      </c>
      <c r="P1250">
        <v>0</v>
      </c>
      <c r="Q1250">
        <v>3922.5</v>
      </c>
      <c r="R1250">
        <v>49077.38</v>
      </c>
      <c r="S1250">
        <v>5272.97</v>
      </c>
      <c r="T1250">
        <v>13211</v>
      </c>
      <c r="U1250">
        <v>18375</v>
      </c>
      <c r="V1250">
        <v>5130</v>
      </c>
      <c r="W1250">
        <v>2300</v>
      </c>
      <c r="X1250">
        <v>6540</v>
      </c>
      <c r="Y1250">
        <v>11235</v>
      </c>
      <c r="Z1250">
        <v>9110</v>
      </c>
    </row>
    <row r="1251" spans="1:26" x14ac:dyDescent="0.25">
      <c r="A1251" t="s">
        <v>100</v>
      </c>
      <c r="B1251" t="s">
        <v>362</v>
      </c>
      <c r="C1251" t="str">
        <f>+VLOOKUP(Importaciones_mensuales[[#This Row],[Código Arancelario]],Codigos10[],2,0)</f>
        <v>Maíz</v>
      </c>
      <c r="D1251">
        <f>+VLOOKUP(Importaciones_mensuales[[#This Row],[Cultivo]],Cod_categoría[],2,0)</f>
        <v>100114015</v>
      </c>
      <c r="E1251" t="str">
        <f>+VLOOKUP(Importaciones_mensuales[[#This Row],[Código Arancelario]],Codigos10[],4,0)</f>
        <v>Deshidratado</v>
      </c>
      <c r="F1251">
        <f>+VLOOKUP(Importaciones_mensuales[[#This Row],[Procesamiento]],Cod_procesamiento[],2,0)</f>
        <v>3</v>
      </c>
      <c r="G1251" t="str">
        <f>+VLOOKUP(Importaciones_mensuales[[#This Row],[Código Arancelario]],Codigos10[],3,0)</f>
        <v>Sin especificar</v>
      </c>
      <c r="H1251">
        <f>+VLOOKUP(Importaciones_mensuales[[#This Row],[Tipo]],Cod_tipo[],2,0)</f>
        <v>5</v>
      </c>
      <c r="I1251" t="str">
        <f>+VLOOKUP(Importaciones_mensuales[[#This Row],[Código Arancelario]],Codigos10[],5,0)</f>
        <v>Hortalizas</v>
      </c>
      <c r="J1251">
        <f>+VLOOKUP(Importaciones_mensuales[[#This Row],[Categoría]],Cod_Tipo_cultivo[],2,0)</f>
        <v>7</v>
      </c>
      <c r="K1251" t="s">
        <v>20</v>
      </c>
      <c r="L1251">
        <f>+VLOOKUP(Importaciones_mensuales[[#This Row],[Contenido]],Contenido_cod[],2,0)</f>
        <v>2</v>
      </c>
      <c r="M1251" t="str">
        <f>+VLOOKUP(Importaciones_mensuales[[#This Row],[Código Arancelario]],Codigos10[],7,0)</f>
        <v>Maíz dulce</v>
      </c>
      <c r="N1251">
        <v>2020</v>
      </c>
      <c r="O1251">
        <v>8550</v>
      </c>
      <c r="P1251">
        <v>10860</v>
      </c>
      <c r="Q1251">
        <v>13325</v>
      </c>
      <c r="R1251">
        <v>0.79</v>
      </c>
      <c r="S1251">
        <v>2.0299999999999998</v>
      </c>
      <c r="T1251">
        <v>1</v>
      </c>
      <c r="U1251">
        <v>1.8540000000000001</v>
      </c>
      <c r="V1251">
        <v>6014.99</v>
      </c>
      <c r="W1251">
        <v>12623.98</v>
      </c>
      <c r="X1251">
        <v>34040</v>
      </c>
      <c r="Y1251">
        <v>0</v>
      </c>
      <c r="Z1251">
        <v>0</v>
      </c>
    </row>
    <row r="1252" spans="1:26" x14ac:dyDescent="0.25">
      <c r="A1252" t="s">
        <v>247</v>
      </c>
      <c r="B1252" t="s">
        <v>362</v>
      </c>
      <c r="C1252" t="str">
        <f>+VLOOKUP(Importaciones_mensuales[[#This Row],[Código Arancelario]],Codigos10[],2,0)</f>
        <v>Frutilla</v>
      </c>
      <c r="D1252">
        <f>+VLOOKUP(Importaciones_mensuales[[#This Row],[Cultivo]],Cod_categoría[],2,0)</f>
        <v>100112025</v>
      </c>
      <c r="E1252" t="str">
        <f>+VLOOKUP(Importaciones_mensuales[[#This Row],[Código Arancelario]],Codigos10[],4,0)</f>
        <v>Congelado</v>
      </c>
      <c r="F1252">
        <f>+VLOOKUP(Importaciones_mensuales[[#This Row],[Procesamiento]],Cod_procesamiento[],2,0)</f>
        <v>1</v>
      </c>
      <c r="G1252" t="str">
        <f>+VLOOKUP(Importaciones_mensuales[[#This Row],[Código Arancelario]],Codigos10[],3,0)</f>
        <v>No orgánico</v>
      </c>
      <c r="H1252">
        <f>+VLOOKUP(Importaciones_mensuales[[#This Row],[Tipo]],Cod_tipo[],2,0)</f>
        <v>2</v>
      </c>
      <c r="I1252" t="str">
        <f>+VLOOKUP(Importaciones_mensuales[[#This Row],[Código Arancelario]],Codigos10[],5,0)</f>
        <v>Berries</v>
      </c>
      <c r="J1252">
        <f>+VLOOKUP(Importaciones_mensuales[[#This Row],[Categoría]],Cod_Tipo_cultivo[],2,0)</f>
        <v>1</v>
      </c>
      <c r="K1252" t="s">
        <v>129</v>
      </c>
      <c r="L1252">
        <f>+VLOOKUP(Importaciones_mensuales[[#This Row],[Contenido]],Contenido_cod[],2,0)</f>
        <v>1</v>
      </c>
      <c r="M1252" t="str">
        <f>+VLOOKUP(Importaciones_mensuales[[#This Row],[Código Arancelario]],Codigos10[],7,0)</f>
        <v>Sin especificar</v>
      </c>
      <c r="N1252">
        <v>2019</v>
      </c>
      <c r="O1252">
        <v>20673.3</v>
      </c>
      <c r="P1252">
        <v>17.307700000000001</v>
      </c>
      <c r="Q1252">
        <v>19799</v>
      </c>
      <c r="R1252">
        <v>0</v>
      </c>
      <c r="S1252">
        <v>688.44</v>
      </c>
      <c r="T1252">
        <v>0</v>
      </c>
      <c r="U1252">
        <v>37987.699999999997</v>
      </c>
      <c r="V1252">
        <v>24000</v>
      </c>
      <c r="W1252">
        <v>0</v>
      </c>
      <c r="X1252">
        <v>4800</v>
      </c>
      <c r="Y1252">
        <v>24000.2</v>
      </c>
      <c r="Z1252">
        <v>35400</v>
      </c>
    </row>
    <row r="1253" spans="1:26" x14ac:dyDescent="0.25">
      <c r="A1253" t="s">
        <v>104</v>
      </c>
      <c r="B1253" t="s">
        <v>362</v>
      </c>
      <c r="C1253" t="str">
        <f>+VLOOKUP(Importaciones_mensuales[[#This Row],[Código Arancelario]],Codigos10[],2,0)</f>
        <v>Arveja</v>
      </c>
      <c r="D1253">
        <f>+VLOOKUP(Importaciones_mensuales[[#This Row],[Cultivo]],Cod_categoría[],2,0)</f>
        <v>100112022</v>
      </c>
      <c r="E1253" t="str">
        <f>+VLOOKUP(Importaciones_mensuales[[#This Row],[Código Arancelario]],Codigos10[],4,0)</f>
        <v>Deshidratado</v>
      </c>
      <c r="F1253">
        <f>+VLOOKUP(Importaciones_mensuales[[#This Row],[Procesamiento]],Cod_procesamiento[],2,0)</f>
        <v>3</v>
      </c>
      <c r="G1253" t="str">
        <f>+VLOOKUP(Importaciones_mensuales[[#This Row],[Código Arancelario]],Codigos10[],3,0)</f>
        <v>Siembra</v>
      </c>
      <c r="H1253">
        <f>+VLOOKUP(Importaciones_mensuales[[#This Row],[Tipo]],Cod_tipo[],2,0)</f>
        <v>6</v>
      </c>
      <c r="I1253" t="str">
        <f>+VLOOKUP(Importaciones_mensuales[[#This Row],[Código Arancelario]],Codigos10[],5,0)</f>
        <v>Granos</v>
      </c>
      <c r="J1253">
        <f>+VLOOKUP(Importaciones_mensuales[[#This Row],[Categoría]],Cod_Tipo_cultivo[],2,0)</f>
        <v>8</v>
      </c>
      <c r="K1253" t="s">
        <v>20</v>
      </c>
      <c r="L1253">
        <f>+VLOOKUP(Importaciones_mensuales[[#This Row],[Contenido]],Contenido_cod[],2,0)</f>
        <v>2</v>
      </c>
      <c r="M1253" t="str">
        <f>+VLOOKUP(Importaciones_mensuales[[#This Row],[Código Arancelario]],Codigos10[],7,0)</f>
        <v>Sin especificar</v>
      </c>
      <c r="N1253">
        <v>2020</v>
      </c>
      <c r="O1253">
        <v>0</v>
      </c>
      <c r="P1253">
        <v>0</v>
      </c>
      <c r="Q1253">
        <v>0</v>
      </c>
      <c r="R1253">
        <v>48000</v>
      </c>
      <c r="S1253">
        <v>138000</v>
      </c>
      <c r="T1253">
        <v>148800</v>
      </c>
      <c r="U1253">
        <v>171214.913</v>
      </c>
      <c r="V1253">
        <v>38430.9</v>
      </c>
      <c r="W1253">
        <v>8340.6</v>
      </c>
      <c r="X1253">
        <v>22038.609999999997</v>
      </c>
      <c r="Y1253">
        <v>0.85550000000000004</v>
      </c>
      <c r="Z1253">
        <v>1851.38</v>
      </c>
    </row>
    <row r="1254" spans="1:26" x14ac:dyDescent="0.25">
      <c r="A1254" t="s">
        <v>106</v>
      </c>
      <c r="B1254" t="s">
        <v>362</v>
      </c>
      <c r="C1254" t="str">
        <f>+VLOOKUP(Importaciones_mensuales[[#This Row],[Código Arancelario]],Codigos10[],2,0)</f>
        <v>Arveja</v>
      </c>
      <c r="D1254">
        <f>+VLOOKUP(Importaciones_mensuales[[#This Row],[Cultivo]],Cod_categoría[],2,0)</f>
        <v>100112022</v>
      </c>
      <c r="E1254" t="str">
        <f>+VLOOKUP(Importaciones_mensuales[[#This Row],[Código Arancelario]],Codigos10[],4,0)</f>
        <v>Deshidratado</v>
      </c>
      <c r="F1254">
        <f>+VLOOKUP(Importaciones_mensuales[[#This Row],[Procesamiento]],Cod_procesamiento[],2,0)</f>
        <v>3</v>
      </c>
      <c r="G1254" t="str">
        <f>+VLOOKUP(Importaciones_mensuales[[#This Row],[Código Arancelario]],Codigos10[],3,0)</f>
        <v>Consumo</v>
      </c>
      <c r="H1254">
        <f>+VLOOKUP(Importaciones_mensuales[[#This Row],[Tipo]],Cod_tipo[],2,0)</f>
        <v>7</v>
      </c>
      <c r="I1254" t="str">
        <f>+VLOOKUP(Importaciones_mensuales[[#This Row],[Código Arancelario]],Codigos10[],5,0)</f>
        <v>Granos</v>
      </c>
      <c r="J1254">
        <f>+VLOOKUP(Importaciones_mensuales[[#This Row],[Categoría]],Cod_Tipo_cultivo[],2,0)</f>
        <v>8</v>
      </c>
      <c r="K1254" t="s">
        <v>20</v>
      </c>
      <c r="L1254">
        <f>+VLOOKUP(Importaciones_mensuales[[#This Row],[Contenido]],Contenido_cod[],2,0)</f>
        <v>2</v>
      </c>
      <c r="M1254" t="str">
        <f>+VLOOKUP(Importaciones_mensuales[[#This Row],[Código Arancelario]],Codigos10[],7,0)</f>
        <v>Sin especificar</v>
      </c>
      <c r="N1254">
        <v>2020</v>
      </c>
      <c r="O1254">
        <v>502827</v>
      </c>
      <c r="P1254">
        <v>338250</v>
      </c>
      <c r="Q1254">
        <v>318825</v>
      </c>
      <c r="R1254">
        <v>339600</v>
      </c>
      <c r="S1254">
        <v>557287.22459999996</v>
      </c>
      <c r="T1254">
        <v>1047577.2846</v>
      </c>
      <c r="U1254">
        <v>1400990</v>
      </c>
      <c r="V1254">
        <v>3552795.31</v>
      </c>
      <c r="W1254">
        <v>1300500.554</v>
      </c>
      <c r="X1254">
        <v>1117458.5523000001</v>
      </c>
      <c r="Y1254">
        <v>1177661.2</v>
      </c>
      <c r="Z1254">
        <v>652920</v>
      </c>
    </row>
    <row r="1255" spans="1:26" x14ac:dyDescent="0.25">
      <c r="A1255" t="s">
        <v>107</v>
      </c>
      <c r="B1255" t="s">
        <v>362</v>
      </c>
      <c r="C1255" t="str">
        <f>+VLOOKUP(Importaciones_mensuales[[#This Row],[Código Arancelario]],Codigos10[],2,0)</f>
        <v>Garbanzo</v>
      </c>
      <c r="D1255">
        <f>+VLOOKUP(Importaciones_mensuales[[#This Row],[Cultivo]],Cod_categoría[],2,0)</f>
        <v>100110005</v>
      </c>
      <c r="E1255" t="str">
        <f>+VLOOKUP(Importaciones_mensuales[[#This Row],[Código Arancelario]],Codigos10[],4,0)</f>
        <v>Deshidratado</v>
      </c>
      <c r="F1255">
        <f>+VLOOKUP(Importaciones_mensuales[[#This Row],[Procesamiento]],Cod_procesamiento[],2,0)</f>
        <v>3</v>
      </c>
      <c r="G1255" t="str">
        <f>+VLOOKUP(Importaciones_mensuales[[#This Row],[Código Arancelario]],Codigos10[],3,0)</f>
        <v>Sin especificar</v>
      </c>
      <c r="H1255">
        <f>+VLOOKUP(Importaciones_mensuales[[#This Row],[Tipo]],Cod_tipo[],2,0)</f>
        <v>5</v>
      </c>
      <c r="I1255" t="str">
        <f>+VLOOKUP(Importaciones_mensuales[[#This Row],[Código Arancelario]],Codigos10[],5,0)</f>
        <v>Granos</v>
      </c>
      <c r="J1255">
        <f>+VLOOKUP(Importaciones_mensuales[[#This Row],[Categoría]],Cod_Tipo_cultivo[],2,0)</f>
        <v>8</v>
      </c>
      <c r="K1255" t="s">
        <v>20</v>
      </c>
      <c r="L1255">
        <f>+VLOOKUP(Importaciones_mensuales[[#This Row],[Contenido]],Contenido_cod[],2,0)</f>
        <v>2</v>
      </c>
      <c r="M1255" t="str">
        <f>+VLOOKUP(Importaciones_mensuales[[#This Row],[Código Arancelario]],Codigos10[],7,0)</f>
        <v>Sin especificar</v>
      </c>
      <c r="N1255">
        <v>2020</v>
      </c>
      <c r="O1255">
        <v>545600</v>
      </c>
      <c r="P1255">
        <v>736400</v>
      </c>
      <c r="Q1255">
        <v>815995.20900000003</v>
      </c>
      <c r="R1255">
        <v>1832738</v>
      </c>
      <c r="S1255">
        <v>1591487.5077</v>
      </c>
      <c r="T1255">
        <v>3865940</v>
      </c>
      <c r="U1255">
        <v>8541317.0599999987</v>
      </c>
      <c r="V1255">
        <v>10581741.92</v>
      </c>
      <c r="W1255">
        <v>2792513.0840999996</v>
      </c>
      <c r="X1255">
        <v>1520685.9768999999</v>
      </c>
      <c r="Y1255">
        <v>734036</v>
      </c>
      <c r="Z1255">
        <v>107154.28</v>
      </c>
    </row>
    <row r="1256" spans="1:26" x14ac:dyDescent="0.25">
      <c r="A1256" t="s">
        <v>109</v>
      </c>
      <c r="B1256" t="s">
        <v>362</v>
      </c>
      <c r="C1256" t="str">
        <f>+VLOOKUP(Importaciones_mensuales[[#This Row],[Código Arancelario]],Codigos10[],2,0)</f>
        <v>Poroto</v>
      </c>
      <c r="D1256">
        <f>+VLOOKUP(Importaciones_mensuales[[#This Row],[Cultivo]],Cod_categoría[],2,0)</f>
        <v>100110002</v>
      </c>
      <c r="E1256" t="str">
        <f>+VLOOKUP(Importaciones_mensuales[[#This Row],[Código Arancelario]],Codigos10[],4,0)</f>
        <v>Deshidratado</v>
      </c>
      <c r="F1256">
        <f>+VLOOKUP(Importaciones_mensuales[[#This Row],[Procesamiento]],Cod_procesamiento[],2,0)</f>
        <v>3</v>
      </c>
      <c r="G1256" t="str">
        <f>+VLOOKUP(Importaciones_mensuales[[#This Row],[Código Arancelario]],Codigos10[],3,0)</f>
        <v>Siembra</v>
      </c>
      <c r="H1256">
        <f>+VLOOKUP(Importaciones_mensuales[[#This Row],[Tipo]],Cod_tipo[],2,0)</f>
        <v>6</v>
      </c>
      <c r="I1256" t="str">
        <f>+VLOOKUP(Importaciones_mensuales[[#This Row],[Código Arancelario]],Codigos10[],5,0)</f>
        <v>Granos</v>
      </c>
      <c r="J1256">
        <f>+VLOOKUP(Importaciones_mensuales[[#This Row],[Categoría]],Cod_Tipo_cultivo[],2,0)</f>
        <v>8</v>
      </c>
      <c r="K1256" t="s">
        <v>20</v>
      </c>
      <c r="L1256">
        <f>+VLOOKUP(Importaciones_mensuales[[#This Row],[Contenido]],Contenido_cod[],2,0)</f>
        <v>2</v>
      </c>
      <c r="M1256" t="str">
        <f>+VLOOKUP(Importaciones_mensuales[[#This Row],[Código Arancelario]],Codigos10[],7,0)</f>
        <v>Porotos comunes</v>
      </c>
      <c r="N1256">
        <v>2020</v>
      </c>
      <c r="O1256">
        <v>42575.58</v>
      </c>
      <c r="P1256">
        <v>94.15</v>
      </c>
      <c r="Q1256">
        <v>0</v>
      </c>
      <c r="R1256">
        <v>0</v>
      </c>
      <c r="S1256">
        <v>0</v>
      </c>
      <c r="T1256">
        <v>3673.01</v>
      </c>
      <c r="U1256">
        <v>3226</v>
      </c>
      <c r="V1256">
        <v>768.55</v>
      </c>
      <c r="W1256">
        <v>15540.073</v>
      </c>
      <c r="X1256">
        <v>67724.02</v>
      </c>
      <c r="Y1256">
        <v>17516.0075</v>
      </c>
      <c r="Z1256">
        <v>6610.01</v>
      </c>
    </row>
    <row r="1257" spans="1:26" x14ac:dyDescent="0.25">
      <c r="A1257" t="s">
        <v>111</v>
      </c>
      <c r="B1257" t="s">
        <v>362</v>
      </c>
      <c r="C1257" t="str">
        <f>+VLOOKUP(Importaciones_mensuales[[#This Row],[Código Arancelario]],Codigos10[],2,0)</f>
        <v>Poroto</v>
      </c>
      <c r="D1257">
        <f>+VLOOKUP(Importaciones_mensuales[[#This Row],[Cultivo]],Cod_categoría[],2,0)</f>
        <v>100110002</v>
      </c>
      <c r="E1257" t="str">
        <f>+VLOOKUP(Importaciones_mensuales[[#This Row],[Código Arancelario]],Codigos10[],4,0)</f>
        <v>Deshidratado</v>
      </c>
      <c r="F1257">
        <f>+VLOOKUP(Importaciones_mensuales[[#This Row],[Procesamiento]],Cod_procesamiento[],2,0)</f>
        <v>3</v>
      </c>
      <c r="G1257" t="str">
        <f>+VLOOKUP(Importaciones_mensuales[[#This Row],[Código Arancelario]],Codigos10[],3,0)</f>
        <v>Consumo</v>
      </c>
      <c r="H1257">
        <f>+VLOOKUP(Importaciones_mensuales[[#This Row],[Tipo]],Cod_tipo[],2,0)</f>
        <v>7</v>
      </c>
      <c r="I1257" t="str">
        <f>+VLOOKUP(Importaciones_mensuales[[#This Row],[Código Arancelario]],Codigos10[],5,0)</f>
        <v>Granos</v>
      </c>
      <c r="J1257">
        <f>+VLOOKUP(Importaciones_mensuales[[#This Row],[Categoría]],Cod_Tipo_cultivo[],2,0)</f>
        <v>8</v>
      </c>
      <c r="K1257" t="s">
        <v>20</v>
      </c>
      <c r="L1257">
        <f>+VLOOKUP(Importaciones_mensuales[[#This Row],[Contenido]],Contenido_cod[],2,0)</f>
        <v>2</v>
      </c>
      <c r="M1257" t="str">
        <f>+VLOOKUP(Importaciones_mensuales[[#This Row],[Código Arancelario]],Codigos10[],7,0)</f>
        <v>Porotos comunes</v>
      </c>
      <c r="N1257">
        <v>2020</v>
      </c>
      <c r="O1257">
        <v>837900</v>
      </c>
      <c r="P1257">
        <v>671216.92310000001</v>
      </c>
      <c r="Q1257">
        <v>1120210.77</v>
      </c>
      <c r="R1257">
        <v>1895616</v>
      </c>
      <c r="S1257">
        <v>2285326.6</v>
      </c>
      <c r="T1257">
        <v>2506955</v>
      </c>
      <c r="U1257">
        <v>5864983.0869000005</v>
      </c>
      <c r="V1257">
        <v>10040924.260000002</v>
      </c>
      <c r="W1257">
        <v>2759956.5</v>
      </c>
      <c r="X1257">
        <v>1362019.7677000002</v>
      </c>
      <c r="Y1257">
        <v>1620957.1230000001</v>
      </c>
      <c r="Z1257">
        <v>1191130</v>
      </c>
    </row>
    <row r="1258" spans="1:26" x14ac:dyDescent="0.25">
      <c r="A1258" t="s">
        <v>112</v>
      </c>
      <c r="B1258" t="s">
        <v>362</v>
      </c>
      <c r="C1258" t="str">
        <f>+VLOOKUP(Importaciones_mensuales[[#This Row],[Código Arancelario]],Codigos10[],2,0)</f>
        <v>Poroto</v>
      </c>
      <c r="D1258">
        <f>+VLOOKUP(Importaciones_mensuales[[#This Row],[Cultivo]],Cod_categoría[],2,0)</f>
        <v>100110002</v>
      </c>
      <c r="E1258" t="str">
        <f>+VLOOKUP(Importaciones_mensuales[[#This Row],[Código Arancelario]],Codigos10[],4,0)</f>
        <v>Deshidratado</v>
      </c>
      <c r="F1258">
        <f>+VLOOKUP(Importaciones_mensuales[[#This Row],[Procesamiento]],Cod_procesamiento[],2,0)</f>
        <v>3</v>
      </c>
      <c r="G1258" t="str">
        <f>+VLOOKUP(Importaciones_mensuales[[#This Row],[Código Arancelario]],Codigos10[],3,0)</f>
        <v>Consumo</v>
      </c>
      <c r="H1258">
        <f>+VLOOKUP(Importaciones_mensuales[[#This Row],[Tipo]],Cod_tipo[],2,0)</f>
        <v>7</v>
      </c>
      <c r="I1258" t="str">
        <f>+VLOOKUP(Importaciones_mensuales[[#This Row],[Código Arancelario]],Codigos10[],5,0)</f>
        <v>Granos</v>
      </c>
      <c r="J1258">
        <f>+VLOOKUP(Importaciones_mensuales[[#This Row],[Categoría]],Cod_Tipo_cultivo[],2,0)</f>
        <v>8</v>
      </c>
      <c r="K1258" t="s">
        <v>20</v>
      </c>
      <c r="L1258">
        <f>+VLOOKUP(Importaciones_mensuales[[#This Row],[Contenido]],Contenido_cod[],2,0)</f>
        <v>2</v>
      </c>
      <c r="M1258" t="str">
        <f>+VLOOKUP(Importaciones_mensuales[[#This Row],[Código Arancelario]],Codigos10[],7,0)</f>
        <v>Porotos caupí</v>
      </c>
      <c r="N1258">
        <v>2020</v>
      </c>
      <c r="O1258">
        <v>0</v>
      </c>
      <c r="P1258">
        <v>0</v>
      </c>
      <c r="Q1258">
        <v>0</v>
      </c>
      <c r="R1258">
        <v>1770.3</v>
      </c>
      <c r="S1258">
        <v>297.5</v>
      </c>
      <c r="T1258">
        <v>0</v>
      </c>
      <c r="U1258">
        <v>259</v>
      </c>
      <c r="V1258">
        <v>48</v>
      </c>
      <c r="W1258">
        <v>270</v>
      </c>
      <c r="X1258">
        <v>0</v>
      </c>
      <c r="Y1258">
        <v>0</v>
      </c>
      <c r="Z1258">
        <v>0</v>
      </c>
    </row>
    <row r="1259" spans="1:26" x14ac:dyDescent="0.25">
      <c r="A1259" t="s">
        <v>114</v>
      </c>
      <c r="B1259" t="s">
        <v>362</v>
      </c>
      <c r="C1259" t="str">
        <f>+VLOOKUP(Importaciones_mensuales[[#This Row],[Código Arancelario]],Codigos10[],2,0)</f>
        <v>Lenteja</v>
      </c>
      <c r="D1259">
        <f>+VLOOKUP(Importaciones_mensuales[[#This Row],[Cultivo]],Cod_categoría[],2,0)</f>
        <v>100110003</v>
      </c>
      <c r="E1259" t="str">
        <f>+VLOOKUP(Importaciones_mensuales[[#This Row],[Código Arancelario]],Codigos10[],4,0)</f>
        <v>Deshidratado</v>
      </c>
      <c r="F1259">
        <f>+VLOOKUP(Importaciones_mensuales[[#This Row],[Procesamiento]],Cod_procesamiento[],2,0)</f>
        <v>3</v>
      </c>
      <c r="G1259" t="str">
        <f>+VLOOKUP(Importaciones_mensuales[[#This Row],[Código Arancelario]],Codigos10[],3,0)</f>
        <v>Sin especificar</v>
      </c>
      <c r="H1259">
        <f>+VLOOKUP(Importaciones_mensuales[[#This Row],[Tipo]],Cod_tipo[],2,0)</f>
        <v>5</v>
      </c>
      <c r="I1259" t="str">
        <f>+VLOOKUP(Importaciones_mensuales[[#This Row],[Código Arancelario]],Codigos10[],5,0)</f>
        <v>Granos</v>
      </c>
      <c r="J1259">
        <f>+VLOOKUP(Importaciones_mensuales[[#This Row],[Categoría]],Cod_Tipo_cultivo[],2,0)</f>
        <v>8</v>
      </c>
      <c r="K1259" t="s">
        <v>20</v>
      </c>
      <c r="L1259">
        <f>+VLOOKUP(Importaciones_mensuales[[#This Row],[Contenido]],Contenido_cod[],2,0)</f>
        <v>2</v>
      </c>
      <c r="M1259" t="str">
        <f>+VLOOKUP(Importaciones_mensuales[[#This Row],[Código Arancelario]],Codigos10[],7,0)</f>
        <v>Sin especificar</v>
      </c>
      <c r="N1259">
        <v>2020</v>
      </c>
      <c r="O1259">
        <v>815437.5</v>
      </c>
      <c r="P1259">
        <v>1252291.7692</v>
      </c>
      <c r="Q1259">
        <v>1620595</v>
      </c>
      <c r="R1259">
        <v>2344348.21</v>
      </c>
      <c r="S1259">
        <v>2769675.8830999997</v>
      </c>
      <c r="T1259">
        <v>2480070</v>
      </c>
      <c r="U1259">
        <v>5105871.8</v>
      </c>
      <c r="V1259">
        <v>11091924.43</v>
      </c>
      <c r="W1259">
        <v>7899992.8100000005</v>
      </c>
      <c r="X1259">
        <v>5348610.5122999996</v>
      </c>
      <c r="Y1259">
        <v>3121839.5186999999</v>
      </c>
      <c r="Z1259">
        <v>2808400</v>
      </c>
    </row>
    <row r="1260" spans="1:26" x14ac:dyDescent="0.25">
      <c r="A1260" t="s">
        <v>116</v>
      </c>
      <c r="B1260" t="s">
        <v>362</v>
      </c>
      <c r="C1260" t="str">
        <f>+VLOOKUP(Importaciones_mensuales[[#This Row],[Código Arancelario]],Codigos10[],2,0)</f>
        <v>Haba</v>
      </c>
      <c r="D1260">
        <f>+VLOOKUP(Importaciones_mensuales[[#This Row],[Cultivo]],Cod_categoría[],2,0)</f>
        <v>100112026</v>
      </c>
      <c r="E1260" t="str">
        <f>+VLOOKUP(Importaciones_mensuales[[#This Row],[Código Arancelario]],Codigos10[],4,0)</f>
        <v>Deshidratado</v>
      </c>
      <c r="F1260">
        <f>+VLOOKUP(Importaciones_mensuales[[#This Row],[Procesamiento]],Cod_procesamiento[],2,0)</f>
        <v>3</v>
      </c>
      <c r="G1260" t="str">
        <f>+VLOOKUP(Importaciones_mensuales[[#This Row],[Código Arancelario]],Codigos10[],3,0)</f>
        <v>Siembra</v>
      </c>
      <c r="H1260">
        <f>+VLOOKUP(Importaciones_mensuales[[#This Row],[Tipo]],Cod_tipo[],2,0)</f>
        <v>6</v>
      </c>
      <c r="I1260" t="str">
        <f>+VLOOKUP(Importaciones_mensuales[[#This Row],[Código Arancelario]],Codigos10[],5,0)</f>
        <v>Granos</v>
      </c>
      <c r="J1260">
        <f>+VLOOKUP(Importaciones_mensuales[[#This Row],[Categoría]],Cod_Tipo_cultivo[],2,0)</f>
        <v>8</v>
      </c>
      <c r="K1260" t="s">
        <v>20</v>
      </c>
      <c r="L1260">
        <f>+VLOOKUP(Importaciones_mensuales[[#This Row],[Contenido]],Contenido_cod[],2,0)</f>
        <v>2</v>
      </c>
      <c r="M1260" t="str">
        <f>+VLOOKUP(Importaciones_mensuales[[#This Row],[Código Arancelario]],Codigos10[],7,0)</f>
        <v>Sin especificar</v>
      </c>
      <c r="N1260">
        <v>2020</v>
      </c>
      <c r="O1260">
        <v>14000</v>
      </c>
      <c r="P1260">
        <v>0</v>
      </c>
      <c r="Q1260">
        <v>0</v>
      </c>
      <c r="R1260">
        <v>0</v>
      </c>
      <c r="S1260">
        <v>2000</v>
      </c>
      <c r="T1260">
        <v>25000</v>
      </c>
      <c r="U1260">
        <v>0</v>
      </c>
      <c r="V1260">
        <v>3.6</v>
      </c>
      <c r="W1260">
        <v>0</v>
      </c>
      <c r="X1260">
        <v>393.13139999999999</v>
      </c>
      <c r="Y1260">
        <v>0</v>
      </c>
      <c r="Z1260">
        <v>0</v>
      </c>
    </row>
    <row r="1261" spans="1:26" x14ac:dyDescent="0.25">
      <c r="A1261" t="s">
        <v>117</v>
      </c>
      <c r="B1261" t="s">
        <v>362</v>
      </c>
      <c r="C1261" t="str">
        <f>+VLOOKUP(Importaciones_mensuales[[#This Row],[Código Arancelario]],Codigos10[],2,0)</f>
        <v>Haba</v>
      </c>
      <c r="D1261">
        <f>+VLOOKUP(Importaciones_mensuales[[#This Row],[Cultivo]],Cod_categoría[],2,0)</f>
        <v>100112026</v>
      </c>
      <c r="E1261" t="str">
        <f>+VLOOKUP(Importaciones_mensuales[[#This Row],[Código Arancelario]],Codigos10[],4,0)</f>
        <v>Deshidratado</v>
      </c>
      <c r="F1261">
        <f>+VLOOKUP(Importaciones_mensuales[[#This Row],[Procesamiento]],Cod_procesamiento[],2,0)</f>
        <v>3</v>
      </c>
      <c r="G1261" t="str">
        <f>+VLOOKUP(Importaciones_mensuales[[#This Row],[Código Arancelario]],Codigos10[],3,0)</f>
        <v>Consumo</v>
      </c>
      <c r="H1261">
        <f>+VLOOKUP(Importaciones_mensuales[[#This Row],[Tipo]],Cod_tipo[],2,0)</f>
        <v>7</v>
      </c>
      <c r="I1261" t="str">
        <f>+VLOOKUP(Importaciones_mensuales[[#This Row],[Código Arancelario]],Codigos10[],5,0)</f>
        <v>Granos</v>
      </c>
      <c r="J1261">
        <f>+VLOOKUP(Importaciones_mensuales[[#This Row],[Categoría]],Cod_Tipo_cultivo[],2,0)</f>
        <v>8</v>
      </c>
      <c r="K1261" t="s">
        <v>20</v>
      </c>
      <c r="L1261">
        <f>+VLOOKUP(Importaciones_mensuales[[#This Row],[Contenido]],Contenido_cod[],2,0)</f>
        <v>2</v>
      </c>
      <c r="M1261" t="str">
        <f>+VLOOKUP(Importaciones_mensuales[[#This Row],[Código Arancelario]],Codigos10[],7,0)</f>
        <v>Sin especificar</v>
      </c>
      <c r="N1261">
        <v>2020</v>
      </c>
      <c r="O1261">
        <v>30</v>
      </c>
      <c r="P1261">
        <v>0</v>
      </c>
      <c r="Q1261">
        <v>0</v>
      </c>
      <c r="R1261">
        <v>210</v>
      </c>
      <c r="S1261">
        <v>1120</v>
      </c>
      <c r="T1261">
        <v>300</v>
      </c>
      <c r="U1261">
        <v>7100</v>
      </c>
      <c r="V1261">
        <v>224</v>
      </c>
      <c r="W1261">
        <v>4651.8999999999996</v>
      </c>
      <c r="X1261">
        <v>3128.0109000000002</v>
      </c>
      <c r="Y1261">
        <v>300</v>
      </c>
      <c r="Z1261">
        <v>0</v>
      </c>
    </row>
    <row r="1262" spans="1:26" x14ac:dyDescent="0.25">
      <c r="A1262" t="s">
        <v>285</v>
      </c>
      <c r="B1262" t="s">
        <v>362</v>
      </c>
      <c r="C1262" t="str">
        <f>+VLOOKUP(Importaciones_mensuales[[#This Row],[Código Arancelario]],Codigos10[],2,0)</f>
        <v>Arveja</v>
      </c>
      <c r="D1262">
        <f>+VLOOKUP(Importaciones_mensuales[[#This Row],[Cultivo]],Cod_categoría[],2,0)</f>
        <v>100112022</v>
      </c>
      <c r="E1262" t="str">
        <f>+VLOOKUP(Importaciones_mensuales[[#This Row],[Código Arancelario]],Codigos10[],4,0)</f>
        <v>Deshidratado</v>
      </c>
      <c r="F1262">
        <f>+VLOOKUP(Importaciones_mensuales[[#This Row],[Procesamiento]],Cod_procesamiento[],2,0)</f>
        <v>3</v>
      </c>
      <c r="G1262" t="str">
        <f>+VLOOKUP(Importaciones_mensuales[[#This Row],[Código Arancelario]],Codigos10[],3,0)</f>
        <v>Consumo</v>
      </c>
      <c r="H1262">
        <f>+VLOOKUP(Importaciones_mensuales[[#This Row],[Tipo]],Cod_tipo[],2,0)</f>
        <v>7</v>
      </c>
      <c r="I1262" t="str">
        <f>+VLOOKUP(Importaciones_mensuales[[#This Row],[Código Arancelario]],Codigos10[],5,0)</f>
        <v>Granos</v>
      </c>
      <c r="J1262">
        <f>+VLOOKUP(Importaciones_mensuales[[#This Row],[Categoría]],Cod_Tipo_cultivo[],2,0)</f>
        <v>8</v>
      </c>
      <c r="K1262" t="s">
        <v>20</v>
      </c>
      <c r="L1262">
        <f>+VLOOKUP(Importaciones_mensuales[[#This Row],[Contenido]],Contenido_cod[],2,0)</f>
        <v>2</v>
      </c>
      <c r="M1262" t="str">
        <f>+VLOOKUP(Importaciones_mensuales[[#This Row],[Código Arancelario]],Codigos10[],7,0)</f>
        <v>Sin especificar</v>
      </c>
      <c r="N1262">
        <v>2020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8.4</v>
      </c>
      <c r="W1262">
        <v>0</v>
      </c>
      <c r="X1262">
        <v>0</v>
      </c>
      <c r="Y1262">
        <v>0</v>
      </c>
      <c r="Z1262">
        <v>0</v>
      </c>
    </row>
    <row r="1263" spans="1:26" x14ac:dyDescent="0.25">
      <c r="A1263" t="s">
        <v>118</v>
      </c>
      <c r="B1263" t="s">
        <v>362</v>
      </c>
      <c r="C1263" t="str">
        <f>+VLOOKUP(Importaciones_mensuales[[#This Row],[Código Arancelario]],Codigos10[],2,0)</f>
        <v>Mandioca</v>
      </c>
      <c r="D1263">
        <f>+VLOOKUP(Importaciones_mensuales[[#This Row],[Cultivo]],Cod_categoría[],2,0)</f>
        <v>100114040</v>
      </c>
      <c r="E1263" t="str">
        <f>+VLOOKUP(Importaciones_mensuales[[#This Row],[Código Arancelario]],Codigos10[],4,0)</f>
        <v>Deshidratado</v>
      </c>
      <c r="F1263">
        <f>+VLOOKUP(Importaciones_mensuales[[#This Row],[Procesamiento]],Cod_procesamiento[],2,0)</f>
        <v>3</v>
      </c>
      <c r="G1263" t="str">
        <f>+VLOOKUP(Importaciones_mensuales[[#This Row],[Código Arancelario]],Codigos10[],3,0)</f>
        <v>Consumo</v>
      </c>
      <c r="H1263">
        <f>+VLOOKUP(Importaciones_mensuales[[#This Row],[Tipo]],Cod_tipo[],2,0)</f>
        <v>7</v>
      </c>
      <c r="I1263" t="str">
        <f>+VLOOKUP(Importaciones_mensuales[[#This Row],[Código Arancelario]],Codigos10[],5,0)</f>
        <v>Tubérculos</v>
      </c>
      <c r="J1263">
        <f>+VLOOKUP(Importaciones_mensuales[[#This Row],[Categoría]],Cod_Tipo_cultivo[],2,0)</f>
        <v>9</v>
      </c>
      <c r="K1263" t="s">
        <v>20</v>
      </c>
      <c r="L1263">
        <f>+VLOOKUP(Importaciones_mensuales[[#This Row],[Contenido]],Contenido_cod[],2,0)</f>
        <v>2</v>
      </c>
      <c r="M1263" t="str">
        <f>+VLOOKUP(Importaciones_mensuales[[#This Row],[Código Arancelario]],Codigos10[],7,0)</f>
        <v>Sin especificar</v>
      </c>
      <c r="N1263">
        <v>2020</v>
      </c>
      <c r="O1263">
        <v>263944</v>
      </c>
      <c r="P1263">
        <v>115702.9289</v>
      </c>
      <c r="Q1263">
        <v>156301.6</v>
      </c>
      <c r="R1263">
        <v>46230</v>
      </c>
      <c r="S1263">
        <v>142468.53</v>
      </c>
      <c r="T1263">
        <v>224584.20990000002</v>
      </c>
      <c r="U1263">
        <v>436006.57</v>
      </c>
      <c r="V1263">
        <v>240660.27129999999</v>
      </c>
      <c r="W1263">
        <v>446639</v>
      </c>
      <c r="X1263">
        <v>256943.08000000002</v>
      </c>
      <c r="Y1263">
        <v>467603</v>
      </c>
      <c r="Z1263">
        <v>377007</v>
      </c>
    </row>
    <row r="1264" spans="1:26" x14ac:dyDescent="0.25">
      <c r="A1264" t="s">
        <v>120</v>
      </c>
      <c r="B1264" t="s">
        <v>362</v>
      </c>
      <c r="C1264" t="str">
        <f>+VLOOKUP(Importaciones_mensuales[[#This Row],[Código Arancelario]],Codigos10[],2,0)</f>
        <v>Camote</v>
      </c>
      <c r="D1264">
        <f>+VLOOKUP(Importaciones_mensuales[[#This Row],[Cultivo]],Cod_categoría[],2,0)</f>
        <v>100114002</v>
      </c>
      <c r="E1264" t="str">
        <f>+VLOOKUP(Importaciones_mensuales[[#This Row],[Código Arancelario]],Codigos10[],4,0)</f>
        <v>Deshidratado</v>
      </c>
      <c r="F1264">
        <f>+VLOOKUP(Importaciones_mensuales[[#This Row],[Procesamiento]],Cod_procesamiento[],2,0)</f>
        <v>3</v>
      </c>
      <c r="G1264" t="str">
        <f>+VLOOKUP(Importaciones_mensuales[[#This Row],[Código Arancelario]],Codigos10[],3,0)</f>
        <v>Consumo</v>
      </c>
      <c r="H1264">
        <f>+VLOOKUP(Importaciones_mensuales[[#This Row],[Tipo]],Cod_tipo[],2,0)</f>
        <v>7</v>
      </c>
      <c r="I1264" t="str">
        <f>+VLOOKUP(Importaciones_mensuales[[#This Row],[Código Arancelario]],Codigos10[],5,0)</f>
        <v>Tubérculos</v>
      </c>
      <c r="J1264">
        <f>+VLOOKUP(Importaciones_mensuales[[#This Row],[Categoría]],Cod_Tipo_cultivo[],2,0)</f>
        <v>9</v>
      </c>
      <c r="K1264" t="s">
        <v>20</v>
      </c>
      <c r="L1264">
        <f>+VLOOKUP(Importaciones_mensuales[[#This Row],[Contenido]],Contenido_cod[],2,0)</f>
        <v>2</v>
      </c>
      <c r="M1264" t="str">
        <f>+VLOOKUP(Importaciones_mensuales[[#This Row],[Código Arancelario]],Codigos10[],7,0)</f>
        <v>Sin especificar</v>
      </c>
      <c r="N1264">
        <v>2020</v>
      </c>
      <c r="O1264">
        <v>454489</v>
      </c>
      <c r="P1264">
        <v>346282</v>
      </c>
      <c r="Q1264">
        <v>330987</v>
      </c>
      <c r="R1264">
        <v>206550</v>
      </c>
      <c r="S1264">
        <v>319850</v>
      </c>
      <c r="T1264">
        <v>389535</v>
      </c>
      <c r="U1264">
        <v>534380</v>
      </c>
      <c r="V1264">
        <v>404672</v>
      </c>
      <c r="W1264">
        <v>728106.42</v>
      </c>
      <c r="X1264">
        <v>278230</v>
      </c>
      <c r="Y1264">
        <v>556843</v>
      </c>
      <c r="Z1264">
        <v>548266</v>
      </c>
    </row>
    <row r="1265" spans="1:26" x14ac:dyDescent="0.25">
      <c r="A1265" t="s">
        <v>122</v>
      </c>
      <c r="B1265" t="s">
        <v>362</v>
      </c>
      <c r="C1265" t="str">
        <f>+VLOOKUP(Importaciones_mensuales[[#This Row],[Código Arancelario]],Codigos10[],2,0)</f>
        <v>Malanga</v>
      </c>
      <c r="D1265">
        <f>+VLOOKUP(Importaciones_mensuales[[#This Row],[Cultivo]],Cod_categoría[],2,0)</f>
        <v>100114041</v>
      </c>
      <c r="E1265" t="str">
        <f>+VLOOKUP(Importaciones_mensuales[[#This Row],[Código Arancelario]],Codigos10[],4,0)</f>
        <v>Deshidratado</v>
      </c>
      <c r="F1265">
        <f>+VLOOKUP(Importaciones_mensuales[[#This Row],[Procesamiento]],Cod_procesamiento[],2,0)</f>
        <v>3</v>
      </c>
      <c r="G1265" t="str">
        <f>+VLOOKUP(Importaciones_mensuales[[#This Row],[Código Arancelario]],Codigos10[],3,0)</f>
        <v>Consumo</v>
      </c>
      <c r="H1265">
        <f>+VLOOKUP(Importaciones_mensuales[[#This Row],[Tipo]],Cod_tipo[],2,0)</f>
        <v>7</v>
      </c>
      <c r="I1265" t="str">
        <f>+VLOOKUP(Importaciones_mensuales[[#This Row],[Código Arancelario]],Codigos10[],5,0)</f>
        <v>Tubérculos</v>
      </c>
      <c r="J1265">
        <f>+VLOOKUP(Importaciones_mensuales[[#This Row],[Categoría]],Cod_Tipo_cultivo[],2,0)</f>
        <v>9</v>
      </c>
      <c r="K1265" t="s">
        <v>20</v>
      </c>
      <c r="L1265">
        <f>+VLOOKUP(Importaciones_mensuales[[#This Row],[Contenido]],Contenido_cod[],2,0)</f>
        <v>2</v>
      </c>
      <c r="M1265" t="str">
        <f>+VLOOKUP(Importaciones_mensuales[[#This Row],[Código Arancelario]],Codigos10[],7,0)</f>
        <v>Sin especificar</v>
      </c>
      <c r="N1265">
        <v>2020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</row>
    <row r="1266" spans="1:26" x14ac:dyDescent="0.25">
      <c r="A1266" t="s">
        <v>124</v>
      </c>
      <c r="B1266" t="s">
        <v>362</v>
      </c>
      <c r="C1266" t="str">
        <f>+VLOOKUP(Importaciones_mensuales[[#This Row],[Código Arancelario]],Codigos10[],2,0)</f>
        <v>Otros tubérculos</v>
      </c>
      <c r="D1266">
        <f>+VLOOKUP(Importaciones_mensuales[[#This Row],[Cultivo]],Cod_categoría[],2,0)</f>
        <v>100114034</v>
      </c>
      <c r="E1266" t="str">
        <f>+VLOOKUP(Importaciones_mensuales[[#This Row],[Código Arancelario]],Codigos10[],4,0)</f>
        <v>Deshidratado</v>
      </c>
      <c r="F1266">
        <f>+VLOOKUP(Importaciones_mensuales[[#This Row],[Procesamiento]],Cod_procesamiento[],2,0)</f>
        <v>3</v>
      </c>
      <c r="G1266" t="str">
        <f>+VLOOKUP(Importaciones_mensuales[[#This Row],[Código Arancelario]],Codigos10[],3,0)</f>
        <v>Consumo</v>
      </c>
      <c r="H1266">
        <f>+VLOOKUP(Importaciones_mensuales[[#This Row],[Tipo]],Cod_tipo[],2,0)</f>
        <v>7</v>
      </c>
      <c r="I1266" t="str">
        <f>+VLOOKUP(Importaciones_mensuales[[#This Row],[Código Arancelario]],Codigos10[],5,0)</f>
        <v>Tubérculos</v>
      </c>
      <c r="J1266">
        <f>+VLOOKUP(Importaciones_mensuales[[#This Row],[Categoría]],Cod_Tipo_cultivo[],2,0)</f>
        <v>9</v>
      </c>
      <c r="K1266" t="s">
        <v>20</v>
      </c>
      <c r="L1266">
        <f>+VLOOKUP(Importaciones_mensuales[[#This Row],[Contenido]],Contenido_cod[],2,0)</f>
        <v>2</v>
      </c>
      <c r="M1266" t="str">
        <f>+VLOOKUP(Importaciones_mensuales[[#This Row],[Código Arancelario]],Codigos10[],7,0)</f>
        <v>Sin especificar</v>
      </c>
      <c r="N1266">
        <v>2020</v>
      </c>
      <c r="O1266">
        <v>2000</v>
      </c>
      <c r="P1266">
        <v>4829.4786999999997</v>
      </c>
      <c r="Q1266">
        <v>11745</v>
      </c>
      <c r="R1266">
        <v>9655</v>
      </c>
      <c r="S1266">
        <v>15243</v>
      </c>
      <c r="T1266">
        <v>12304</v>
      </c>
      <c r="U1266">
        <v>32510</v>
      </c>
      <c r="V1266">
        <v>29007</v>
      </c>
      <c r="W1266">
        <v>13446.14</v>
      </c>
      <c r="X1266">
        <v>29418.1914</v>
      </c>
      <c r="Y1266">
        <v>26498</v>
      </c>
      <c r="Z1266">
        <v>16943.201000000001</v>
      </c>
    </row>
    <row r="1267" spans="1:26" x14ac:dyDescent="0.25">
      <c r="A1267" t="s">
        <v>126</v>
      </c>
      <c r="B1267" t="s">
        <v>362</v>
      </c>
      <c r="C1267" t="str">
        <f>+VLOOKUP(Importaciones_mensuales[[#This Row],[Código Arancelario]],Codigos10[],2,0)</f>
        <v>Coco</v>
      </c>
      <c r="D1267">
        <f>+VLOOKUP(Importaciones_mensuales[[#This Row],[Cultivo]],Cod_categoría[],2,0)</f>
        <v>100108007</v>
      </c>
      <c r="E1267" t="str">
        <f>+VLOOKUP(Importaciones_mensuales[[#This Row],[Código Arancelario]],Codigos10[],4,0)</f>
        <v>Deshidratado</v>
      </c>
      <c r="F1267">
        <f>+VLOOKUP(Importaciones_mensuales[[#This Row],[Procesamiento]],Cod_procesamiento[],2,0)</f>
        <v>3</v>
      </c>
      <c r="G1267" t="str">
        <f>+VLOOKUP(Importaciones_mensuales[[#This Row],[Código Arancelario]],Codigos10[],3,0)</f>
        <v>Sin especificar</v>
      </c>
      <c r="H1267">
        <f>+VLOOKUP(Importaciones_mensuales[[#This Row],[Tipo]],Cod_tipo[],2,0)</f>
        <v>5</v>
      </c>
      <c r="I1267" t="str">
        <f>+VLOOKUP(Importaciones_mensuales[[#This Row],[Código Arancelario]],Codigos10[],5,0)</f>
        <v>Tropicales y Subtropicales</v>
      </c>
      <c r="J1267">
        <f>+VLOOKUP(Importaciones_mensuales[[#This Row],[Categoría]],Cod_Tipo_cultivo[],2,0)</f>
        <v>4</v>
      </c>
      <c r="K1267" t="s">
        <v>129</v>
      </c>
      <c r="L1267">
        <f>+VLOOKUP(Importaciones_mensuales[[#This Row],[Contenido]],Contenido_cod[],2,0)</f>
        <v>1</v>
      </c>
      <c r="M1267" t="str">
        <f>+VLOOKUP(Importaciones_mensuales[[#This Row],[Código Arancelario]],Codigos10[],7,0)</f>
        <v>Sin especificar</v>
      </c>
      <c r="N1267">
        <v>2020</v>
      </c>
      <c r="O1267">
        <v>89139.961500000005</v>
      </c>
      <c r="P1267">
        <v>189286.53699999998</v>
      </c>
      <c r="Q1267">
        <v>179390.80410000001</v>
      </c>
      <c r="R1267">
        <v>66057.123099999997</v>
      </c>
      <c r="S1267">
        <v>130458.61199999999</v>
      </c>
      <c r="T1267">
        <v>141975.29999999999</v>
      </c>
      <c r="U1267">
        <v>156012.4</v>
      </c>
      <c r="V1267">
        <v>323361.234</v>
      </c>
      <c r="W1267">
        <v>255568.36000000002</v>
      </c>
      <c r="X1267">
        <v>248177.71000000002</v>
      </c>
      <c r="Y1267">
        <v>238294.55</v>
      </c>
      <c r="Z1267">
        <v>139380.5</v>
      </c>
    </row>
    <row r="1268" spans="1:26" x14ac:dyDescent="0.25">
      <c r="A1268" t="s">
        <v>286</v>
      </c>
      <c r="B1268" t="s">
        <v>362</v>
      </c>
      <c r="C1268" t="str">
        <f>+VLOOKUP(Importaciones_mensuales[[#This Row],[Código Arancelario]],Codigos10[],2,0)</f>
        <v>Coco</v>
      </c>
      <c r="D1268">
        <f>+VLOOKUP(Importaciones_mensuales[[#This Row],[Cultivo]],Cod_categoría[],2,0)</f>
        <v>100108007</v>
      </c>
      <c r="E1268" t="str">
        <f>+VLOOKUP(Importaciones_mensuales[[#This Row],[Código Arancelario]],Codigos10[],4,0)</f>
        <v>Deshidratado</v>
      </c>
      <c r="F1268">
        <f>+VLOOKUP(Importaciones_mensuales[[#This Row],[Procesamiento]],Cod_procesamiento[],2,0)</f>
        <v>3</v>
      </c>
      <c r="G1268" t="str">
        <f>+VLOOKUP(Importaciones_mensuales[[#This Row],[Código Arancelario]],Codigos10[],3,0)</f>
        <v>Con cáscara</v>
      </c>
      <c r="H1268">
        <f>+VLOOKUP(Importaciones_mensuales[[#This Row],[Tipo]],Cod_tipo[],2,0)</f>
        <v>3</v>
      </c>
      <c r="I1268" t="str">
        <f>+VLOOKUP(Importaciones_mensuales[[#This Row],[Código Arancelario]],Codigos10[],5,0)</f>
        <v>Tropicales y Subtropicales</v>
      </c>
      <c r="J1268">
        <f>+VLOOKUP(Importaciones_mensuales[[#This Row],[Categoría]],Cod_Tipo_cultivo[],2,0)</f>
        <v>4</v>
      </c>
      <c r="K1268" t="s">
        <v>129</v>
      </c>
      <c r="L1268">
        <f>+VLOOKUP(Importaciones_mensuales[[#This Row],[Contenido]],Contenido_cod[],2,0)</f>
        <v>1</v>
      </c>
      <c r="M1268" t="str">
        <f>+VLOOKUP(Importaciones_mensuales[[#This Row],[Código Arancelario]],Codigos10[],7,0)</f>
        <v>Sin especificar</v>
      </c>
      <c r="N1268">
        <v>2020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3000</v>
      </c>
      <c r="Y1268">
        <v>0</v>
      </c>
      <c r="Z1268">
        <v>0</v>
      </c>
    </row>
    <row r="1269" spans="1:26" x14ac:dyDescent="0.25">
      <c r="A1269" t="s">
        <v>130</v>
      </c>
      <c r="B1269" t="s">
        <v>362</v>
      </c>
      <c r="C1269" t="str">
        <f>+VLOOKUP(Importaciones_mensuales[[#This Row],[Código Arancelario]],Codigos10[],2,0)</f>
        <v>Coco</v>
      </c>
      <c r="D1269">
        <f>+VLOOKUP(Importaciones_mensuales[[#This Row],[Cultivo]],Cod_categoría[],2,0)</f>
        <v>100108007</v>
      </c>
      <c r="E1269" t="str">
        <f>+VLOOKUP(Importaciones_mensuales[[#This Row],[Código Arancelario]],Codigos10[],4,0)</f>
        <v>Deshidratado</v>
      </c>
      <c r="F1269">
        <f>+VLOOKUP(Importaciones_mensuales[[#This Row],[Procesamiento]],Cod_procesamiento[],2,0)</f>
        <v>3</v>
      </c>
      <c r="G1269" t="str">
        <f>+VLOOKUP(Importaciones_mensuales[[#This Row],[Código Arancelario]],Codigos10[],3,0)</f>
        <v>Sin especificar</v>
      </c>
      <c r="H1269">
        <f>+VLOOKUP(Importaciones_mensuales[[#This Row],[Tipo]],Cod_tipo[],2,0)</f>
        <v>5</v>
      </c>
      <c r="I1269" t="str">
        <f>+VLOOKUP(Importaciones_mensuales[[#This Row],[Código Arancelario]],Codigos10[],5,0)</f>
        <v>Tropicales y Subtropicales</v>
      </c>
      <c r="J1269">
        <f>+VLOOKUP(Importaciones_mensuales[[#This Row],[Categoría]],Cod_Tipo_cultivo[],2,0)</f>
        <v>4</v>
      </c>
      <c r="K1269" t="s">
        <v>129</v>
      </c>
      <c r="L1269">
        <f>+VLOOKUP(Importaciones_mensuales[[#This Row],[Contenido]],Contenido_cod[],2,0)</f>
        <v>1</v>
      </c>
      <c r="M1269" t="str">
        <f>+VLOOKUP(Importaciones_mensuales[[#This Row],[Código Arancelario]],Codigos10[],7,0)</f>
        <v>Sin especificar</v>
      </c>
      <c r="N1269">
        <v>2020</v>
      </c>
      <c r="O1269">
        <v>9384</v>
      </c>
      <c r="P1269">
        <v>0</v>
      </c>
      <c r="Q1269">
        <v>38048</v>
      </c>
      <c r="R1269">
        <v>45764.800000000003</v>
      </c>
      <c r="S1269">
        <v>127502.5</v>
      </c>
      <c r="T1269">
        <v>129558</v>
      </c>
      <c r="U1269">
        <v>123700</v>
      </c>
      <c r="V1269">
        <v>206781</v>
      </c>
      <c r="W1269">
        <v>194005</v>
      </c>
      <c r="X1269">
        <v>95560</v>
      </c>
      <c r="Y1269">
        <v>66670</v>
      </c>
      <c r="Z1269">
        <v>28965.384600000001</v>
      </c>
    </row>
    <row r="1270" spans="1:26" x14ac:dyDescent="0.25">
      <c r="A1270" t="s">
        <v>131</v>
      </c>
      <c r="B1270" t="s">
        <v>362</v>
      </c>
      <c r="C1270" t="str">
        <f>+VLOOKUP(Importaciones_mensuales[[#This Row],[Código Arancelario]],Codigos10[],2,0)</f>
        <v>Nuez</v>
      </c>
      <c r="D1270">
        <f>+VLOOKUP(Importaciones_mensuales[[#This Row],[Cultivo]],Cod_categoría[],2,0)</f>
        <v>100105004</v>
      </c>
      <c r="E1270" t="str">
        <f>+VLOOKUP(Importaciones_mensuales[[#This Row],[Código Arancelario]],Codigos10[],4,0)</f>
        <v>Deshidratado</v>
      </c>
      <c r="F1270">
        <f>+VLOOKUP(Importaciones_mensuales[[#This Row],[Procesamiento]],Cod_procesamiento[],2,0)</f>
        <v>3</v>
      </c>
      <c r="G1270" t="str">
        <f>+VLOOKUP(Importaciones_mensuales[[#This Row],[Código Arancelario]],Codigos10[],3,0)</f>
        <v>Sin cáscara</v>
      </c>
      <c r="H1270">
        <f>+VLOOKUP(Importaciones_mensuales[[#This Row],[Tipo]],Cod_tipo[],2,0)</f>
        <v>4</v>
      </c>
      <c r="I1270" t="str">
        <f>+VLOOKUP(Importaciones_mensuales[[#This Row],[Código Arancelario]],Codigos10[],5,0)</f>
        <v>Frutos Secos</v>
      </c>
      <c r="J1270">
        <f>+VLOOKUP(Importaciones_mensuales[[#This Row],[Categoría]],Cod_Tipo_cultivo[],2,0)</f>
        <v>6</v>
      </c>
      <c r="K1270" t="s">
        <v>129</v>
      </c>
      <c r="L1270">
        <f>+VLOOKUP(Importaciones_mensuales[[#This Row],[Contenido]],Contenido_cod[],2,0)</f>
        <v>1</v>
      </c>
      <c r="M1270" t="str">
        <f>+VLOOKUP(Importaciones_mensuales[[#This Row],[Código Arancelario]],Codigos10[],7,0)</f>
        <v>Nueces de Brasil</v>
      </c>
      <c r="N1270">
        <v>2020</v>
      </c>
      <c r="O1270">
        <v>0</v>
      </c>
      <c r="P1270">
        <v>104.7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100</v>
      </c>
    </row>
    <row r="1271" spans="1:26" x14ac:dyDescent="0.25">
      <c r="A1271" t="s">
        <v>136</v>
      </c>
      <c r="B1271" t="s">
        <v>362</v>
      </c>
      <c r="C1271" t="str">
        <f>+VLOOKUP(Importaciones_mensuales[[#This Row],[Código Arancelario]],Codigos10[],2,0)</f>
        <v>Nuez</v>
      </c>
      <c r="D1271">
        <f>+VLOOKUP(Importaciones_mensuales[[#This Row],[Cultivo]],Cod_categoría[],2,0)</f>
        <v>100105004</v>
      </c>
      <c r="E1271" t="str">
        <f>+VLOOKUP(Importaciones_mensuales[[#This Row],[Código Arancelario]],Codigos10[],4,0)</f>
        <v>Deshidratado</v>
      </c>
      <c r="F1271">
        <f>+VLOOKUP(Importaciones_mensuales[[#This Row],[Procesamiento]],Cod_procesamiento[],2,0)</f>
        <v>3</v>
      </c>
      <c r="G1271" t="str">
        <f>+VLOOKUP(Importaciones_mensuales[[#This Row],[Código Arancelario]],Codigos10[],3,0)</f>
        <v>Sin cáscara</v>
      </c>
      <c r="H1271">
        <f>+VLOOKUP(Importaciones_mensuales[[#This Row],[Tipo]],Cod_tipo[],2,0)</f>
        <v>4</v>
      </c>
      <c r="I1271" t="str">
        <f>+VLOOKUP(Importaciones_mensuales[[#This Row],[Código Arancelario]],Codigos10[],5,0)</f>
        <v>Frutos Secos</v>
      </c>
      <c r="J1271">
        <f>+VLOOKUP(Importaciones_mensuales[[#This Row],[Categoría]],Cod_Tipo_cultivo[],2,0)</f>
        <v>6</v>
      </c>
      <c r="K1271" t="s">
        <v>129</v>
      </c>
      <c r="L1271">
        <f>+VLOOKUP(Importaciones_mensuales[[#This Row],[Contenido]],Contenido_cod[],2,0)</f>
        <v>1</v>
      </c>
      <c r="M1271" t="str">
        <f>+VLOOKUP(Importaciones_mensuales[[#This Row],[Código Arancelario]],Codigos10[],7,0)</f>
        <v>Nueces de marañón</v>
      </c>
      <c r="N1271">
        <v>2020</v>
      </c>
      <c r="O1271">
        <v>35743.767999999996</v>
      </c>
      <c r="P1271">
        <v>119339.72</v>
      </c>
      <c r="Q1271">
        <v>15876</v>
      </c>
      <c r="R1271">
        <v>63504</v>
      </c>
      <c r="S1271">
        <v>16058.86</v>
      </c>
      <c r="T1271">
        <v>1348.15</v>
      </c>
      <c r="U1271">
        <v>31752</v>
      </c>
      <c r="V1271">
        <v>15876</v>
      </c>
      <c r="W1271">
        <v>61095.067900000002</v>
      </c>
      <c r="X1271">
        <v>13154.5</v>
      </c>
      <c r="Y1271">
        <v>0</v>
      </c>
      <c r="Z1271">
        <v>70308</v>
      </c>
    </row>
    <row r="1272" spans="1:26" x14ac:dyDescent="0.25">
      <c r="A1272" t="s">
        <v>138</v>
      </c>
      <c r="B1272" t="s">
        <v>362</v>
      </c>
      <c r="C1272" t="str">
        <f>+VLOOKUP(Importaciones_mensuales[[#This Row],[Código Arancelario]],Codigos10[],2,0)</f>
        <v>Almendra</v>
      </c>
      <c r="D1272">
        <f>+VLOOKUP(Importaciones_mensuales[[#This Row],[Cultivo]],Cod_categoría[],2,0)</f>
        <v>100105001</v>
      </c>
      <c r="E1272" t="str">
        <f>+VLOOKUP(Importaciones_mensuales[[#This Row],[Código Arancelario]],Codigos10[],4,0)</f>
        <v>Deshidratado</v>
      </c>
      <c r="F1272">
        <f>+VLOOKUP(Importaciones_mensuales[[#This Row],[Procesamiento]],Cod_procesamiento[],2,0)</f>
        <v>3</v>
      </c>
      <c r="G1272" t="str">
        <f>+VLOOKUP(Importaciones_mensuales[[#This Row],[Código Arancelario]],Codigos10[],3,0)</f>
        <v>Con cáscara</v>
      </c>
      <c r="H1272">
        <f>+VLOOKUP(Importaciones_mensuales[[#This Row],[Tipo]],Cod_tipo[],2,0)</f>
        <v>3</v>
      </c>
      <c r="I1272" t="str">
        <f>+VLOOKUP(Importaciones_mensuales[[#This Row],[Código Arancelario]],Codigos10[],5,0)</f>
        <v>Frutos Secos</v>
      </c>
      <c r="J1272">
        <f>+VLOOKUP(Importaciones_mensuales[[#This Row],[Categoría]],Cod_Tipo_cultivo[],2,0)</f>
        <v>6</v>
      </c>
      <c r="K1272" t="s">
        <v>129</v>
      </c>
      <c r="L1272">
        <f>+VLOOKUP(Importaciones_mensuales[[#This Row],[Contenido]],Contenido_cod[],2,0)</f>
        <v>1</v>
      </c>
      <c r="M1272" t="str">
        <f>+VLOOKUP(Importaciones_mensuales[[#This Row],[Código Arancelario]],Codigos10[],7,0)</f>
        <v>Sin especificar</v>
      </c>
      <c r="N1272">
        <v>2020</v>
      </c>
      <c r="O1272">
        <v>0</v>
      </c>
      <c r="P1272">
        <v>40000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19618.2</v>
      </c>
      <c r="X1272">
        <v>0</v>
      </c>
      <c r="Y1272">
        <v>0</v>
      </c>
      <c r="Z1272">
        <v>0</v>
      </c>
    </row>
    <row r="1273" spans="1:26" x14ac:dyDescent="0.25">
      <c r="A1273" t="s">
        <v>141</v>
      </c>
      <c r="B1273" t="s">
        <v>362</v>
      </c>
      <c r="C1273" t="str">
        <f>+VLOOKUP(Importaciones_mensuales[[#This Row],[Código Arancelario]],Codigos10[],2,0)</f>
        <v>Almendra</v>
      </c>
      <c r="D1273">
        <f>+VLOOKUP(Importaciones_mensuales[[#This Row],[Cultivo]],Cod_categoría[],2,0)</f>
        <v>100105001</v>
      </c>
      <c r="E1273" t="str">
        <f>+VLOOKUP(Importaciones_mensuales[[#This Row],[Código Arancelario]],Codigos10[],4,0)</f>
        <v>Deshidratado</v>
      </c>
      <c r="F1273">
        <f>+VLOOKUP(Importaciones_mensuales[[#This Row],[Procesamiento]],Cod_procesamiento[],2,0)</f>
        <v>3</v>
      </c>
      <c r="G1273" t="str">
        <f>+VLOOKUP(Importaciones_mensuales[[#This Row],[Código Arancelario]],Codigos10[],3,0)</f>
        <v>Sin cáscara</v>
      </c>
      <c r="H1273">
        <f>+VLOOKUP(Importaciones_mensuales[[#This Row],[Tipo]],Cod_tipo[],2,0)</f>
        <v>4</v>
      </c>
      <c r="I1273" t="str">
        <f>+VLOOKUP(Importaciones_mensuales[[#This Row],[Código Arancelario]],Codigos10[],5,0)</f>
        <v>Frutos Secos</v>
      </c>
      <c r="J1273">
        <f>+VLOOKUP(Importaciones_mensuales[[#This Row],[Categoría]],Cod_Tipo_cultivo[],2,0)</f>
        <v>6</v>
      </c>
      <c r="K1273" t="s">
        <v>129</v>
      </c>
      <c r="L1273">
        <f>+VLOOKUP(Importaciones_mensuales[[#This Row],[Contenido]],Contenido_cod[],2,0)</f>
        <v>1</v>
      </c>
      <c r="M1273" t="str">
        <f>+VLOOKUP(Importaciones_mensuales[[#This Row],[Código Arancelario]],Codigos10[],7,0)</f>
        <v>Sin especificar</v>
      </c>
      <c r="N1273">
        <v>2020</v>
      </c>
      <c r="O1273">
        <v>209993.114</v>
      </c>
      <c r="P1273">
        <v>201311.24</v>
      </c>
      <c r="Q1273">
        <v>245623.916</v>
      </c>
      <c r="R1273">
        <v>205140.38</v>
      </c>
      <c r="S1273">
        <v>322662.31300000002</v>
      </c>
      <c r="T1273">
        <v>196861.712</v>
      </c>
      <c r="U1273">
        <v>371312.79</v>
      </c>
      <c r="V1273">
        <v>422372.41899999999</v>
      </c>
      <c r="W1273">
        <v>372169.69559999998</v>
      </c>
      <c r="X1273">
        <v>206908.75599999999</v>
      </c>
      <c r="Y1273">
        <v>488833.72600000002</v>
      </c>
      <c r="Z1273">
        <v>444310.79579999996</v>
      </c>
    </row>
    <row r="1274" spans="1:26" x14ac:dyDescent="0.25">
      <c r="A1274" t="s">
        <v>142</v>
      </c>
      <c r="B1274" t="s">
        <v>362</v>
      </c>
      <c r="C1274" t="str">
        <f>+VLOOKUP(Importaciones_mensuales[[#This Row],[Código Arancelario]],Codigos10[],2,0)</f>
        <v>Almendra</v>
      </c>
      <c r="D1274">
        <f>+VLOOKUP(Importaciones_mensuales[[#This Row],[Cultivo]],Cod_categoría[],2,0)</f>
        <v>100105001</v>
      </c>
      <c r="E1274" t="str">
        <f>+VLOOKUP(Importaciones_mensuales[[#This Row],[Código Arancelario]],Codigos10[],4,0)</f>
        <v>Deshidratado</v>
      </c>
      <c r="F1274">
        <f>+VLOOKUP(Importaciones_mensuales[[#This Row],[Procesamiento]],Cod_procesamiento[],2,0)</f>
        <v>3</v>
      </c>
      <c r="G1274" t="str">
        <f>+VLOOKUP(Importaciones_mensuales[[#This Row],[Código Arancelario]],Codigos10[],3,0)</f>
        <v>Sin cáscara</v>
      </c>
      <c r="H1274">
        <f>+VLOOKUP(Importaciones_mensuales[[#This Row],[Tipo]],Cod_tipo[],2,0)</f>
        <v>4</v>
      </c>
      <c r="I1274" t="str">
        <f>+VLOOKUP(Importaciones_mensuales[[#This Row],[Código Arancelario]],Codigos10[],5,0)</f>
        <v>Frutos Secos</v>
      </c>
      <c r="J1274">
        <f>+VLOOKUP(Importaciones_mensuales[[#This Row],[Categoría]],Cod_Tipo_cultivo[],2,0)</f>
        <v>6</v>
      </c>
      <c r="K1274" t="s">
        <v>129</v>
      </c>
      <c r="L1274">
        <f>+VLOOKUP(Importaciones_mensuales[[#This Row],[Contenido]],Contenido_cod[],2,0)</f>
        <v>1</v>
      </c>
      <c r="M1274" t="str">
        <f>+VLOOKUP(Importaciones_mensuales[[#This Row],[Código Arancelario]],Codigos10[],7,0)</f>
        <v>Sin especificar</v>
      </c>
      <c r="N1274">
        <v>2020</v>
      </c>
      <c r="O1274">
        <v>9790.9500000000007</v>
      </c>
      <c r="P1274">
        <v>0</v>
      </c>
      <c r="Q1274">
        <v>42902.15</v>
      </c>
      <c r="R1274">
        <v>1544.8999999999999</v>
      </c>
      <c r="S1274">
        <v>13.8474</v>
      </c>
      <c r="T1274">
        <v>10886.4</v>
      </c>
      <c r="U1274">
        <v>2041.2</v>
      </c>
      <c r="V1274">
        <v>22226.400000000001</v>
      </c>
      <c r="W1274">
        <v>25344.830999999998</v>
      </c>
      <c r="X1274">
        <v>63020.011200000001</v>
      </c>
      <c r="Y1274">
        <v>31298.400000000001</v>
      </c>
      <c r="Z1274">
        <v>31186.86</v>
      </c>
    </row>
    <row r="1275" spans="1:26" x14ac:dyDescent="0.25">
      <c r="A1275" t="s">
        <v>143</v>
      </c>
      <c r="B1275" t="s">
        <v>362</v>
      </c>
      <c r="C1275" t="str">
        <f>+VLOOKUP(Importaciones_mensuales[[#This Row],[Código Arancelario]],Codigos10[],2,0)</f>
        <v>Avellana</v>
      </c>
      <c r="D1275">
        <f>+VLOOKUP(Importaciones_mensuales[[#This Row],[Cultivo]],Cod_categoría[],2,0)</f>
        <v>100105002</v>
      </c>
      <c r="E1275" t="str">
        <f>+VLOOKUP(Importaciones_mensuales[[#This Row],[Código Arancelario]],Codigos10[],4,0)</f>
        <v>Deshidratado</v>
      </c>
      <c r="F1275">
        <f>+VLOOKUP(Importaciones_mensuales[[#This Row],[Procesamiento]],Cod_procesamiento[],2,0)</f>
        <v>3</v>
      </c>
      <c r="G1275" t="str">
        <f>+VLOOKUP(Importaciones_mensuales[[#This Row],[Código Arancelario]],Codigos10[],3,0)</f>
        <v>Con cáscara</v>
      </c>
      <c r="H1275">
        <f>+VLOOKUP(Importaciones_mensuales[[#This Row],[Tipo]],Cod_tipo[],2,0)</f>
        <v>3</v>
      </c>
      <c r="I1275" t="str">
        <f>+VLOOKUP(Importaciones_mensuales[[#This Row],[Código Arancelario]],Codigos10[],5,0)</f>
        <v>Frutos Secos</v>
      </c>
      <c r="J1275">
        <f>+VLOOKUP(Importaciones_mensuales[[#This Row],[Categoría]],Cod_Tipo_cultivo[],2,0)</f>
        <v>6</v>
      </c>
      <c r="K1275" t="s">
        <v>129</v>
      </c>
      <c r="L1275">
        <f>+VLOOKUP(Importaciones_mensuales[[#This Row],[Contenido]],Contenido_cod[],2,0)</f>
        <v>1</v>
      </c>
      <c r="M1275" t="str">
        <f>+VLOOKUP(Importaciones_mensuales[[#This Row],[Código Arancelario]],Codigos10[],7,0)</f>
        <v>Sin especificar</v>
      </c>
      <c r="N1275">
        <v>2020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136800</v>
      </c>
      <c r="U1275">
        <v>136800</v>
      </c>
      <c r="V1275">
        <v>0</v>
      </c>
      <c r="W1275">
        <v>0</v>
      </c>
      <c r="X1275">
        <v>114000</v>
      </c>
      <c r="Y1275">
        <v>20900</v>
      </c>
      <c r="Z1275">
        <v>0</v>
      </c>
    </row>
    <row r="1276" spans="1:26" x14ac:dyDescent="0.25">
      <c r="A1276" t="s">
        <v>145</v>
      </c>
      <c r="B1276" t="s">
        <v>362</v>
      </c>
      <c r="C1276" t="str">
        <f>+VLOOKUP(Importaciones_mensuales[[#This Row],[Código Arancelario]],Codigos10[],2,0)</f>
        <v>Avellana</v>
      </c>
      <c r="D1276">
        <f>+VLOOKUP(Importaciones_mensuales[[#This Row],[Cultivo]],Cod_categoría[],2,0)</f>
        <v>100105002</v>
      </c>
      <c r="E1276" t="str">
        <f>+VLOOKUP(Importaciones_mensuales[[#This Row],[Código Arancelario]],Codigos10[],4,0)</f>
        <v>Deshidratado</v>
      </c>
      <c r="F1276">
        <f>+VLOOKUP(Importaciones_mensuales[[#This Row],[Procesamiento]],Cod_procesamiento[],2,0)</f>
        <v>3</v>
      </c>
      <c r="G1276" t="str">
        <f>+VLOOKUP(Importaciones_mensuales[[#This Row],[Código Arancelario]],Codigos10[],3,0)</f>
        <v>Sin cáscara</v>
      </c>
      <c r="H1276">
        <f>+VLOOKUP(Importaciones_mensuales[[#This Row],[Tipo]],Cod_tipo[],2,0)</f>
        <v>4</v>
      </c>
      <c r="I1276" t="str">
        <f>+VLOOKUP(Importaciones_mensuales[[#This Row],[Código Arancelario]],Codigos10[],5,0)</f>
        <v>Frutos Secos</v>
      </c>
      <c r="J1276">
        <f>+VLOOKUP(Importaciones_mensuales[[#This Row],[Categoría]],Cod_Tipo_cultivo[],2,0)</f>
        <v>6</v>
      </c>
      <c r="K1276" t="s">
        <v>129</v>
      </c>
      <c r="L1276">
        <f>+VLOOKUP(Importaciones_mensuales[[#This Row],[Contenido]],Contenido_cod[],2,0)</f>
        <v>1</v>
      </c>
      <c r="M1276" t="str">
        <f>+VLOOKUP(Importaciones_mensuales[[#This Row],[Código Arancelario]],Codigos10[],7,0)</f>
        <v>Sin especificar</v>
      </c>
      <c r="N1276">
        <v>2020</v>
      </c>
      <c r="O1276">
        <v>0</v>
      </c>
      <c r="P1276">
        <v>0</v>
      </c>
      <c r="Q1276">
        <v>0</v>
      </c>
      <c r="R1276">
        <v>9119.9</v>
      </c>
      <c r="S1276">
        <v>144</v>
      </c>
      <c r="T1276">
        <v>0</v>
      </c>
      <c r="U1276">
        <v>0</v>
      </c>
      <c r="V1276">
        <v>0</v>
      </c>
      <c r="W1276">
        <v>54</v>
      </c>
      <c r="X1276">
        <v>0</v>
      </c>
      <c r="Y1276">
        <v>0</v>
      </c>
      <c r="Z1276">
        <v>0</v>
      </c>
    </row>
    <row r="1277" spans="1:26" x14ac:dyDescent="0.25">
      <c r="A1277" t="s">
        <v>146</v>
      </c>
      <c r="B1277" t="s">
        <v>362</v>
      </c>
      <c r="C1277" t="str">
        <f>+VLOOKUP(Importaciones_mensuales[[#This Row],[Código Arancelario]],Codigos10[],2,0)</f>
        <v>Nuez</v>
      </c>
      <c r="D1277">
        <f>+VLOOKUP(Importaciones_mensuales[[#This Row],[Cultivo]],Cod_categoría[],2,0)</f>
        <v>100105004</v>
      </c>
      <c r="E1277" t="str">
        <f>+VLOOKUP(Importaciones_mensuales[[#This Row],[Código Arancelario]],Codigos10[],4,0)</f>
        <v>Deshidratado</v>
      </c>
      <c r="F1277">
        <f>+VLOOKUP(Importaciones_mensuales[[#This Row],[Procesamiento]],Cod_procesamiento[],2,0)</f>
        <v>3</v>
      </c>
      <c r="G1277" t="str">
        <f>+VLOOKUP(Importaciones_mensuales[[#This Row],[Código Arancelario]],Codigos10[],3,0)</f>
        <v>Con cáscara</v>
      </c>
      <c r="H1277">
        <f>+VLOOKUP(Importaciones_mensuales[[#This Row],[Tipo]],Cod_tipo[],2,0)</f>
        <v>3</v>
      </c>
      <c r="I1277" t="str">
        <f>+VLOOKUP(Importaciones_mensuales[[#This Row],[Código Arancelario]],Codigos10[],5,0)</f>
        <v>Frutos Secos</v>
      </c>
      <c r="J1277">
        <f>+VLOOKUP(Importaciones_mensuales[[#This Row],[Categoría]],Cod_Tipo_cultivo[],2,0)</f>
        <v>6</v>
      </c>
      <c r="K1277" t="s">
        <v>129</v>
      </c>
      <c r="L1277">
        <f>+VLOOKUP(Importaciones_mensuales[[#This Row],[Contenido]],Contenido_cod[],2,0)</f>
        <v>1</v>
      </c>
      <c r="M1277" t="str">
        <f>+VLOOKUP(Importaciones_mensuales[[#This Row],[Código Arancelario]],Codigos10[],7,0)</f>
        <v>Nueces de nogal</v>
      </c>
      <c r="N1277">
        <v>2020</v>
      </c>
      <c r="O1277">
        <v>119875.4512</v>
      </c>
      <c r="P1277">
        <v>39916.464</v>
      </c>
      <c r="Q1277">
        <v>0</v>
      </c>
      <c r="R1277">
        <v>0</v>
      </c>
      <c r="S1277">
        <v>1522.89</v>
      </c>
      <c r="T1277">
        <v>40000</v>
      </c>
      <c r="U1277">
        <v>65000</v>
      </c>
      <c r="V1277">
        <v>120160</v>
      </c>
      <c r="W1277">
        <v>0</v>
      </c>
      <c r="X1277">
        <v>25000</v>
      </c>
      <c r="Y1277">
        <v>150</v>
      </c>
      <c r="Z1277">
        <v>39999.58</v>
      </c>
    </row>
    <row r="1278" spans="1:26" x14ac:dyDescent="0.25">
      <c r="A1278" t="s">
        <v>148</v>
      </c>
      <c r="B1278" t="s">
        <v>362</v>
      </c>
      <c r="C1278" t="str">
        <f>+VLOOKUP(Importaciones_mensuales[[#This Row],[Código Arancelario]],Codigos10[],2,0)</f>
        <v>Nuez</v>
      </c>
      <c r="D1278">
        <f>+VLOOKUP(Importaciones_mensuales[[#This Row],[Cultivo]],Cod_categoría[],2,0)</f>
        <v>100105004</v>
      </c>
      <c r="E1278" t="str">
        <f>+VLOOKUP(Importaciones_mensuales[[#This Row],[Código Arancelario]],Codigos10[],4,0)</f>
        <v>Deshidratado</v>
      </c>
      <c r="F1278">
        <f>+VLOOKUP(Importaciones_mensuales[[#This Row],[Procesamiento]],Cod_procesamiento[],2,0)</f>
        <v>3</v>
      </c>
      <c r="G1278" t="str">
        <f>+VLOOKUP(Importaciones_mensuales[[#This Row],[Código Arancelario]],Codigos10[],3,0)</f>
        <v>Sin cáscara</v>
      </c>
      <c r="H1278">
        <f>+VLOOKUP(Importaciones_mensuales[[#This Row],[Tipo]],Cod_tipo[],2,0)</f>
        <v>4</v>
      </c>
      <c r="I1278" t="str">
        <f>+VLOOKUP(Importaciones_mensuales[[#This Row],[Código Arancelario]],Codigos10[],5,0)</f>
        <v>Frutos Secos</v>
      </c>
      <c r="J1278">
        <f>+VLOOKUP(Importaciones_mensuales[[#This Row],[Categoría]],Cod_Tipo_cultivo[],2,0)</f>
        <v>6</v>
      </c>
      <c r="K1278" t="s">
        <v>129</v>
      </c>
      <c r="L1278">
        <f>+VLOOKUP(Importaciones_mensuales[[#This Row],[Contenido]],Contenido_cod[],2,0)</f>
        <v>1</v>
      </c>
      <c r="M1278" t="str">
        <f>+VLOOKUP(Importaciones_mensuales[[#This Row],[Código Arancelario]],Codigos10[],7,0)</f>
        <v>Nueces de nogal</v>
      </c>
      <c r="N1278">
        <v>2020</v>
      </c>
      <c r="O1278">
        <v>0</v>
      </c>
      <c r="P1278">
        <v>19051.2</v>
      </c>
      <c r="Q1278">
        <v>0</v>
      </c>
      <c r="R1278">
        <v>0</v>
      </c>
      <c r="S1278">
        <v>81</v>
      </c>
      <c r="T1278">
        <v>0</v>
      </c>
      <c r="U1278">
        <v>10970</v>
      </c>
      <c r="V1278">
        <v>0</v>
      </c>
      <c r="W1278">
        <v>212.2</v>
      </c>
      <c r="X1278">
        <v>0</v>
      </c>
      <c r="Y1278">
        <v>0</v>
      </c>
      <c r="Z1278">
        <v>0</v>
      </c>
    </row>
    <row r="1279" spans="1:26" x14ac:dyDescent="0.25">
      <c r="A1279" t="s">
        <v>149</v>
      </c>
      <c r="B1279" t="s">
        <v>362</v>
      </c>
      <c r="C1279" t="str">
        <f>+VLOOKUP(Importaciones_mensuales[[#This Row],[Código Arancelario]],Codigos10[],2,0)</f>
        <v>Nuez</v>
      </c>
      <c r="D1279">
        <f>+VLOOKUP(Importaciones_mensuales[[#This Row],[Cultivo]],Cod_categoría[],2,0)</f>
        <v>100105004</v>
      </c>
      <c r="E1279" t="str">
        <f>+VLOOKUP(Importaciones_mensuales[[#This Row],[Código Arancelario]],Codigos10[],4,0)</f>
        <v>Deshidratado</v>
      </c>
      <c r="F1279">
        <f>+VLOOKUP(Importaciones_mensuales[[#This Row],[Procesamiento]],Cod_procesamiento[],2,0)</f>
        <v>3</v>
      </c>
      <c r="G1279" t="str">
        <f>+VLOOKUP(Importaciones_mensuales[[#This Row],[Código Arancelario]],Codigos10[],3,0)</f>
        <v>Sin cáscara</v>
      </c>
      <c r="H1279">
        <f>+VLOOKUP(Importaciones_mensuales[[#This Row],[Tipo]],Cod_tipo[],2,0)</f>
        <v>4</v>
      </c>
      <c r="I1279" t="str">
        <f>+VLOOKUP(Importaciones_mensuales[[#This Row],[Código Arancelario]],Codigos10[],5,0)</f>
        <v>Frutos Secos</v>
      </c>
      <c r="J1279">
        <f>+VLOOKUP(Importaciones_mensuales[[#This Row],[Categoría]],Cod_Tipo_cultivo[],2,0)</f>
        <v>6</v>
      </c>
      <c r="K1279" t="s">
        <v>129</v>
      </c>
      <c r="L1279">
        <f>+VLOOKUP(Importaciones_mensuales[[#This Row],[Contenido]],Contenido_cod[],2,0)</f>
        <v>1</v>
      </c>
      <c r="M1279" t="str">
        <f>+VLOOKUP(Importaciones_mensuales[[#This Row],[Código Arancelario]],Codigos10[],7,0)</f>
        <v>Nueces de nogal</v>
      </c>
      <c r="N1279">
        <v>2020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8267.5</v>
      </c>
      <c r="V1279">
        <v>0</v>
      </c>
      <c r="W1279">
        <v>0</v>
      </c>
      <c r="X1279">
        <v>0</v>
      </c>
      <c r="Y1279">
        <v>0</v>
      </c>
      <c r="Z1279">
        <v>1.4</v>
      </c>
    </row>
    <row r="1280" spans="1:26" x14ac:dyDescent="0.25">
      <c r="A1280" t="s">
        <v>287</v>
      </c>
      <c r="B1280" t="s">
        <v>362</v>
      </c>
      <c r="C1280" t="str">
        <f>+VLOOKUP(Importaciones_mensuales[[#This Row],[Código Arancelario]],Codigos10[],2,0)</f>
        <v>Castaña</v>
      </c>
      <c r="D1280">
        <f>+VLOOKUP(Importaciones_mensuales[[#This Row],[Cultivo]],Cod_categoría[],2,0)</f>
        <v>100105003</v>
      </c>
      <c r="E1280" t="str">
        <f>+VLOOKUP(Importaciones_mensuales[[#This Row],[Código Arancelario]],Codigos10[],4,0)</f>
        <v>Deshidratado</v>
      </c>
      <c r="F1280">
        <f>+VLOOKUP(Importaciones_mensuales[[#This Row],[Procesamiento]],Cod_procesamiento[],2,0)</f>
        <v>3</v>
      </c>
      <c r="G1280" t="str">
        <f>+VLOOKUP(Importaciones_mensuales[[#This Row],[Código Arancelario]],Codigos10[],3,0)</f>
        <v>Con cáscara</v>
      </c>
      <c r="H1280">
        <f>+VLOOKUP(Importaciones_mensuales[[#This Row],[Tipo]],Cod_tipo[],2,0)</f>
        <v>3</v>
      </c>
      <c r="I1280" t="str">
        <f>+VLOOKUP(Importaciones_mensuales[[#This Row],[Código Arancelario]],Codigos10[],5,0)</f>
        <v>Frutos Secos</v>
      </c>
      <c r="J1280">
        <f>+VLOOKUP(Importaciones_mensuales[[#This Row],[Categoría]],Cod_Tipo_cultivo[],2,0)</f>
        <v>6</v>
      </c>
      <c r="K1280" t="s">
        <v>129</v>
      </c>
      <c r="L1280">
        <f>+VLOOKUP(Importaciones_mensuales[[#This Row],[Contenido]],Contenido_cod[],2,0)</f>
        <v>1</v>
      </c>
      <c r="M1280" t="str">
        <f>+VLOOKUP(Importaciones_mensuales[[#This Row],[Código Arancelario]],Codigos10[],7,0)</f>
        <v>Sin especificar</v>
      </c>
      <c r="N1280">
        <v>2020</v>
      </c>
      <c r="O1280">
        <v>0.1923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</row>
    <row r="1281" spans="1:26" x14ac:dyDescent="0.25">
      <c r="A1281" t="s">
        <v>150</v>
      </c>
      <c r="B1281" t="s">
        <v>362</v>
      </c>
      <c r="C1281" t="str">
        <f>+VLOOKUP(Importaciones_mensuales[[#This Row],[Código Arancelario]],Codigos10[],2,0)</f>
        <v>Castaña</v>
      </c>
      <c r="D1281">
        <f>+VLOOKUP(Importaciones_mensuales[[#This Row],[Cultivo]],Cod_categoría[],2,0)</f>
        <v>100105003</v>
      </c>
      <c r="E1281" t="str">
        <f>+VLOOKUP(Importaciones_mensuales[[#This Row],[Código Arancelario]],Codigos10[],4,0)</f>
        <v>Deshidratado</v>
      </c>
      <c r="F1281">
        <f>+VLOOKUP(Importaciones_mensuales[[#This Row],[Procesamiento]],Cod_procesamiento[],2,0)</f>
        <v>3</v>
      </c>
      <c r="G1281" t="str">
        <f>+VLOOKUP(Importaciones_mensuales[[#This Row],[Código Arancelario]],Codigos10[],3,0)</f>
        <v>Sin cáscara</v>
      </c>
      <c r="H1281">
        <f>+VLOOKUP(Importaciones_mensuales[[#This Row],[Tipo]],Cod_tipo[],2,0)</f>
        <v>4</v>
      </c>
      <c r="I1281" t="str">
        <f>+VLOOKUP(Importaciones_mensuales[[#This Row],[Código Arancelario]],Codigos10[],5,0)</f>
        <v>Frutos Secos</v>
      </c>
      <c r="J1281">
        <f>+VLOOKUP(Importaciones_mensuales[[#This Row],[Categoría]],Cod_Tipo_cultivo[],2,0)</f>
        <v>6</v>
      </c>
      <c r="K1281" t="s">
        <v>129</v>
      </c>
      <c r="L1281">
        <f>+VLOOKUP(Importaciones_mensuales[[#This Row],[Contenido]],Contenido_cod[],2,0)</f>
        <v>1</v>
      </c>
      <c r="M1281" t="str">
        <f>+VLOOKUP(Importaciones_mensuales[[#This Row],[Código Arancelario]],Codigos10[],7,0)</f>
        <v>Sin especificar</v>
      </c>
      <c r="N1281">
        <v>2020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2066.37</v>
      </c>
      <c r="V1281">
        <v>0</v>
      </c>
      <c r="W1281">
        <v>15876</v>
      </c>
      <c r="X1281">
        <v>115.78</v>
      </c>
      <c r="Y1281">
        <v>6.9984000000000002</v>
      </c>
      <c r="Z1281">
        <v>0</v>
      </c>
    </row>
    <row r="1282" spans="1:26" x14ac:dyDescent="0.25">
      <c r="A1282" t="s">
        <v>152</v>
      </c>
      <c r="B1282" t="s">
        <v>362</v>
      </c>
      <c r="C1282" t="str">
        <f>+VLOOKUP(Importaciones_mensuales[[#This Row],[Código Arancelario]],Codigos10[],2,0)</f>
        <v>Pistacho</v>
      </c>
      <c r="D1282">
        <f>+VLOOKUP(Importaciones_mensuales[[#This Row],[Cultivo]],Cod_categoría[],2,0)</f>
        <v>100105005</v>
      </c>
      <c r="E1282" t="str">
        <f>+VLOOKUP(Importaciones_mensuales[[#This Row],[Código Arancelario]],Codigos10[],4,0)</f>
        <v>Deshidratado</v>
      </c>
      <c r="F1282">
        <f>+VLOOKUP(Importaciones_mensuales[[#This Row],[Procesamiento]],Cod_procesamiento[],2,0)</f>
        <v>3</v>
      </c>
      <c r="G1282" t="str">
        <f>+VLOOKUP(Importaciones_mensuales[[#This Row],[Código Arancelario]],Codigos10[],3,0)</f>
        <v>Con cáscara</v>
      </c>
      <c r="H1282">
        <f>+VLOOKUP(Importaciones_mensuales[[#This Row],[Tipo]],Cod_tipo[],2,0)</f>
        <v>3</v>
      </c>
      <c r="I1282" t="str">
        <f>+VLOOKUP(Importaciones_mensuales[[#This Row],[Código Arancelario]],Codigos10[],5,0)</f>
        <v>Frutos Secos</v>
      </c>
      <c r="J1282">
        <f>+VLOOKUP(Importaciones_mensuales[[#This Row],[Categoría]],Cod_Tipo_cultivo[],2,0)</f>
        <v>6</v>
      </c>
      <c r="K1282" t="s">
        <v>129</v>
      </c>
      <c r="L1282">
        <f>+VLOOKUP(Importaciones_mensuales[[#This Row],[Contenido]],Contenido_cod[],2,0)</f>
        <v>1</v>
      </c>
      <c r="M1282" t="str">
        <f>+VLOOKUP(Importaciones_mensuales[[#This Row],[Código Arancelario]],Codigos10[],7,0)</f>
        <v>Sin especificar</v>
      </c>
      <c r="N1282">
        <v>2020</v>
      </c>
      <c r="O1282">
        <v>10816.43</v>
      </c>
      <c r="P1282">
        <v>12462.45</v>
      </c>
      <c r="Q1282">
        <v>0</v>
      </c>
      <c r="R1282">
        <v>13154.179</v>
      </c>
      <c r="S1282">
        <v>0</v>
      </c>
      <c r="T1282">
        <v>0</v>
      </c>
      <c r="U1282">
        <v>0</v>
      </c>
      <c r="V1282">
        <v>17659.22</v>
      </c>
      <c r="W1282">
        <v>0</v>
      </c>
      <c r="X1282">
        <v>13154.4</v>
      </c>
      <c r="Y1282">
        <v>13154.4</v>
      </c>
      <c r="Z1282">
        <v>35229</v>
      </c>
    </row>
    <row r="1283" spans="1:26" x14ac:dyDescent="0.25">
      <c r="A1283" t="s">
        <v>154</v>
      </c>
      <c r="B1283" t="s">
        <v>362</v>
      </c>
      <c r="C1283" t="str">
        <f>+VLOOKUP(Importaciones_mensuales[[#This Row],[Código Arancelario]],Codigos10[],2,0)</f>
        <v>Pistacho</v>
      </c>
      <c r="D1283">
        <f>+VLOOKUP(Importaciones_mensuales[[#This Row],[Cultivo]],Cod_categoría[],2,0)</f>
        <v>100105005</v>
      </c>
      <c r="E1283" t="str">
        <f>+VLOOKUP(Importaciones_mensuales[[#This Row],[Código Arancelario]],Codigos10[],4,0)</f>
        <v>Deshidratado</v>
      </c>
      <c r="F1283">
        <f>+VLOOKUP(Importaciones_mensuales[[#This Row],[Procesamiento]],Cod_procesamiento[],2,0)</f>
        <v>3</v>
      </c>
      <c r="G1283" t="str">
        <f>+VLOOKUP(Importaciones_mensuales[[#This Row],[Código Arancelario]],Codigos10[],3,0)</f>
        <v>Sin cáscara</v>
      </c>
      <c r="H1283">
        <f>+VLOOKUP(Importaciones_mensuales[[#This Row],[Tipo]],Cod_tipo[],2,0)</f>
        <v>4</v>
      </c>
      <c r="I1283" t="str">
        <f>+VLOOKUP(Importaciones_mensuales[[#This Row],[Código Arancelario]],Codigos10[],5,0)</f>
        <v>Frutos Secos</v>
      </c>
      <c r="J1283">
        <f>+VLOOKUP(Importaciones_mensuales[[#This Row],[Categoría]],Cod_Tipo_cultivo[],2,0)</f>
        <v>6</v>
      </c>
      <c r="K1283" t="s">
        <v>129</v>
      </c>
      <c r="L1283">
        <f>+VLOOKUP(Importaciones_mensuales[[#This Row],[Contenido]],Contenido_cod[],2,0)</f>
        <v>1</v>
      </c>
      <c r="M1283" t="str">
        <f>+VLOOKUP(Importaciones_mensuales[[#This Row],[Código Arancelario]],Codigos10[],7,0)</f>
        <v>Sin especificar</v>
      </c>
      <c r="N1283">
        <v>2020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969</v>
      </c>
      <c r="X1283">
        <v>1000</v>
      </c>
      <c r="Y1283">
        <v>0</v>
      </c>
      <c r="Z1283">
        <v>0</v>
      </c>
    </row>
    <row r="1284" spans="1:26" x14ac:dyDescent="0.25">
      <c r="A1284" t="s">
        <v>288</v>
      </c>
      <c r="B1284" t="s">
        <v>362</v>
      </c>
      <c r="C1284" t="str">
        <f>+VLOOKUP(Importaciones_mensuales[[#This Row],[Código Arancelario]],Codigos10[],2,0)</f>
        <v>Nuez</v>
      </c>
      <c r="D1284">
        <f>+VLOOKUP(Importaciones_mensuales[[#This Row],[Cultivo]],Cod_categoría[],2,0)</f>
        <v>100105004</v>
      </c>
      <c r="E1284" t="str">
        <f>+VLOOKUP(Importaciones_mensuales[[#This Row],[Código Arancelario]],Codigos10[],4,0)</f>
        <v>Deshidratado</v>
      </c>
      <c r="F1284">
        <f>+VLOOKUP(Importaciones_mensuales[[#This Row],[Procesamiento]],Cod_procesamiento[],2,0)</f>
        <v>3</v>
      </c>
      <c r="G1284" t="str">
        <f>+VLOOKUP(Importaciones_mensuales[[#This Row],[Código Arancelario]],Codigos10[],3,0)</f>
        <v>Con cáscara</v>
      </c>
      <c r="H1284">
        <f>+VLOOKUP(Importaciones_mensuales[[#This Row],[Tipo]],Cod_tipo[],2,0)</f>
        <v>3</v>
      </c>
      <c r="I1284" t="str">
        <f>+VLOOKUP(Importaciones_mensuales[[#This Row],[Código Arancelario]],Codigos10[],5,0)</f>
        <v>Frutos Secos</v>
      </c>
      <c r="J1284">
        <f>+VLOOKUP(Importaciones_mensuales[[#This Row],[Categoría]],Cod_Tipo_cultivo[],2,0)</f>
        <v>6</v>
      </c>
      <c r="K1284" t="s">
        <v>129</v>
      </c>
      <c r="L1284">
        <f>+VLOOKUP(Importaciones_mensuales[[#This Row],[Contenido]],Contenido_cod[],2,0)</f>
        <v>1</v>
      </c>
      <c r="M1284" t="str">
        <f>+VLOOKUP(Importaciones_mensuales[[#This Row],[Código Arancelario]],Codigos10[],7,0)</f>
        <v>Nueces de Macadamia</v>
      </c>
      <c r="N1284">
        <v>2020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1643.57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2.6</v>
      </c>
    </row>
    <row r="1285" spans="1:26" x14ac:dyDescent="0.25">
      <c r="A1285" t="s">
        <v>157</v>
      </c>
      <c r="B1285" t="s">
        <v>362</v>
      </c>
      <c r="C1285" t="str">
        <f>+VLOOKUP(Importaciones_mensuales[[#This Row],[Código Arancelario]],Codigos10[],2,0)</f>
        <v>Nuez</v>
      </c>
      <c r="D1285">
        <f>+VLOOKUP(Importaciones_mensuales[[#This Row],[Cultivo]],Cod_categoría[],2,0)</f>
        <v>100105004</v>
      </c>
      <c r="E1285" t="str">
        <f>+VLOOKUP(Importaciones_mensuales[[#This Row],[Código Arancelario]],Codigos10[],4,0)</f>
        <v>Deshidratado</v>
      </c>
      <c r="F1285">
        <f>+VLOOKUP(Importaciones_mensuales[[#This Row],[Procesamiento]],Cod_procesamiento[],2,0)</f>
        <v>3</v>
      </c>
      <c r="G1285" t="str">
        <f>+VLOOKUP(Importaciones_mensuales[[#This Row],[Código Arancelario]],Codigos10[],3,0)</f>
        <v>Sin especificar</v>
      </c>
      <c r="H1285">
        <f>+VLOOKUP(Importaciones_mensuales[[#This Row],[Tipo]],Cod_tipo[],2,0)</f>
        <v>5</v>
      </c>
      <c r="I1285" t="str">
        <f>+VLOOKUP(Importaciones_mensuales[[#This Row],[Código Arancelario]],Codigos10[],5,0)</f>
        <v>Frutos Secos</v>
      </c>
      <c r="J1285">
        <f>+VLOOKUP(Importaciones_mensuales[[#This Row],[Categoría]],Cod_Tipo_cultivo[],2,0)</f>
        <v>6</v>
      </c>
      <c r="K1285" t="s">
        <v>129</v>
      </c>
      <c r="L1285">
        <f>+VLOOKUP(Importaciones_mensuales[[#This Row],[Contenido]],Contenido_cod[],2,0)</f>
        <v>1</v>
      </c>
      <c r="M1285" t="str">
        <f>+VLOOKUP(Importaciones_mensuales[[#This Row],[Código Arancelario]],Codigos10[],7,0)</f>
        <v>Otras nueces</v>
      </c>
      <c r="N1285">
        <v>2020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0.5</v>
      </c>
      <c r="U1285">
        <v>0</v>
      </c>
      <c r="V1285">
        <v>1999.1846</v>
      </c>
      <c r="W1285">
        <v>361.21</v>
      </c>
      <c r="X1285">
        <v>14.7</v>
      </c>
      <c r="Y1285">
        <v>963.0385</v>
      </c>
      <c r="Z1285">
        <v>2303.6691999999998</v>
      </c>
    </row>
    <row r="1286" spans="1:26" x14ac:dyDescent="0.25">
      <c r="A1286" t="s">
        <v>159</v>
      </c>
      <c r="B1286" t="s">
        <v>362</v>
      </c>
      <c r="C1286" t="str">
        <f>+VLOOKUP(Importaciones_mensuales[[#This Row],[Código Arancelario]],Codigos10[],2,0)</f>
        <v>Plátano</v>
      </c>
      <c r="D1286">
        <f>+VLOOKUP(Importaciones_mensuales[[#This Row],[Cultivo]],Cod_categoría[],2,0)</f>
        <v>100108006</v>
      </c>
      <c r="E1286" t="str">
        <f>+VLOOKUP(Importaciones_mensuales[[#This Row],[Código Arancelario]],Codigos10[],4,0)</f>
        <v>Sin especificar</v>
      </c>
      <c r="F1286">
        <f>+VLOOKUP(Importaciones_mensuales[[#This Row],[Procesamiento]],Cod_procesamiento[],2,0)</f>
        <v>6</v>
      </c>
      <c r="G1286" t="str">
        <f>+VLOOKUP(Importaciones_mensuales[[#This Row],[Código Arancelario]],Codigos10[],3,0)</f>
        <v>Sin especificar</v>
      </c>
      <c r="H1286">
        <f>+VLOOKUP(Importaciones_mensuales[[#This Row],[Tipo]],Cod_tipo[],2,0)</f>
        <v>5</v>
      </c>
      <c r="I1286" t="str">
        <f>+VLOOKUP(Importaciones_mensuales[[#This Row],[Código Arancelario]],Codigos10[],5,0)</f>
        <v>Tropicales y Subtropicales</v>
      </c>
      <c r="J1286">
        <f>+VLOOKUP(Importaciones_mensuales[[#This Row],[Categoría]],Cod_Tipo_cultivo[],2,0)</f>
        <v>4</v>
      </c>
      <c r="K1286" t="s">
        <v>129</v>
      </c>
      <c r="L1286">
        <f>+VLOOKUP(Importaciones_mensuales[[#This Row],[Contenido]],Contenido_cod[],2,0)</f>
        <v>1</v>
      </c>
      <c r="M1286" t="str">
        <f>+VLOOKUP(Importaciones_mensuales[[#This Row],[Código Arancelario]],Codigos10[],7,0)</f>
        <v>Sin especificar</v>
      </c>
      <c r="N1286">
        <v>2020</v>
      </c>
      <c r="O1286">
        <v>926045.78</v>
      </c>
      <c r="P1286">
        <v>1056213.6199999999</v>
      </c>
      <c r="Q1286">
        <v>1289454.5</v>
      </c>
      <c r="R1286">
        <v>1077981.42</v>
      </c>
      <c r="S1286">
        <v>1271655.6900000002</v>
      </c>
      <c r="T1286">
        <v>1951971.47</v>
      </c>
      <c r="U1286">
        <v>1607792.71</v>
      </c>
      <c r="V1286">
        <v>1819946.5</v>
      </c>
      <c r="W1286">
        <v>2722732.5531000001</v>
      </c>
      <c r="X1286">
        <v>1475815.1</v>
      </c>
      <c r="Y1286">
        <v>1379081.6344000001</v>
      </c>
      <c r="Z1286">
        <v>1366377.47</v>
      </c>
    </row>
    <row r="1287" spans="1:26" x14ac:dyDescent="0.25">
      <c r="A1287" t="s">
        <v>161</v>
      </c>
      <c r="B1287" t="s">
        <v>362</v>
      </c>
      <c r="C1287" t="str">
        <f>+VLOOKUP(Importaciones_mensuales[[#This Row],[Código Arancelario]],Codigos10[],2,0)</f>
        <v>Plátano</v>
      </c>
      <c r="D1287">
        <f>+VLOOKUP(Importaciones_mensuales[[#This Row],[Cultivo]],Cod_categoría[],2,0)</f>
        <v>100108006</v>
      </c>
      <c r="E1287" t="str">
        <f>+VLOOKUP(Importaciones_mensuales[[#This Row],[Código Arancelario]],Codigos10[],4,0)</f>
        <v>Sin especificar</v>
      </c>
      <c r="F1287">
        <f>+VLOOKUP(Importaciones_mensuales[[#This Row],[Procesamiento]],Cod_procesamiento[],2,0)</f>
        <v>6</v>
      </c>
      <c r="G1287" t="str">
        <f>+VLOOKUP(Importaciones_mensuales[[#This Row],[Código Arancelario]],Codigos10[],3,0)</f>
        <v>Sin especificar</v>
      </c>
      <c r="H1287">
        <f>+VLOOKUP(Importaciones_mensuales[[#This Row],[Tipo]],Cod_tipo[],2,0)</f>
        <v>5</v>
      </c>
      <c r="I1287" t="str">
        <f>+VLOOKUP(Importaciones_mensuales[[#This Row],[Código Arancelario]],Codigos10[],5,0)</f>
        <v>Tropicales y Subtropicales</v>
      </c>
      <c r="J1287">
        <f>+VLOOKUP(Importaciones_mensuales[[#This Row],[Categoría]],Cod_Tipo_cultivo[],2,0)</f>
        <v>4</v>
      </c>
      <c r="K1287" t="s">
        <v>129</v>
      </c>
      <c r="L1287">
        <f>+VLOOKUP(Importaciones_mensuales[[#This Row],[Contenido]],Contenido_cod[],2,0)</f>
        <v>1</v>
      </c>
      <c r="M1287" t="str">
        <f>+VLOOKUP(Importaciones_mensuales[[#This Row],[Código Arancelario]],Codigos10[],7,0)</f>
        <v>Sin especificar</v>
      </c>
      <c r="N1287">
        <v>2020</v>
      </c>
      <c r="O1287">
        <v>17700147.752</v>
      </c>
      <c r="P1287">
        <v>14080656.23</v>
      </c>
      <c r="Q1287">
        <v>20086890.120000001</v>
      </c>
      <c r="R1287">
        <v>19557646.539999995</v>
      </c>
      <c r="S1287">
        <v>23962775.140000004</v>
      </c>
      <c r="T1287">
        <v>18689447.899999999</v>
      </c>
      <c r="U1287">
        <v>21623625.359999999</v>
      </c>
      <c r="V1287">
        <v>21137956.950000003</v>
      </c>
      <c r="W1287">
        <v>23068931.420000002</v>
      </c>
      <c r="X1287">
        <v>21839697.07</v>
      </c>
      <c r="Y1287">
        <v>22064457.469999999</v>
      </c>
      <c r="Z1287">
        <v>22484620.609999999</v>
      </c>
    </row>
    <row r="1288" spans="1:26" x14ac:dyDescent="0.25">
      <c r="A1288" t="s">
        <v>162</v>
      </c>
      <c r="B1288" t="s">
        <v>362</v>
      </c>
      <c r="C1288" t="str">
        <f>+VLOOKUP(Importaciones_mensuales[[#This Row],[Código Arancelario]],Codigos10[],2,0)</f>
        <v>Dátil</v>
      </c>
      <c r="D1288">
        <f>+VLOOKUP(Importaciones_mensuales[[#This Row],[Cultivo]],Cod_categoría[],2,0)</f>
        <v>100114023</v>
      </c>
      <c r="E1288" t="str">
        <f>+VLOOKUP(Importaciones_mensuales[[#This Row],[Código Arancelario]],Codigos10[],4,0)</f>
        <v>Sin especificar</v>
      </c>
      <c r="F1288">
        <f>+VLOOKUP(Importaciones_mensuales[[#This Row],[Procesamiento]],Cod_procesamiento[],2,0)</f>
        <v>6</v>
      </c>
      <c r="G1288" t="str">
        <f>+VLOOKUP(Importaciones_mensuales[[#This Row],[Código Arancelario]],Codigos10[],3,0)</f>
        <v>Sin especificar</v>
      </c>
      <c r="H1288">
        <f>+VLOOKUP(Importaciones_mensuales[[#This Row],[Tipo]],Cod_tipo[],2,0)</f>
        <v>5</v>
      </c>
      <c r="I1288" t="str">
        <f>+VLOOKUP(Importaciones_mensuales[[#This Row],[Código Arancelario]],Codigos10[],5,0)</f>
        <v>Tropicales y Subtropicales</v>
      </c>
      <c r="J1288">
        <f>+VLOOKUP(Importaciones_mensuales[[#This Row],[Categoría]],Cod_Tipo_cultivo[],2,0)</f>
        <v>4</v>
      </c>
      <c r="K1288" t="s">
        <v>129</v>
      </c>
      <c r="L1288">
        <f>+VLOOKUP(Importaciones_mensuales[[#This Row],[Contenido]],Contenido_cod[],2,0)</f>
        <v>1</v>
      </c>
      <c r="M1288" t="str">
        <f>+VLOOKUP(Importaciones_mensuales[[#This Row],[Código Arancelario]],Codigos10[],7,0)</f>
        <v>Sin especificar</v>
      </c>
      <c r="N1288">
        <v>2020</v>
      </c>
      <c r="O1288">
        <v>8000</v>
      </c>
      <c r="P1288">
        <v>74522.3</v>
      </c>
      <c r="Q1288">
        <v>300</v>
      </c>
      <c r="R1288">
        <v>50750</v>
      </c>
      <c r="S1288">
        <v>52226.79</v>
      </c>
      <c r="T1288">
        <v>32094.838199999998</v>
      </c>
      <c r="U1288">
        <v>34530.300000000003</v>
      </c>
      <c r="V1288">
        <v>42590</v>
      </c>
      <c r="W1288">
        <v>51105</v>
      </c>
      <c r="X1288">
        <v>71551.899999999994</v>
      </c>
      <c r="Y1288">
        <v>0</v>
      </c>
      <c r="Z1288">
        <v>45800</v>
      </c>
    </row>
    <row r="1289" spans="1:26" x14ac:dyDescent="0.25">
      <c r="A1289" t="s">
        <v>289</v>
      </c>
      <c r="B1289" t="s">
        <v>362</v>
      </c>
      <c r="C1289" t="str">
        <f>+VLOOKUP(Importaciones_mensuales[[#This Row],[Código Arancelario]],Codigos10[],2,0)</f>
        <v>Higo</v>
      </c>
      <c r="D1289">
        <f>+VLOOKUP(Importaciones_mensuales[[#This Row],[Cultivo]],Cod_categoría[],2,0)</f>
        <v>100101006</v>
      </c>
      <c r="E1289" t="str">
        <f>+VLOOKUP(Importaciones_mensuales[[#This Row],[Código Arancelario]],Codigos10[],4,0)</f>
        <v>Sin especificar</v>
      </c>
      <c r="F1289">
        <f>+VLOOKUP(Importaciones_mensuales[[#This Row],[Procesamiento]],Cod_procesamiento[],2,0)</f>
        <v>6</v>
      </c>
      <c r="G1289" t="str">
        <f>+VLOOKUP(Importaciones_mensuales[[#This Row],[Código Arancelario]],Codigos10[],3,0)</f>
        <v>Sin especificar</v>
      </c>
      <c r="H1289">
        <f>+VLOOKUP(Importaciones_mensuales[[#This Row],[Tipo]],Cod_tipo[],2,0)</f>
        <v>5</v>
      </c>
      <c r="I1289" t="str">
        <f>+VLOOKUP(Importaciones_mensuales[[#This Row],[Código Arancelario]],Codigos10[],5,0)</f>
        <v>Berries</v>
      </c>
      <c r="J1289">
        <f>+VLOOKUP(Importaciones_mensuales[[#This Row],[Categoría]],Cod_Tipo_cultivo[],2,0)</f>
        <v>1</v>
      </c>
      <c r="K1289" t="s">
        <v>129</v>
      </c>
      <c r="L1289">
        <f>+VLOOKUP(Importaciones_mensuales[[#This Row],[Contenido]],Contenido_cod[],2,0)</f>
        <v>1</v>
      </c>
      <c r="M1289" t="str">
        <f>+VLOOKUP(Importaciones_mensuales[[#This Row],[Código Arancelario]],Codigos10[],7,0)</f>
        <v>Sin especificar</v>
      </c>
      <c r="N1289">
        <v>2020</v>
      </c>
      <c r="O1289">
        <v>6000</v>
      </c>
      <c r="P1289">
        <v>3.35</v>
      </c>
      <c r="Q1289">
        <v>0</v>
      </c>
      <c r="R1289">
        <v>2000</v>
      </c>
      <c r="S1289">
        <v>0</v>
      </c>
      <c r="T1289">
        <v>0</v>
      </c>
      <c r="U1289">
        <v>50.98</v>
      </c>
      <c r="V1289">
        <v>0</v>
      </c>
      <c r="W1289">
        <v>0</v>
      </c>
      <c r="X1289">
        <v>0</v>
      </c>
      <c r="Y1289">
        <v>0</v>
      </c>
      <c r="Z1289">
        <v>0</v>
      </c>
    </row>
    <row r="1290" spans="1:26" x14ac:dyDescent="0.25">
      <c r="A1290" t="s">
        <v>164</v>
      </c>
      <c r="B1290" t="s">
        <v>362</v>
      </c>
      <c r="C1290" t="str">
        <f>+VLOOKUP(Importaciones_mensuales[[#This Row],[Código Arancelario]],Codigos10[],2,0)</f>
        <v>Piña</v>
      </c>
      <c r="D1290">
        <f>+VLOOKUP(Importaciones_mensuales[[#This Row],[Cultivo]],Cod_categoría[],2,0)</f>
        <v>100108005</v>
      </c>
      <c r="E1290" t="str">
        <f>+VLOOKUP(Importaciones_mensuales[[#This Row],[Código Arancelario]],Codigos10[],4,0)</f>
        <v>Sin especificar</v>
      </c>
      <c r="F1290">
        <f>+VLOOKUP(Importaciones_mensuales[[#This Row],[Procesamiento]],Cod_procesamiento[],2,0)</f>
        <v>6</v>
      </c>
      <c r="G1290" t="str">
        <f>+VLOOKUP(Importaciones_mensuales[[#This Row],[Código Arancelario]],Codigos10[],3,0)</f>
        <v>Sin especificar</v>
      </c>
      <c r="H1290">
        <f>+VLOOKUP(Importaciones_mensuales[[#This Row],[Tipo]],Cod_tipo[],2,0)</f>
        <v>5</v>
      </c>
      <c r="I1290" t="str">
        <f>+VLOOKUP(Importaciones_mensuales[[#This Row],[Código Arancelario]],Codigos10[],5,0)</f>
        <v>Tropicales y Subtropicales</v>
      </c>
      <c r="J1290">
        <f>+VLOOKUP(Importaciones_mensuales[[#This Row],[Categoría]],Cod_Tipo_cultivo[],2,0)</f>
        <v>4</v>
      </c>
      <c r="K1290" t="s">
        <v>129</v>
      </c>
      <c r="L1290">
        <f>+VLOOKUP(Importaciones_mensuales[[#This Row],[Contenido]],Contenido_cod[],2,0)</f>
        <v>1</v>
      </c>
      <c r="M1290" t="str">
        <f>+VLOOKUP(Importaciones_mensuales[[#This Row],[Código Arancelario]],Codigos10[],7,0)</f>
        <v>Sin especificar</v>
      </c>
      <c r="N1290">
        <v>2020</v>
      </c>
      <c r="O1290">
        <v>2125420.0099999998</v>
      </c>
      <c r="P1290">
        <v>1551355.01</v>
      </c>
      <c r="Q1290">
        <v>2276545.9</v>
      </c>
      <c r="R1290">
        <v>2291139.6254000003</v>
      </c>
      <c r="S1290">
        <v>1706500</v>
      </c>
      <c r="T1290">
        <v>1638227.4</v>
      </c>
      <c r="U1290">
        <v>2315286.0998999998</v>
      </c>
      <c r="V1290">
        <v>2490405.42</v>
      </c>
      <c r="W1290">
        <v>3307661</v>
      </c>
      <c r="X1290">
        <v>2695043.4</v>
      </c>
      <c r="Y1290">
        <v>2965394.04</v>
      </c>
      <c r="Z1290">
        <v>3975906.4</v>
      </c>
    </row>
    <row r="1291" spans="1:26" x14ac:dyDescent="0.25">
      <c r="A1291" t="s">
        <v>249</v>
      </c>
      <c r="B1291" t="s">
        <v>362</v>
      </c>
      <c r="C1291" t="str">
        <f>+VLOOKUP(Importaciones_mensuales[[#This Row],[Código Arancelario]],Codigos10[],2,0)</f>
        <v>Frambuesa</v>
      </c>
      <c r="D1291">
        <f>+VLOOKUP(Importaciones_mensuales[[#This Row],[Cultivo]],Cod_categoría[],2,0)</f>
        <v>100101004</v>
      </c>
      <c r="E1291" t="str">
        <f>+VLOOKUP(Importaciones_mensuales[[#This Row],[Código Arancelario]],Codigos10[],4,0)</f>
        <v>Congelado</v>
      </c>
      <c r="F1291">
        <f>+VLOOKUP(Importaciones_mensuales[[#This Row],[Procesamiento]],Cod_procesamiento[],2,0)</f>
        <v>1</v>
      </c>
      <c r="G1291" t="str">
        <f>+VLOOKUP(Importaciones_mensuales[[#This Row],[Código Arancelario]],Codigos10[],3,0)</f>
        <v>Orgánico</v>
      </c>
      <c r="H1291">
        <f>+VLOOKUP(Importaciones_mensuales[[#This Row],[Tipo]],Cod_tipo[],2,0)</f>
        <v>1</v>
      </c>
      <c r="I1291" t="str">
        <f>+VLOOKUP(Importaciones_mensuales[[#This Row],[Código Arancelario]],Codigos10[],5,0)</f>
        <v>Berries</v>
      </c>
      <c r="J1291">
        <f>+VLOOKUP(Importaciones_mensuales[[#This Row],[Categoría]],Cod_Tipo_cultivo[],2,0)</f>
        <v>1</v>
      </c>
      <c r="K1291" t="s">
        <v>129</v>
      </c>
      <c r="L1291">
        <f>+VLOOKUP(Importaciones_mensuales[[#This Row],[Contenido]],Contenido_cod[],2,0)</f>
        <v>1</v>
      </c>
      <c r="M1291" t="str">
        <f>+VLOOKUP(Importaciones_mensuales[[#This Row],[Código Arancelario]],Codigos10[],7,0)</f>
        <v>Sin especificar</v>
      </c>
      <c r="N1291">
        <v>2019</v>
      </c>
      <c r="O1291">
        <v>20000</v>
      </c>
      <c r="P1291">
        <v>0</v>
      </c>
      <c r="Q1291">
        <v>0</v>
      </c>
      <c r="R1291">
        <v>18000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</row>
    <row r="1292" spans="1:26" x14ac:dyDescent="0.25">
      <c r="A1292" t="s">
        <v>229</v>
      </c>
      <c r="B1292" t="s">
        <v>15</v>
      </c>
      <c r="C1292" t="str">
        <f>+VLOOKUP(Importaciones_mensuales[[#This Row],[Código Arancelario]],Codigos10[],2,0)</f>
        <v>Ciruela</v>
      </c>
      <c r="D1292">
        <f>+VLOOKUP(Importaciones_mensuales[[#This Row],[Cultivo]],Cod_categoría[],2,0)</f>
        <v>100103002</v>
      </c>
      <c r="E1292" t="str">
        <f>+VLOOKUP(Importaciones_mensuales[[#This Row],[Código Arancelario]],Codigos10[],4,0)</f>
        <v>Fresco</v>
      </c>
      <c r="F1292">
        <f>+VLOOKUP(Importaciones_mensuales[[#This Row],[Procesamiento]],Cod_procesamiento[],2,0)</f>
        <v>4</v>
      </c>
      <c r="G1292" t="str">
        <f>+VLOOKUP(Importaciones_mensuales[[#This Row],[Código Arancelario]],Codigos10[],3,0)</f>
        <v>No orgánico</v>
      </c>
      <c r="H1292">
        <f>+VLOOKUP(Importaciones_mensuales[[#This Row],[Tipo]],Cod_tipo[],2,0)</f>
        <v>2</v>
      </c>
      <c r="I1292" t="str">
        <f>+VLOOKUP(Importaciones_mensuales[[#This Row],[Código Arancelario]],Codigos10[],5,0)</f>
        <v>Frutos de carozo</v>
      </c>
      <c r="J1292">
        <f>+VLOOKUP(Importaciones_mensuales[[#This Row],[Categoría]],Cod_Tipo_cultivo[],2,0)</f>
        <v>5</v>
      </c>
      <c r="K1292" t="s">
        <v>129</v>
      </c>
      <c r="L1292">
        <f>+VLOOKUP(Importaciones_mensuales[[#This Row],[Contenido]],Contenido_cod[],2,0)</f>
        <v>1</v>
      </c>
      <c r="M1292" t="str">
        <f>+VLOOKUP(Importaciones_mensuales[[#This Row],[Código Arancelario]],Codigos10[],7,0)</f>
        <v>Sin especificar</v>
      </c>
      <c r="N1292">
        <v>2017</v>
      </c>
      <c r="O1292">
        <v>19657.41</v>
      </c>
      <c r="P1292">
        <v>25237.24</v>
      </c>
      <c r="Q1292">
        <v>0</v>
      </c>
      <c r="R1292">
        <v>0</v>
      </c>
      <c r="S1292">
        <v>0</v>
      </c>
      <c r="T1292">
        <v>6216.89</v>
      </c>
      <c r="U1292">
        <v>1906</v>
      </c>
      <c r="V1292">
        <v>13765.16</v>
      </c>
      <c r="W1292">
        <v>5402</v>
      </c>
      <c r="X1292">
        <v>3596</v>
      </c>
      <c r="Y1292">
        <v>57.79</v>
      </c>
      <c r="Z1292">
        <v>0</v>
      </c>
    </row>
    <row r="1293" spans="1:26" x14ac:dyDescent="0.25">
      <c r="A1293" t="s">
        <v>171</v>
      </c>
      <c r="B1293" t="s">
        <v>362</v>
      </c>
      <c r="C1293" t="str">
        <f>+VLOOKUP(Importaciones_mensuales[[#This Row],[Código Arancelario]],Codigos10[],2,0)</f>
        <v>Palta</v>
      </c>
      <c r="D1293">
        <f>+VLOOKUP(Importaciones_mensuales[[#This Row],[Cultivo]],Cod_categoría[],2,0)</f>
        <v>100106002</v>
      </c>
      <c r="E1293" t="str">
        <f>+VLOOKUP(Importaciones_mensuales[[#This Row],[Código Arancelario]],Codigos10[],4,0)</f>
        <v>Sin especificar</v>
      </c>
      <c r="F1293">
        <f>+VLOOKUP(Importaciones_mensuales[[#This Row],[Procesamiento]],Cod_procesamiento[],2,0)</f>
        <v>6</v>
      </c>
      <c r="G1293" t="str">
        <f>+VLOOKUP(Importaciones_mensuales[[#This Row],[Código Arancelario]],Codigos10[],3,0)</f>
        <v>Sin especificar</v>
      </c>
      <c r="H1293">
        <f>+VLOOKUP(Importaciones_mensuales[[#This Row],[Tipo]],Cod_tipo[],2,0)</f>
        <v>5</v>
      </c>
      <c r="I1293" t="str">
        <f>+VLOOKUP(Importaciones_mensuales[[#This Row],[Código Arancelario]],Codigos10[],5,0)</f>
        <v>Frutos Oleaginosos</v>
      </c>
      <c r="J1293">
        <f>+VLOOKUP(Importaciones_mensuales[[#This Row],[Categoría]],Cod_Tipo_cultivo[],2,0)</f>
        <v>12</v>
      </c>
      <c r="K1293" t="s">
        <v>129</v>
      </c>
      <c r="L1293">
        <f>+VLOOKUP(Importaciones_mensuales[[#This Row],[Contenido]],Contenido_cod[],2,0)</f>
        <v>1</v>
      </c>
      <c r="M1293" t="str">
        <f>+VLOOKUP(Importaciones_mensuales[[#This Row],[Código Arancelario]],Codigos10[],7,0)</f>
        <v>Fuerte</v>
      </c>
      <c r="N1293">
        <v>2020</v>
      </c>
      <c r="O1293">
        <v>0</v>
      </c>
      <c r="P1293">
        <v>0</v>
      </c>
      <c r="Q1293">
        <v>0</v>
      </c>
      <c r="R1293">
        <v>0</v>
      </c>
      <c r="S1293">
        <v>32630</v>
      </c>
      <c r="T1293">
        <v>18720.538499999999</v>
      </c>
      <c r="U1293">
        <v>24960.1538</v>
      </c>
      <c r="V1293">
        <v>0</v>
      </c>
      <c r="W1293">
        <v>0</v>
      </c>
      <c r="X1293">
        <v>0</v>
      </c>
      <c r="Y1293">
        <v>0</v>
      </c>
      <c r="Z1293">
        <v>0</v>
      </c>
    </row>
    <row r="1294" spans="1:26" x14ac:dyDescent="0.25">
      <c r="A1294" t="s">
        <v>81</v>
      </c>
      <c r="B1294" t="s">
        <v>362</v>
      </c>
      <c r="C1294" t="str">
        <f>+VLOOKUP(Importaciones_mensuales[[#This Row],[Código Arancelario]],Codigos10[],2,0)</f>
        <v>Espárrago</v>
      </c>
      <c r="D1294">
        <f>+VLOOKUP(Importaciones_mensuales[[#This Row],[Cultivo]],Cod_categoría[],2,0)</f>
        <v>100112018</v>
      </c>
      <c r="E1294" t="str">
        <f>+VLOOKUP(Importaciones_mensuales[[#This Row],[Código Arancelario]],Codigos10[],4,0)</f>
        <v>Congelado</v>
      </c>
      <c r="F1294">
        <f>+VLOOKUP(Importaciones_mensuales[[#This Row],[Procesamiento]],Cod_procesamiento[],2,0)</f>
        <v>1</v>
      </c>
      <c r="G1294" t="str">
        <f>+VLOOKUP(Importaciones_mensuales[[#This Row],[Código Arancelario]],Codigos10[],3,0)</f>
        <v>No orgánico</v>
      </c>
      <c r="H1294">
        <f>+VLOOKUP(Importaciones_mensuales[[#This Row],[Tipo]],Cod_tipo[],2,0)</f>
        <v>2</v>
      </c>
      <c r="I1294" t="str">
        <f>+VLOOKUP(Importaciones_mensuales[[#This Row],[Código Arancelario]],Codigos10[],5,0)</f>
        <v>Hortalizas</v>
      </c>
      <c r="J1294">
        <f>+VLOOKUP(Importaciones_mensuales[[#This Row],[Categoría]],Cod_Tipo_cultivo[],2,0)</f>
        <v>7</v>
      </c>
      <c r="K1294" t="s">
        <v>20</v>
      </c>
      <c r="L1294">
        <f>+VLOOKUP(Importaciones_mensuales[[#This Row],[Contenido]],Contenido_cod[],2,0)</f>
        <v>2</v>
      </c>
      <c r="M1294" t="str">
        <f>+VLOOKUP(Importaciones_mensuales[[#This Row],[Código Arancelario]],Codigos10[],7,0)</f>
        <v>Sin especificar</v>
      </c>
      <c r="N1294">
        <v>2016</v>
      </c>
      <c r="O1294">
        <v>18125.189999999999</v>
      </c>
      <c r="P1294">
        <v>0</v>
      </c>
      <c r="Q1294">
        <v>0</v>
      </c>
      <c r="R1294">
        <v>2016</v>
      </c>
      <c r="S1294">
        <v>1000</v>
      </c>
      <c r="T1294">
        <v>0</v>
      </c>
      <c r="U1294">
        <v>40000</v>
      </c>
      <c r="V1294">
        <v>0</v>
      </c>
      <c r="W1294">
        <v>20000</v>
      </c>
      <c r="X1294">
        <v>2000</v>
      </c>
      <c r="Y1294">
        <v>0</v>
      </c>
      <c r="Z1294">
        <v>0</v>
      </c>
    </row>
    <row r="1295" spans="1:26" x14ac:dyDescent="0.25">
      <c r="A1295" t="s">
        <v>174</v>
      </c>
      <c r="B1295" t="s">
        <v>362</v>
      </c>
      <c r="C1295" t="str">
        <f>+VLOOKUP(Importaciones_mensuales[[#This Row],[Código Arancelario]],Codigos10[],2,0)</f>
        <v>Mango</v>
      </c>
      <c r="D1295">
        <f>+VLOOKUP(Importaciones_mensuales[[#This Row],[Cultivo]],Cod_categoría[],2,0)</f>
        <v>100108002</v>
      </c>
      <c r="E1295" t="str">
        <f>+VLOOKUP(Importaciones_mensuales[[#This Row],[Código Arancelario]],Codigos10[],4,0)</f>
        <v>Sin especificar</v>
      </c>
      <c r="F1295">
        <f>+VLOOKUP(Importaciones_mensuales[[#This Row],[Procesamiento]],Cod_procesamiento[],2,0)</f>
        <v>6</v>
      </c>
      <c r="G1295" t="str">
        <f>+VLOOKUP(Importaciones_mensuales[[#This Row],[Código Arancelario]],Codigos10[],3,0)</f>
        <v>Sin especificar</v>
      </c>
      <c r="H1295">
        <f>+VLOOKUP(Importaciones_mensuales[[#This Row],[Tipo]],Cod_tipo[],2,0)</f>
        <v>5</v>
      </c>
      <c r="I1295" t="str">
        <f>+VLOOKUP(Importaciones_mensuales[[#This Row],[Código Arancelario]],Codigos10[],5,0)</f>
        <v>Tropicales y Subtropicales</v>
      </c>
      <c r="J1295">
        <f>+VLOOKUP(Importaciones_mensuales[[#This Row],[Categoría]],Cod_Tipo_cultivo[],2,0)</f>
        <v>4</v>
      </c>
      <c r="K1295" t="s">
        <v>129</v>
      </c>
      <c r="L1295">
        <f>+VLOOKUP(Importaciones_mensuales[[#This Row],[Contenido]],Contenido_cod[],2,0)</f>
        <v>1</v>
      </c>
      <c r="M1295" t="str">
        <f>+VLOOKUP(Importaciones_mensuales[[#This Row],[Código Arancelario]],Codigos10[],7,0)</f>
        <v>Guayabas, mangos y mangostanes</v>
      </c>
      <c r="N1295">
        <v>2020</v>
      </c>
      <c r="O1295">
        <v>950876</v>
      </c>
      <c r="P1295">
        <v>997970</v>
      </c>
      <c r="Q1295">
        <v>923236</v>
      </c>
      <c r="R1295">
        <v>343160</v>
      </c>
      <c r="S1295">
        <v>750380</v>
      </c>
      <c r="T1295">
        <v>157511</v>
      </c>
      <c r="U1295">
        <v>348681.3</v>
      </c>
      <c r="V1295">
        <v>557934</v>
      </c>
      <c r="W1295">
        <v>881754.08000000007</v>
      </c>
      <c r="X1295">
        <v>934556</v>
      </c>
      <c r="Y1295">
        <v>1707622</v>
      </c>
      <c r="Z1295">
        <v>1029740</v>
      </c>
    </row>
    <row r="1296" spans="1:26" x14ac:dyDescent="0.25">
      <c r="A1296" t="s">
        <v>176</v>
      </c>
      <c r="B1296" t="s">
        <v>362</v>
      </c>
      <c r="C1296" t="str">
        <f>+VLOOKUP(Importaciones_mensuales[[#This Row],[Código Arancelario]],Codigos10[],2,0)</f>
        <v>Mandarina</v>
      </c>
      <c r="D1296">
        <f>+VLOOKUP(Importaciones_mensuales[[#This Row],[Cultivo]],Cod_categoría[],2,0)</f>
        <v>100102004</v>
      </c>
      <c r="E1296" t="str">
        <f>+VLOOKUP(Importaciones_mensuales[[#This Row],[Código Arancelario]],Codigos10[],4,0)</f>
        <v>Sin especificar</v>
      </c>
      <c r="F1296">
        <f>+VLOOKUP(Importaciones_mensuales[[#This Row],[Procesamiento]],Cod_procesamiento[],2,0)</f>
        <v>6</v>
      </c>
      <c r="G1296" t="str">
        <f>+VLOOKUP(Importaciones_mensuales[[#This Row],[Código Arancelario]],Codigos10[],3,0)</f>
        <v>Sin especificar</v>
      </c>
      <c r="H1296">
        <f>+VLOOKUP(Importaciones_mensuales[[#This Row],[Tipo]],Cod_tipo[],2,0)</f>
        <v>5</v>
      </c>
      <c r="I1296" t="str">
        <f>+VLOOKUP(Importaciones_mensuales[[#This Row],[Código Arancelario]],Codigos10[],5,0)</f>
        <v>Cítricos</v>
      </c>
      <c r="J1296">
        <f>+VLOOKUP(Importaciones_mensuales[[#This Row],[Categoría]],Cod_Tipo_cultivo[],2,0)</f>
        <v>2</v>
      </c>
      <c r="K1296" t="s">
        <v>129</v>
      </c>
      <c r="L1296">
        <f>+VLOOKUP(Importaciones_mensuales[[#This Row],[Contenido]],Contenido_cod[],2,0)</f>
        <v>1</v>
      </c>
      <c r="M1296" t="str">
        <f>+VLOOKUP(Importaciones_mensuales[[#This Row],[Código Arancelario]],Codigos10[],7,0)</f>
        <v>Sin especificar</v>
      </c>
      <c r="N1296">
        <v>2020</v>
      </c>
      <c r="O1296">
        <v>0</v>
      </c>
      <c r="P1296">
        <v>74033.86</v>
      </c>
      <c r="Q1296">
        <v>127942.04000000001</v>
      </c>
      <c r="R1296">
        <v>62016</v>
      </c>
      <c r="S1296">
        <v>15504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</row>
    <row r="1297" spans="1:26" x14ac:dyDescent="0.25">
      <c r="A1297" t="s">
        <v>179</v>
      </c>
      <c r="B1297" t="s">
        <v>362</v>
      </c>
      <c r="C1297" t="str">
        <f>+VLOOKUP(Importaciones_mensuales[[#This Row],[Código Arancelario]],Codigos10[],2,0)</f>
        <v>Otros cítricos</v>
      </c>
      <c r="D1297">
        <f>+VLOOKUP(Importaciones_mensuales[[#This Row],[Cultivo]],Cod_categoría[],2,0)</f>
        <v>100102008</v>
      </c>
      <c r="E1297" t="str">
        <f>+VLOOKUP(Importaciones_mensuales[[#This Row],[Código Arancelario]],Codigos10[],4,0)</f>
        <v>Sin especificar</v>
      </c>
      <c r="F1297">
        <f>+VLOOKUP(Importaciones_mensuales[[#This Row],[Procesamiento]],Cod_procesamiento[],2,0)</f>
        <v>6</v>
      </c>
      <c r="G1297" t="str">
        <f>+VLOOKUP(Importaciones_mensuales[[#This Row],[Código Arancelario]],Codigos10[],3,0)</f>
        <v>Sin especificar</v>
      </c>
      <c r="H1297">
        <f>+VLOOKUP(Importaciones_mensuales[[#This Row],[Tipo]],Cod_tipo[],2,0)</f>
        <v>5</v>
      </c>
      <c r="I1297" t="str">
        <f>+VLOOKUP(Importaciones_mensuales[[#This Row],[Código Arancelario]],Codigos10[],5,0)</f>
        <v>Cítricos</v>
      </c>
      <c r="J1297">
        <f>+VLOOKUP(Importaciones_mensuales[[#This Row],[Categoría]],Cod_Tipo_cultivo[],2,0)</f>
        <v>2</v>
      </c>
      <c r="K1297" t="s">
        <v>129</v>
      </c>
      <c r="L1297">
        <f>+VLOOKUP(Importaciones_mensuales[[#This Row],[Contenido]],Contenido_cod[],2,0)</f>
        <v>1</v>
      </c>
      <c r="M1297" t="str">
        <f>+VLOOKUP(Importaciones_mensuales[[#This Row],[Código Arancelario]],Codigos10[],7,0)</f>
        <v>Sin especificar</v>
      </c>
      <c r="N1297">
        <v>2020</v>
      </c>
      <c r="O1297">
        <v>0</v>
      </c>
      <c r="P1297">
        <v>48326.400000000001</v>
      </c>
      <c r="Q1297">
        <v>108500.6</v>
      </c>
      <c r="R1297">
        <v>33243.300000000003</v>
      </c>
      <c r="S1297">
        <v>0</v>
      </c>
      <c r="T1297">
        <v>0</v>
      </c>
      <c r="U1297">
        <v>65520</v>
      </c>
      <c r="V1297">
        <v>42084</v>
      </c>
      <c r="W1297">
        <v>55220</v>
      </c>
      <c r="X1297">
        <v>0</v>
      </c>
      <c r="Y1297">
        <v>0</v>
      </c>
      <c r="Z1297">
        <v>0</v>
      </c>
    </row>
    <row r="1298" spans="1:26" x14ac:dyDescent="0.25">
      <c r="A1298" t="s">
        <v>181</v>
      </c>
      <c r="B1298" t="s">
        <v>362</v>
      </c>
      <c r="C1298" t="str">
        <f>+VLOOKUP(Importaciones_mensuales[[#This Row],[Código Arancelario]],Codigos10[],2,0)</f>
        <v>Pomelo</v>
      </c>
      <c r="D1298">
        <f>+VLOOKUP(Importaciones_mensuales[[#This Row],[Cultivo]],Cod_categoría[],2,0)</f>
        <v>100102006</v>
      </c>
      <c r="E1298" t="str">
        <f>+VLOOKUP(Importaciones_mensuales[[#This Row],[Código Arancelario]],Codigos10[],4,0)</f>
        <v>Sin especificar</v>
      </c>
      <c r="F1298">
        <f>+VLOOKUP(Importaciones_mensuales[[#This Row],[Procesamiento]],Cod_procesamiento[],2,0)</f>
        <v>6</v>
      </c>
      <c r="G1298" t="str">
        <f>+VLOOKUP(Importaciones_mensuales[[#This Row],[Código Arancelario]],Codigos10[],3,0)</f>
        <v>Sin especificar</v>
      </c>
      <c r="H1298">
        <f>+VLOOKUP(Importaciones_mensuales[[#This Row],[Tipo]],Cod_tipo[],2,0)</f>
        <v>5</v>
      </c>
      <c r="I1298" t="str">
        <f>+VLOOKUP(Importaciones_mensuales[[#This Row],[Código Arancelario]],Codigos10[],5,0)</f>
        <v>Cítricos</v>
      </c>
      <c r="J1298">
        <f>+VLOOKUP(Importaciones_mensuales[[#This Row],[Categoría]],Cod_Tipo_cultivo[],2,0)</f>
        <v>2</v>
      </c>
      <c r="K1298" t="s">
        <v>129</v>
      </c>
      <c r="L1298">
        <f>+VLOOKUP(Importaciones_mensuales[[#This Row],[Contenido]],Contenido_cod[],2,0)</f>
        <v>1</v>
      </c>
      <c r="M1298" t="str">
        <f>+VLOOKUP(Importaciones_mensuales[[#This Row],[Código Arancelario]],Codigos10[],7,0)</f>
        <v>Sin especificar</v>
      </c>
      <c r="N1298">
        <v>2020</v>
      </c>
      <c r="O1298">
        <v>0</v>
      </c>
      <c r="P1298">
        <v>38491</v>
      </c>
      <c r="Q1298">
        <v>40622.400000000001</v>
      </c>
      <c r="R1298">
        <v>21723.784600000003</v>
      </c>
      <c r="S1298">
        <v>37796.400000000001</v>
      </c>
      <c r="T1298">
        <v>0</v>
      </c>
      <c r="U1298">
        <v>0</v>
      </c>
      <c r="V1298">
        <v>0</v>
      </c>
      <c r="W1298">
        <v>9720</v>
      </c>
      <c r="X1298">
        <v>0</v>
      </c>
      <c r="Y1298">
        <v>0</v>
      </c>
      <c r="Z1298">
        <v>0</v>
      </c>
    </row>
    <row r="1299" spans="1:26" x14ac:dyDescent="0.25">
      <c r="A1299" t="s">
        <v>183</v>
      </c>
      <c r="B1299" t="s">
        <v>362</v>
      </c>
      <c r="C1299" t="str">
        <f>+VLOOKUP(Importaciones_mensuales[[#This Row],[Código Arancelario]],Codigos10[],2,0)</f>
        <v>Limón</v>
      </c>
      <c r="D1299">
        <f>+VLOOKUP(Importaciones_mensuales[[#This Row],[Cultivo]],Cod_categoría[],2,0)</f>
        <v>100102003</v>
      </c>
      <c r="E1299" t="str">
        <f>+VLOOKUP(Importaciones_mensuales[[#This Row],[Código Arancelario]],Codigos10[],4,0)</f>
        <v>Sin especificar</v>
      </c>
      <c r="F1299">
        <f>+VLOOKUP(Importaciones_mensuales[[#This Row],[Procesamiento]],Cod_procesamiento[],2,0)</f>
        <v>6</v>
      </c>
      <c r="G1299" t="str">
        <f>+VLOOKUP(Importaciones_mensuales[[#This Row],[Código Arancelario]],Codigos10[],3,0)</f>
        <v>Sin especificar</v>
      </c>
      <c r="H1299">
        <f>+VLOOKUP(Importaciones_mensuales[[#This Row],[Tipo]],Cod_tipo[],2,0)</f>
        <v>5</v>
      </c>
      <c r="I1299" t="str">
        <f>+VLOOKUP(Importaciones_mensuales[[#This Row],[Código Arancelario]],Codigos10[],5,0)</f>
        <v>Cítricos</v>
      </c>
      <c r="J1299">
        <f>+VLOOKUP(Importaciones_mensuales[[#This Row],[Categoría]],Cod_Tipo_cultivo[],2,0)</f>
        <v>2</v>
      </c>
      <c r="K1299" t="s">
        <v>129</v>
      </c>
      <c r="L1299">
        <f>+VLOOKUP(Importaciones_mensuales[[#This Row],[Contenido]],Contenido_cod[],2,0)</f>
        <v>1</v>
      </c>
      <c r="M1299" t="str">
        <f>+VLOOKUP(Importaciones_mensuales[[#This Row],[Código Arancelario]],Codigos10[],7,0)</f>
        <v>Sin especificar</v>
      </c>
      <c r="N1299">
        <v>2020</v>
      </c>
      <c r="O1299">
        <v>326542.3</v>
      </c>
      <c r="P1299">
        <v>534058.78</v>
      </c>
      <c r="Q1299">
        <v>805890.1</v>
      </c>
      <c r="R1299">
        <v>42840</v>
      </c>
      <c r="S1299">
        <v>8.1538000000000004</v>
      </c>
      <c r="T1299">
        <v>0</v>
      </c>
      <c r="U1299">
        <v>23046.21</v>
      </c>
      <c r="V1299">
        <v>19440</v>
      </c>
      <c r="W1299">
        <v>46263.8462</v>
      </c>
      <c r="X1299">
        <v>0</v>
      </c>
      <c r="Y1299">
        <v>46840</v>
      </c>
      <c r="Z1299">
        <v>120250.7691</v>
      </c>
    </row>
    <row r="1300" spans="1:26" x14ac:dyDescent="0.25">
      <c r="A1300" t="s">
        <v>185</v>
      </c>
      <c r="B1300" t="s">
        <v>362</v>
      </c>
      <c r="C1300" t="str">
        <f>+VLOOKUP(Importaciones_mensuales[[#This Row],[Código Arancelario]],Codigos10[],2,0)</f>
        <v>Lima agria</v>
      </c>
      <c r="D1300">
        <f>+VLOOKUP(Importaciones_mensuales[[#This Row],[Cultivo]],Cod_categoría[],2,0)</f>
        <v>100114027</v>
      </c>
      <c r="E1300" t="str">
        <f>+VLOOKUP(Importaciones_mensuales[[#This Row],[Código Arancelario]],Codigos10[],4,0)</f>
        <v>Sin especificar</v>
      </c>
      <c r="F1300">
        <f>+VLOOKUP(Importaciones_mensuales[[#This Row],[Procesamiento]],Cod_procesamiento[],2,0)</f>
        <v>6</v>
      </c>
      <c r="G1300" t="str">
        <f>+VLOOKUP(Importaciones_mensuales[[#This Row],[Código Arancelario]],Codigos10[],3,0)</f>
        <v>Sin especificar</v>
      </c>
      <c r="H1300">
        <f>+VLOOKUP(Importaciones_mensuales[[#This Row],[Tipo]],Cod_tipo[],2,0)</f>
        <v>5</v>
      </c>
      <c r="I1300" t="str">
        <f>+VLOOKUP(Importaciones_mensuales[[#This Row],[Código Arancelario]],Codigos10[],5,0)</f>
        <v>Cítricos</v>
      </c>
      <c r="J1300">
        <f>+VLOOKUP(Importaciones_mensuales[[#This Row],[Categoría]],Cod_Tipo_cultivo[],2,0)</f>
        <v>2</v>
      </c>
      <c r="K1300" t="s">
        <v>129</v>
      </c>
      <c r="L1300">
        <f>+VLOOKUP(Importaciones_mensuales[[#This Row],[Contenido]],Contenido_cod[],2,0)</f>
        <v>1</v>
      </c>
      <c r="M1300" t="str">
        <f>+VLOOKUP(Importaciones_mensuales[[#This Row],[Código Arancelario]],Codigos10[],7,0)</f>
        <v>Sin especificar</v>
      </c>
      <c r="N1300">
        <v>2020</v>
      </c>
      <c r="O1300">
        <v>325782</v>
      </c>
      <c r="P1300">
        <v>61944</v>
      </c>
      <c r="Q1300">
        <v>20928</v>
      </c>
      <c r="R1300">
        <v>150390</v>
      </c>
      <c r="S1300">
        <v>111516</v>
      </c>
      <c r="T1300">
        <v>109590</v>
      </c>
      <c r="U1300">
        <v>179673</v>
      </c>
      <c r="V1300">
        <v>203166</v>
      </c>
      <c r="W1300">
        <v>290352</v>
      </c>
      <c r="X1300">
        <v>213582</v>
      </c>
      <c r="Y1300">
        <v>295506</v>
      </c>
      <c r="Z1300">
        <v>374064</v>
      </c>
    </row>
    <row r="1301" spans="1:26" x14ac:dyDescent="0.25">
      <c r="A1301" t="s">
        <v>187</v>
      </c>
      <c r="B1301" t="s">
        <v>362</v>
      </c>
      <c r="C1301" t="str">
        <f>+VLOOKUP(Importaciones_mensuales[[#This Row],[Código Arancelario]],Codigos10[],2,0)</f>
        <v>Limón</v>
      </c>
      <c r="D1301">
        <f>+VLOOKUP(Importaciones_mensuales[[#This Row],[Cultivo]],Cod_categoría[],2,0)</f>
        <v>100102003</v>
      </c>
      <c r="E1301" t="str">
        <f>+VLOOKUP(Importaciones_mensuales[[#This Row],[Código Arancelario]],Codigos10[],4,0)</f>
        <v>Sin especificar</v>
      </c>
      <c r="F1301">
        <f>+VLOOKUP(Importaciones_mensuales[[#This Row],[Procesamiento]],Cod_procesamiento[],2,0)</f>
        <v>6</v>
      </c>
      <c r="G1301" t="str">
        <f>+VLOOKUP(Importaciones_mensuales[[#This Row],[Código Arancelario]],Codigos10[],3,0)</f>
        <v>Sin especificar</v>
      </c>
      <c r="H1301">
        <f>+VLOOKUP(Importaciones_mensuales[[#This Row],[Tipo]],Cod_tipo[],2,0)</f>
        <v>5</v>
      </c>
      <c r="I1301" t="str">
        <f>+VLOOKUP(Importaciones_mensuales[[#This Row],[Código Arancelario]],Codigos10[],5,0)</f>
        <v>Cítricos</v>
      </c>
      <c r="J1301">
        <f>+VLOOKUP(Importaciones_mensuales[[#This Row],[Categoría]],Cod_Tipo_cultivo[],2,0)</f>
        <v>2</v>
      </c>
      <c r="K1301" t="s">
        <v>129</v>
      </c>
      <c r="L1301">
        <f>+VLOOKUP(Importaciones_mensuales[[#This Row],[Contenido]],Contenido_cod[],2,0)</f>
        <v>1</v>
      </c>
      <c r="M1301" t="str">
        <f>+VLOOKUP(Importaciones_mensuales[[#This Row],[Código Arancelario]],Codigos10[],7,0)</f>
        <v>Sin especificar</v>
      </c>
      <c r="N1301">
        <v>2020</v>
      </c>
      <c r="O1301">
        <v>710274</v>
      </c>
      <c r="P1301">
        <v>875556</v>
      </c>
      <c r="Q1301">
        <v>359116</v>
      </c>
      <c r="R1301">
        <v>310358</v>
      </c>
      <c r="S1301">
        <v>295560</v>
      </c>
      <c r="T1301">
        <v>334062</v>
      </c>
      <c r="U1301">
        <v>607085</v>
      </c>
      <c r="V1301">
        <v>473384</v>
      </c>
      <c r="W1301">
        <v>478068</v>
      </c>
      <c r="X1301">
        <v>542586</v>
      </c>
      <c r="Y1301">
        <v>795366</v>
      </c>
      <c r="Z1301">
        <v>745344</v>
      </c>
    </row>
    <row r="1302" spans="1:26" x14ac:dyDescent="0.25">
      <c r="A1302" t="s">
        <v>188</v>
      </c>
      <c r="B1302" t="s">
        <v>362</v>
      </c>
      <c r="C1302" t="str">
        <f>+VLOOKUP(Importaciones_mensuales[[#This Row],[Código Arancelario]],Codigos10[],2,0)</f>
        <v>Otros cítricos</v>
      </c>
      <c r="D1302">
        <f>+VLOOKUP(Importaciones_mensuales[[#This Row],[Cultivo]],Cod_categoría[],2,0)</f>
        <v>100102008</v>
      </c>
      <c r="E1302" t="str">
        <f>+VLOOKUP(Importaciones_mensuales[[#This Row],[Código Arancelario]],Codigos10[],4,0)</f>
        <v>Sin especificar</v>
      </c>
      <c r="F1302">
        <f>+VLOOKUP(Importaciones_mensuales[[#This Row],[Procesamiento]],Cod_procesamiento[],2,0)</f>
        <v>6</v>
      </c>
      <c r="G1302" t="str">
        <f>+VLOOKUP(Importaciones_mensuales[[#This Row],[Código Arancelario]],Codigos10[],3,0)</f>
        <v>Sin especificar</v>
      </c>
      <c r="H1302">
        <f>+VLOOKUP(Importaciones_mensuales[[#This Row],[Tipo]],Cod_tipo[],2,0)</f>
        <v>5</v>
      </c>
      <c r="I1302" t="str">
        <f>+VLOOKUP(Importaciones_mensuales[[#This Row],[Código Arancelario]],Codigos10[],5,0)</f>
        <v>Cítricos</v>
      </c>
      <c r="J1302">
        <f>+VLOOKUP(Importaciones_mensuales[[#This Row],[Categoría]],Cod_Tipo_cultivo[],2,0)</f>
        <v>2</v>
      </c>
      <c r="K1302" t="s">
        <v>129</v>
      </c>
      <c r="L1302">
        <f>+VLOOKUP(Importaciones_mensuales[[#This Row],[Contenido]],Contenido_cod[],2,0)</f>
        <v>1</v>
      </c>
      <c r="M1302" t="str">
        <f>+VLOOKUP(Importaciones_mensuales[[#This Row],[Código Arancelario]],Codigos10[],7,0)</f>
        <v>Sin especificar</v>
      </c>
      <c r="N1302">
        <v>2020</v>
      </c>
      <c r="O1302">
        <v>75600</v>
      </c>
      <c r="P1302">
        <v>25200</v>
      </c>
      <c r="Q1302">
        <v>100620</v>
      </c>
      <c r="R1302">
        <v>48960</v>
      </c>
      <c r="S1302">
        <v>50400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</row>
    <row r="1303" spans="1:26" x14ac:dyDescent="0.25">
      <c r="A1303" t="s">
        <v>268</v>
      </c>
      <c r="B1303" t="s">
        <v>362</v>
      </c>
      <c r="C1303" t="str">
        <f>+VLOOKUP(Importaciones_mensuales[[#This Row],[Código Arancelario]],Codigos10[],2,0)</f>
        <v>Manzana</v>
      </c>
      <c r="D1303">
        <f>+VLOOKUP(Importaciones_mensuales[[#This Row],[Cultivo]],Cod_categoría[],2,0)</f>
        <v>100104002</v>
      </c>
      <c r="E1303" t="str">
        <f>+VLOOKUP(Importaciones_mensuales[[#This Row],[Código Arancelario]],Codigos10[],4,0)</f>
        <v>Deshidratado</v>
      </c>
      <c r="F1303">
        <f>+VLOOKUP(Importaciones_mensuales[[#This Row],[Procesamiento]],Cod_procesamiento[],2,0)</f>
        <v>3</v>
      </c>
      <c r="G1303" t="str">
        <f>+VLOOKUP(Importaciones_mensuales[[#This Row],[Código Arancelario]],Codigos10[],3,0)</f>
        <v>No orgánico</v>
      </c>
      <c r="H1303">
        <f>+VLOOKUP(Importaciones_mensuales[[#This Row],[Tipo]],Cod_tipo[],2,0)</f>
        <v>2</v>
      </c>
      <c r="I1303" t="str">
        <f>+VLOOKUP(Importaciones_mensuales[[#This Row],[Código Arancelario]],Codigos10[],5,0)</f>
        <v>Frutos de pepita</v>
      </c>
      <c r="J1303">
        <f>+VLOOKUP(Importaciones_mensuales[[#This Row],[Categoría]],Cod_Tipo_cultivo[],2,0)</f>
        <v>3</v>
      </c>
      <c r="K1303" t="s">
        <v>129</v>
      </c>
      <c r="L1303">
        <f>+VLOOKUP(Importaciones_mensuales[[#This Row],[Contenido]],Contenido_cod[],2,0)</f>
        <v>1</v>
      </c>
      <c r="M1303" t="str">
        <f>+VLOOKUP(Importaciones_mensuales[[#This Row],[Código Arancelario]],Codigos10[],7,0)</f>
        <v>Sin especificar</v>
      </c>
      <c r="N1303">
        <v>2017</v>
      </c>
      <c r="O1303">
        <v>17771.841500000002</v>
      </c>
      <c r="P1303">
        <v>0</v>
      </c>
      <c r="Q1303">
        <v>100.25409999999999</v>
      </c>
      <c r="R1303">
        <v>477.10770000000002</v>
      </c>
      <c r="S1303">
        <v>5016</v>
      </c>
      <c r="T1303">
        <v>1.56</v>
      </c>
      <c r="U1303">
        <v>0</v>
      </c>
      <c r="V1303">
        <v>13339.56</v>
      </c>
      <c r="W1303">
        <v>163.73080000000002</v>
      </c>
      <c r="X1303">
        <v>7038</v>
      </c>
      <c r="Y1303">
        <v>50.2</v>
      </c>
      <c r="Z1303">
        <v>3.9456000000000002</v>
      </c>
    </row>
    <row r="1304" spans="1:26" x14ac:dyDescent="0.25">
      <c r="A1304" t="s">
        <v>92</v>
      </c>
      <c r="B1304" t="s">
        <v>362</v>
      </c>
      <c r="C1304" t="str">
        <f>+VLOOKUP(Importaciones_mensuales[[#This Row],[Código Arancelario]],Codigos10[],2,0)</f>
        <v>Tomate</v>
      </c>
      <c r="D1304">
        <f>+VLOOKUP(Importaciones_mensuales[[#This Row],[Cultivo]],Cod_categoría[],2,0)</f>
        <v>100112020</v>
      </c>
      <c r="E1304" t="str">
        <f>+VLOOKUP(Importaciones_mensuales[[#This Row],[Código Arancelario]],Codigos10[],4,0)</f>
        <v>Deshidratado</v>
      </c>
      <c r="F1304">
        <f>+VLOOKUP(Importaciones_mensuales[[#This Row],[Procesamiento]],Cod_procesamiento[],2,0)</f>
        <v>3</v>
      </c>
      <c r="G1304" t="str">
        <f>+VLOOKUP(Importaciones_mensuales[[#This Row],[Código Arancelario]],Codigos10[],3,0)</f>
        <v>No orgánico</v>
      </c>
      <c r="H1304">
        <f>+VLOOKUP(Importaciones_mensuales[[#This Row],[Tipo]],Cod_tipo[],2,0)</f>
        <v>2</v>
      </c>
      <c r="I1304" t="str">
        <f>+VLOOKUP(Importaciones_mensuales[[#This Row],[Código Arancelario]],Codigos10[],5,0)</f>
        <v>Hortalizas</v>
      </c>
      <c r="J1304">
        <f>+VLOOKUP(Importaciones_mensuales[[#This Row],[Categoría]],Cod_Tipo_cultivo[],2,0)</f>
        <v>7</v>
      </c>
      <c r="K1304" t="s">
        <v>20</v>
      </c>
      <c r="L1304">
        <f>+VLOOKUP(Importaciones_mensuales[[#This Row],[Contenido]],Contenido_cod[],2,0)</f>
        <v>2</v>
      </c>
      <c r="M1304" t="str">
        <f>+VLOOKUP(Importaciones_mensuales[[#This Row],[Código Arancelario]],Codigos10[],7,0)</f>
        <v>Sin especificar</v>
      </c>
      <c r="N1304">
        <v>2018</v>
      </c>
      <c r="O1304">
        <v>16767</v>
      </c>
      <c r="P1304">
        <v>56781</v>
      </c>
      <c r="Q1304">
        <v>14336.73</v>
      </c>
      <c r="R1304">
        <v>24172.0995</v>
      </c>
      <c r="S1304">
        <v>822</v>
      </c>
      <c r="T1304">
        <v>10000</v>
      </c>
      <c r="U1304">
        <v>37296.833899999998</v>
      </c>
      <c r="V1304">
        <v>12010</v>
      </c>
      <c r="W1304">
        <v>36560</v>
      </c>
      <c r="X1304">
        <v>14570.742200000001</v>
      </c>
      <c r="Y1304">
        <v>13000</v>
      </c>
      <c r="Z1304">
        <v>14000</v>
      </c>
    </row>
    <row r="1305" spans="1:26" x14ac:dyDescent="0.25">
      <c r="A1305" t="s">
        <v>267</v>
      </c>
      <c r="B1305" t="s">
        <v>15</v>
      </c>
      <c r="C1305" t="str">
        <f>+VLOOKUP(Importaciones_mensuales[[#This Row],[Código Arancelario]],Codigos10[],2,0)</f>
        <v>Ciruela</v>
      </c>
      <c r="D1305">
        <f>+VLOOKUP(Importaciones_mensuales[[#This Row],[Cultivo]],Cod_categoría[],2,0)</f>
        <v>100103002</v>
      </c>
      <c r="E1305" t="str">
        <f>+VLOOKUP(Importaciones_mensuales[[#This Row],[Código Arancelario]],Codigos10[],4,0)</f>
        <v>Deshidratado</v>
      </c>
      <c r="F1305">
        <f>+VLOOKUP(Importaciones_mensuales[[#This Row],[Procesamiento]],Cod_procesamiento[],2,0)</f>
        <v>3</v>
      </c>
      <c r="G1305" t="str">
        <f>+VLOOKUP(Importaciones_mensuales[[#This Row],[Código Arancelario]],Codigos10[],3,0)</f>
        <v>No orgánico</v>
      </c>
      <c r="H1305">
        <f>+VLOOKUP(Importaciones_mensuales[[#This Row],[Tipo]],Cod_tipo[],2,0)</f>
        <v>2</v>
      </c>
      <c r="I1305" t="str">
        <f>+VLOOKUP(Importaciones_mensuales[[#This Row],[Código Arancelario]],Codigos10[],5,0)</f>
        <v>Frutos de carozo</v>
      </c>
      <c r="J1305">
        <f>+VLOOKUP(Importaciones_mensuales[[#This Row],[Categoría]],Cod_Tipo_cultivo[],2,0)</f>
        <v>5</v>
      </c>
      <c r="K1305" t="s">
        <v>129</v>
      </c>
      <c r="L1305">
        <f>+VLOOKUP(Importaciones_mensuales[[#This Row],[Contenido]],Contenido_cod[],2,0)</f>
        <v>1</v>
      </c>
      <c r="M1305" t="str">
        <f>+VLOOKUP(Importaciones_mensuales[[#This Row],[Código Arancelario]],Codigos10[],7,0)</f>
        <v>Sin especificar</v>
      </c>
      <c r="N1305">
        <v>2019</v>
      </c>
      <c r="O1305">
        <v>16555.439999999999</v>
      </c>
      <c r="P1305">
        <v>0</v>
      </c>
      <c r="Q1305">
        <v>31943.230000000003</v>
      </c>
      <c r="R1305">
        <v>16400</v>
      </c>
      <c r="S1305">
        <v>78867.090000000011</v>
      </c>
      <c r="T1305">
        <v>63298.54</v>
      </c>
      <c r="U1305">
        <v>113938.72</v>
      </c>
      <c r="V1305">
        <v>397252.91000000003</v>
      </c>
      <c r="W1305">
        <v>38149</v>
      </c>
      <c r="X1305">
        <v>53889.5</v>
      </c>
      <c r="Y1305">
        <v>117721.55</v>
      </c>
      <c r="Z1305">
        <v>30733.95</v>
      </c>
    </row>
    <row r="1306" spans="1:26" x14ac:dyDescent="0.25">
      <c r="A1306" t="s">
        <v>247</v>
      </c>
      <c r="B1306" t="s">
        <v>15</v>
      </c>
      <c r="C1306" t="str">
        <f>+VLOOKUP(Importaciones_mensuales[[#This Row],[Código Arancelario]],Codigos10[],2,0)</f>
        <v>Frutilla</v>
      </c>
      <c r="D1306">
        <f>+VLOOKUP(Importaciones_mensuales[[#This Row],[Cultivo]],Cod_categoría[],2,0)</f>
        <v>100112025</v>
      </c>
      <c r="E1306" t="str">
        <f>+VLOOKUP(Importaciones_mensuales[[#This Row],[Código Arancelario]],Codigos10[],4,0)</f>
        <v>Congelado</v>
      </c>
      <c r="F1306">
        <f>+VLOOKUP(Importaciones_mensuales[[#This Row],[Procesamiento]],Cod_procesamiento[],2,0)</f>
        <v>1</v>
      </c>
      <c r="G1306" t="str">
        <f>+VLOOKUP(Importaciones_mensuales[[#This Row],[Código Arancelario]],Codigos10[],3,0)</f>
        <v>No orgánico</v>
      </c>
      <c r="H1306">
        <f>+VLOOKUP(Importaciones_mensuales[[#This Row],[Tipo]],Cod_tipo[],2,0)</f>
        <v>2</v>
      </c>
      <c r="I1306" t="str">
        <f>+VLOOKUP(Importaciones_mensuales[[#This Row],[Código Arancelario]],Codigos10[],5,0)</f>
        <v>Berries</v>
      </c>
      <c r="J1306">
        <f>+VLOOKUP(Importaciones_mensuales[[#This Row],[Categoría]],Cod_Tipo_cultivo[],2,0)</f>
        <v>1</v>
      </c>
      <c r="K1306" t="s">
        <v>129</v>
      </c>
      <c r="L1306">
        <f>+VLOOKUP(Importaciones_mensuales[[#This Row],[Contenido]],Contenido_cod[],2,0)</f>
        <v>1</v>
      </c>
      <c r="M1306" t="str">
        <f>+VLOOKUP(Importaciones_mensuales[[#This Row],[Código Arancelario]],Codigos10[],7,0)</f>
        <v>Sin especificar</v>
      </c>
      <c r="N1306">
        <v>2019</v>
      </c>
      <c r="O1306">
        <v>14962.4</v>
      </c>
      <c r="P1306">
        <v>320.85000000000002</v>
      </c>
      <c r="Q1306">
        <v>13416.99</v>
      </c>
      <c r="R1306">
        <v>0</v>
      </c>
      <c r="S1306">
        <v>2047.77</v>
      </c>
      <c r="T1306">
        <v>0</v>
      </c>
      <c r="U1306">
        <v>62256.14</v>
      </c>
      <c r="V1306">
        <v>45995.48</v>
      </c>
      <c r="W1306">
        <v>0</v>
      </c>
      <c r="X1306">
        <v>39477.08</v>
      </c>
      <c r="Y1306">
        <v>45135.31</v>
      </c>
      <c r="Z1306">
        <v>74622.58</v>
      </c>
    </row>
    <row r="1307" spans="1:26" x14ac:dyDescent="0.25">
      <c r="A1307" t="s">
        <v>196</v>
      </c>
      <c r="B1307" t="s">
        <v>362</v>
      </c>
      <c r="C1307" t="str">
        <f>+VLOOKUP(Importaciones_mensuales[[#This Row],[Código Arancelario]],Codigos10[],2,0)</f>
        <v>Uva</v>
      </c>
      <c r="D1307">
        <f>+VLOOKUP(Importaciones_mensuales[[#This Row],[Cultivo]],Cod_categoría[],2,0)</f>
        <v>100109001</v>
      </c>
      <c r="E1307" t="str">
        <f>+VLOOKUP(Importaciones_mensuales[[#This Row],[Código Arancelario]],Codigos10[],4,0)</f>
        <v>Deshidratado</v>
      </c>
      <c r="F1307">
        <f>+VLOOKUP(Importaciones_mensuales[[#This Row],[Procesamiento]],Cod_procesamiento[],2,0)</f>
        <v>3</v>
      </c>
      <c r="G1307" t="str">
        <f>+VLOOKUP(Importaciones_mensuales[[#This Row],[Código Arancelario]],Codigos10[],3,0)</f>
        <v>Sin especificar</v>
      </c>
      <c r="H1307">
        <f>+VLOOKUP(Importaciones_mensuales[[#This Row],[Tipo]],Cod_tipo[],2,0)</f>
        <v>5</v>
      </c>
      <c r="I1307" t="str">
        <f>+VLOOKUP(Importaciones_mensuales[[#This Row],[Código Arancelario]],Codigos10[],5,0)</f>
        <v>Uva</v>
      </c>
      <c r="J1307">
        <f>+VLOOKUP(Importaciones_mensuales[[#This Row],[Categoría]],Cod_Tipo_cultivo[],2,0)</f>
        <v>11</v>
      </c>
      <c r="K1307" t="s">
        <v>129</v>
      </c>
      <c r="L1307">
        <f>+VLOOKUP(Importaciones_mensuales[[#This Row],[Contenido]],Contenido_cod[],2,0)</f>
        <v>1</v>
      </c>
      <c r="M1307" t="str">
        <f>+VLOOKUP(Importaciones_mensuales[[#This Row],[Código Arancelario]],Codigos10[],7,0)</f>
        <v>Sin especificar</v>
      </c>
      <c r="N1307">
        <v>2020</v>
      </c>
      <c r="O1307">
        <v>0</v>
      </c>
      <c r="P1307">
        <v>0</v>
      </c>
      <c r="Q1307">
        <v>0</v>
      </c>
      <c r="R1307">
        <v>10000</v>
      </c>
      <c r="S1307">
        <v>64740</v>
      </c>
      <c r="T1307">
        <v>0</v>
      </c>
      <c r="U1307">
        <v>54505</v>
      </c>
      <c r="V1307">
        <v>57000</v>
      </c>
      <c r="W1307">
        <v>24103</v>
      </c>
      <c r="X1307">
        <v>0</v>
      </c>
      <c r="Y1307">
        <v>17000</v>
      </c>
      <c r="Z1307">
        <v>0</v>
      </c>
    </row>
    <row r="1308" spans="1:26" x14ac:dyDescent="0.25">
      <c r="A1308" t="s">
        <v>197</v>
      </c>
      <c r="B1308" t="s">
        <v>362</v>
      </c>
      <c r="C1308" t="str">
        <f>+VLOOKUP(Importaciones_mensuales[[#This Row],[Código Arancelario]],Codigos10[],2,0)</f>
        <v>Uva</v>
      </c>
      <c r="D1308">
        <f>+VLOOKUP(Importaciones_mensuales[[#This Row],[Cultivo]],Cod_categoría[],2,0)</f>
        <v>100109001</v>
      </c>
      <c r="E1308" t="str">
        <f>+VLOOKUP(Importaciones_mensuales[[#This Row],[Código Arancelario]],Codigos10[],4,0)</f>
        <v>Deshidratado</v>
      </c>
      <c r="F1308">
        <f>+VLOOKUP(Importaciones_mensuales[[#This Row],[Procesamiento]],Cod_procesamiento[],2,0)</f>
        <v>3</v>
      </c>
      <c r="G1308" t="str">
        <f>+VLOOKUP(Importaciones_mensuales[[#This Row],[Código Arancelario]],Codigos10[],3,0)</f>
        <v>Sin especificar</v>
      </c>
      <c r="H1308">
        <f>+VLOOKUP(Importaciones_mensuales[[#This Row],[Tipo]],Cod_tipo[],2,0)</f>
        <v>5</v>
      </c>
      <c r="I1308" t="str">
        <f>+VLOOKUP(Importaciones_mensuales[[#This Row],[Código Arancelario]],Codigos10[],5,0)</f>
        <v>Uva</v>
      </c>
      <c r="J1308">
        <f>+VLOOKUP(Importaciones_mensuales[[#This Row],[Categoría]],Cod_Tipo_cultivo[],2,0)</f>
        <v>11</v>
      </c>
      <c r="K1308" t="s">
        <v>129</v>
      </c>
      <c r="L1308">
        <f>+VLOOKUP(Importaciones_mensuales[[#This Row],[Contenido]],Contenido_cod[],2,0)</f>
        <v>1</v>
      </c>
      <c r="M1308" t="str">
        <f>+VLOOKUP(Importaciones_mensuales[[#This Row],[Código Arancelario]],Codigos10[],7,0)</f>
        <v>Sin especificar</v>
      </c>
      <c r="N1308">
        <v>2020</v>
      </c>
      <c r="O1308">
        <v>0</v>
      </c>
      <c r="P1308">
        <v>384.62</v>
      </c>
      <c r="Q1308">
        <v>0</v>
      </c>
      <c r="R1308">
        <v>40501.300000000003</v>
      </c>
      <c r="S1308">
        <v>0</v>
      </c>
      <c r="T1308">
        <v>5.5</v>
      </c>
      <c r="U1308">
        <v>802.87</v>
      </c>
      <c r="V1308">
        <v>0</v>
      </c>
      <c r="W1308">
        <v>33400</v>
      </c>
      <c r="X1308">
        <v>40000</v>
      </c>
      <c r="Y1308">
        <v>228003.5</v>
      </c>
      <c r="Z1308">
        <v>178870</v>
      </c>
    </row>
    <row r="1309" spans="1:26" x14ac:dyDescent="0.25">
      <c r="A1309" t="s">
        <v>198</v>
      </c>
      <c r="B1309" t="s">
        <v>362</v>
      </c>
      <c r="C1309" t="str">
        <f>+VLOOKUP(Importaciones_mensuales[[#This Row],[Código Arancelario]],Codigos10[],2,0)</f>
        <v>Sandía</v>
      </c>
      <c r="D1309">
        <f>+VLOOKUP(Importaciones_mensuales[[#This Row],[Cultivo]],Cod_categoría[],2,0)</f>
        <v>100112028</v>
      </c>
      <c r="E1309" t="str">
        <f>+VLOOKUP(Importaciones_mensuales[[#This Row],[Código Arancelario]],Codigos10[],4,0)</f>
        <v>Fresco</v>
      </c>
      <c r="F1309">
        <f>+VLOOKUP(Importaciones_mensuales[[#This Row],[Procesamiento]],Cod_procesamiento[],2,0)</f>
        <v>4</v>
      </c>
      <c r="G1309" t="str">
        <f>+VLOOKUP(Importaciones_mensuales[[#This Row],[Código Arancelario]],Codigos10[],3,0)</f>
        <v>Sin especificar</v>
      </c>
      <c r="H1309">
        <f>+VLOOKUP(Importaciones_mensuales[[#This Row],[Tipo]],Cod_tipo[],2,0)</f>
        <v>5</v>
      </c>
      <c r="I1309" t="str">
        <f>+VLOOKUP(Importaciones_mensuales[[#This Row],[Código Arancelario]],Codigos10[],5,0)</f>
        <v>Frutas anuales</v>
      </c>
      <c r="J1309">
        <f>+VLOOKUP(Importaciones_mensuales[[#This Row],[Categoría]],Cod_Tipo_cultivo[],2,0)</f>
        <v>10</v>
      </c>
      <c r="K1309" t="s">
        <v>129</v>
      </c>
      <c r="L1309">
        <f>+VLOOKUP(Importaciones_mensuales[[#This Row],[Contenido]],Contenido_cod[],2,0)</f>
        <v>1</v>
      </c>
      <c r="M1309" t="str">
        <f>+VLOOKUP(Importaciones_mensuales[[#This Row],[Código Arancelario]],Codigos10[],7,0)</f>
        <v>Sin especificar</v>
      </c>
      <c r="N1309">
        <v>2020</v>
      </c>
      <c r="O1309">
        <v>490900</v>
      </c>
      <c r="P1309">
        <v>274000</v>
      </c>
      <c r="Q1309">
        <v>66600</v>
      </c>
      <c r="R1309">
        <v>244000</v>
      </c>
      <c r="S1309">
        <v>160633</v>
      </c>
      <c r="T1309">
        <v>77936</v>
      </c>
      <c r="U1309">
        <v>279264</v>
      </c>
      <c r="V1309">
        <v>185876</v>
      </c>
      <c r="W1309">
        <v>910555</v>
      </c>
      <c r="X1309">
        <v>2182285.5</v>
      </c>
      <c r="Y1309">
        <v>4401541</v>
      </c>
      <c r="Z1309">
        <v>1716700</v>
      </c>
    </row>
    <row r="1310" spans="1:26" x14ac:dyDescent="0.25">
      <c r="A1310" t="s">
        <v>201</v>
      </c>
      <c r="B1310" t="s">
        <v>362</v>
      </c>
      <c r="C1310" t="str">
        <f>+VLOOKUP(Importaciones_mensuales[[#This Row],[Código Arancelario]],Codigos10[],2,0)</f>
        <v>Melón</v>
      </c>
      <c r="D1310">
        <f>+VLOOKUP(Importaciones_mensuales[[#This Row],[Cultivo]],Cod_categoría[],2,0)</f>
        <v>100112027</v>
      </c>
      <c r="E1310" t="str">
        <f>+VLOOKUP(Importaciones_mensuales[[#This Row],[Código Arancelario]],Codigos10[],4,0)</f>
        <v>Fresco</v>
      </c>
      <c r="F1310">
        <f>+VLOOKUP(Importaciones_mensuales[[#This Row],[Procesamiento]],Cod_procesamiento[],2,0)</f>
        <v>4</v>
      </c>
      <c r="G1310" t="str">
        <f>+VLOOKUP(Importaciones_mensuales[[#This Row],[Código Arancelario]],Codigos10[],3,0)</f>
        <v>Sin especificar</v>
      </c>
      <c r="H1310">
        <f>+VLOOKUP(Importaciones_mensuales[[#This Row],[Tipo]],Cod_tipo[],2,0)</f>
        <v>5</v>
      </c>
      <c r="I1310" t="str">
        <f>+VLOOKUP(Importaciones_mensuales[[#This Row],[Código Arancelario]],Codigos10[],5,0)</f>
        <v>Frutas anuales</v>
      </c>
      <c r="J1310">
        <f>+VLOOKUP(Importaciones_mensuales[[#This Row],[Categoría]],Cod_Tipo_cultivo[],2,0)</f>
        <v>10</v>
      </c>
      <c r="K1310" t="s">
        <v>129</v>
      </c>
      <c r="L1310">
        <f>+VLOOKUP(Importaciones_mensuales[[#This Row],[Contenido]],Contenido_cod[],2,0)</f>
        <v>1</v>
      </c>
      <c r="M1310" t="str">
        <f>+VLOOKUP(Importaciones_mensuales[[#This Row],[Código Arancelario]],Codigos10[],7,0)</f>
        <v>Sin especificar</v>
      </c>
      <c r="N1310">
        <v>2020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1.5</v>
      </c>
      <c r="U1310">
        <v>0</v>
      </c>
      <c r="V1310">
        <v>58830</v>
      </c>
      <c r="W1310">
        <v>740104</v>
      </c>
      <c r="X1310">
        <v>107548.3538</v>
      </c>
      <c r="Y1310">
        <v>211095</v>
      </c>
      <c r="Z1310">
        <v>0</v>
      </c>
    </row>
    <row r="1311" spans="1:26" x14ac:dyDescent="0.25">
      <c r="A1311" t="s">
        <v>203</v>
      </c>
      <c r="B1311" t="s">
        <v>362</v>
      </c>
      <c r="C1311" t="str">
        <f>+VLOOKUP(Importaciones_mensuales[[#This Row],[Código Arancelario]],Codigos10[],2,0)</f>
        <v>Papaya</v>
      </c>
      <c r="D1311">
        <f>+VLOOKUP(Importaciones_mensuales[[#This Row],[Cultivo]],Cod_categoría[],2,0)</f>
        <v>100108004</v>
      </c>
      <c r="E1311" t="str">
        <f>+VLOOKUP(Importaciones_mensuales[[#This Row],[Código Arancelario]],Codigos10[],4,0)</f>
        <v>Fresco</v>
      </c>
      <c r="F1311">
        <f>+VLOOKUP(Importaciones_mensuales[[#This Row],[Procesamiento]],Cod_procesamiento[],2,0)</f>
        <v>4</v>
      </c>
      <c r="G1311" t="str">
        <f>+VLOOKUP(Importaciones_mensuales[[#This Row],[Código Arancelario]],Codigos10[],3,0)</f>
        <v>Sin especificar</v>
      </c>
      <c r="H1311">
        <f>+VLOOKUP(Importaciones_mensuales[[#This Row],[Tipo]],Cod_tipo[],2,0)</f>
        <v>5</v>
      </c>
      <c r="I1311" t="str">
        <f>+VLOOKUP(Importaciones_mensuales[[#This Row],[Código Arancelario]],Codigos10[],5,0)</f>
        <v>Tropicales y Subtropicales</v>
      </c>
      <c r="J1311">
        <f>+VLOOKUP(Importaciones_mensuales[[#This Row],[Categoría]],Cod_Tipo_cultivo[],2,0)</f>
        <v>4</v>
      </c>
      <c r="K1311" t="s">
        <v>129</v>
      </c>
      <c r="L1311">
        <f>+VLOOKUP(Importaciones_mensuales[[#This Row],[Contenido]],Contenido_cod[],2,0)</f>
        <v>1</v>
      </c>
      <c r="M1311" t="str">
        <f>+VLOOKUP(Importaciones_mensuales[[#This Row],[Código Arancelario]],Codigos10[],7,0)</f>
        <v>Sin especificar</v>
      </c>
      <c r="N1311">
        <v>2020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4.6500000000000004</v>
      </c>
      <c r="V1311">
        <v>0</v>
      </c>
      <c r="W1311">
        <v>0</v>
      </c>
      <c r="X1311">
        <v>10550</v>
      </c>
      <c r="Y1311">
        <v>0</v>
      </c>
      <c r="Z1311">
        <v>0</v>
      </c>
    </row>
    <row r="1312" spans="1:26" x14ac:dyDescent="0.25">
      <c r="A1312" t="s">
        <v>205</v>
      </c>
      <c r="B1312" t="s">
        <v>362</v>
      </c>
      <c r="C1312" t="str">
        <f>+VLOOKUP(Importaciones_mensuales[[#This Row],[Código Arancelario]],Codigos10[],2,0)</f>
        <v>Manzana</v>
      </c>
      <c r="D1312">
        <f>+VLOOKUP(Importaciones_mensuales[[#This Row],[Cultivo]],Cod_categoría[],2,0)</f>
        <v>100104002</v>
      </c>
      <c r="E1312" t="str">
        <f>+VLOOKUP(Importaciones_mensuales[[#This Row],[Código Arancelario]],Codigos10[],4,0)</f>
        <v>Fresco</v>
      </c>
      <c r="F1312">
        <f>+VLOOKUP(Importaciones_mensuales[[#This Row],[Procesamiento]],Cod_procesamiento[],2,0)</f>
        <v>4</v>
      </c>
      <c r="G1312" t="str">
        <f>+VLOOKUP(Importaciones_mensuales[[#This Row],[Código Arancelario]],Codigos10[],3,0)</f>
        <v>Sin especificar</v>
      </c>
      <c r="H1312">
        <f>+VLOOKUP(Importaciones_mensuales[[#This Row],[Tipo]],Cod_tipo[],2,0)</f>
        <v>5</v>
      </c>
      <c r="I1312" t="str">
        <f>+VLOOKUP(Importaciones_mensuales[[#This Row],[Código Arancelario]],Codigos10[],5,0)</f>
        <v>Frutos de pepita</v>
      </c>
      <c r="J1312">
        <f>+VLOOKUP(Importaciones_mensuales[[#This Row],[Categoría]],Cod_Tipo_cultivo[],2,0)</f>
        <v>3</v>
      </c>
      <c r="K1312" t="s">
        <v>129</v>
      </c>
      <c r="L1312">
        <f>+VLOOKUP(Importaciones_mensuales[[#This Row],[Contenido]],Contenido_cod[],2,0)</f>
        <v>1</v>
      </c>
      <c r="M1312" t="str">
        <f>+VLOOKUP(Importaciones_mensuales[[#This Row],[Código Arancelario]],Codigos10[],7,0)</f>
        <v>Richared delicious</v>
      </c>
      <c r="N1312">
        <v>2020</v>
      </c>
      <c r="O1312">
        <v>19110</v>
      </c>
      <c r="P1312">
        <v>7644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5292</v>
      </c>
    </row>
    <row r="1313" spans="1:26" x14ac:dyDescent="0.25">
      <c r="A1313" t="s">
        <v>81</v>
      </c>
      <c r="B1313" t="s">
        <v>15</v>
      </c>
      <c r="C1313" t="str">
        <f>+VLOOKUP(Importaciones_mensuales[[#This Row],[Código Arancelario]],Codigos10[],2,0)</f>
        <v>Espárrago</v>
      </c>
      <c r="D1313">
        <f>+VLOOKUP(Importaciones_mensuales[[#This Row],[Cultivo]],Cod_categoría[],2,0)</f>
        <v>100112018</v>
      </c>
      <c r="E1313" t="str">
        <f>+VLOOKUP(Importaciones_mensuales[[#This Row],[Código Arancelario]],Codigos10[],4,0)</f>
        <v>Congelado</v>
      </c>
      <c r="F1313">
        <f>+VLOOKUP(Importaciones_mensuales[[#This Row],[Procesamiento]],Cod_procesamiento[],2,0)</f>
        <v>1</v>
      </c>
      <c r="G1313" t="str">
        <f>+VLOOKUP(Importaciones_mensuales[[#This Row],[Código Arancelario]],Codigos10[],3,0)</f>
        <v>No orgánico</v>
      </c>
      <c r="H1313">
        <f>+VLOOKUP(Importaciones_mensuales[[#This Row],[Tipo]],Cod_tipo[],2,0)</f>
        <v>2</v>
      </c>
      <c r="I1313" t="str">
        <f>+VLOOKUP(Importaciones_mensuales[[#This Row],[Código Arancelario]],Codigos10[],5,0)</f>
        <v>Hortalizas</v>
      </c>
      <c r="J1313">
        <f>+VLOOKUP(Importaciones_mensuales[[#This Row],[Categoría]],Cod_Tipo_cultivo[],2,0)</f>
        <v>7</v>
      </c>
      <c r="K1313" t="s">
        <v>20</v>
      </c>
      <c r="L1313">
        <f>+VLOOKUP(Importaciones_mensuales[[#This Row],[Contenido]],Contenido_cod[],2,0)</f>
        <v>2</v>
      </c>
      <c r="M1313" t="str">
        <f>+VLOOKUP(Importaciones_mensuales[[#This Row],[Código Arancelario]],Codigos10[],7,0)</f>
        <v>Sin especificar</v>
      </c>
      <c r="N1313">
        <v>2019</v>
      </c>
      <c r="O1313">
        <v>14413.1</v>
      </c>
      <c r="P1313">
        <v>287.49</v>
      </c>
      <c r="Q1313">
        <v>22318.53</v>
      </c>
      <c r="R1313">
        <v>0</v>
      </c>
      <c r="S1313">
        <v>0</v>
      </c>
      <c r="T1313">
        <v>0</v>
      </c>
      <c r="U1313">
        <v>2781.13</v>
      </c>
      <c r="V1313">
        <v>14119.22</v>
      </c>
      <c r="W1313">
        <v>0</v>
      </c>
      <c r="X1313">
        <v>2557.94</v>
      </c>
      <c r="Y1313">
        <v>12638.9</v>
      </c>
      <c r="Z1313">
        <v>0</v>
      </c>
    </row>
    <row r="1314" spans="1:26" x14ac:dyDescent="0.25">
      <c r="A1314" t="s">
        <v>295</v>
      </c>
      <c r="B1314" t="s">
        <v>362</v>
      </c>
      <c r="C1314" t="str">
        <f>+VLOOKUP(Importaciones_mensuales[[#This Row],[Código Arancelario]],Codigos10[],2,0)</f>
        <v>Manzana</v>
      </c>
      <c r="D1314">
        <f>+VLOOKUP(Importaciones_mensuales[[#This Row],[Cultivo]],Cod_categoría[],2,0)</f>
        <v>100104002</v>
      </c>
      <c r="E1314" t="str">
        <f>+VLOOKUP(Importaciones_mensuales[[#This Row],[Código Arancelario]],Codigos10[],4,0)</f>
        <v>Fresco</v>
      </c>
      <c r="F1314">
        <f>+VLOOKUP(Importaciones_mensuales[[#This Row],[Procesamiento]],Cod_procesamiento[],2,0)</f>
        <v>4</v>
      </c>
      <c r="G1314" t="str">
        <f>+VLOOKUP(Importaciones_mensuales[[#This Row],[Código Arancelario]],Codigos10[],3,0)</f>
        <v>Sin especificar</v>
      </c>
      <c r="H1314">
        <f>+VLOOKUP(Importaciones_mensuales[[#This Row],[Tipo]],Cod_tipo[],2,0)</f>
        <v>5</v>
      </c>
      <c r="I1314" t="str">
        <f>+VLOOKUP(Importaciones_mensuales[[#This Row],[Código Arancelario]],Codigos10[],5,0)</f>
        <v>Frutos de pepita</v>
      </c>
      <c r="J1314">
        <f>+VLOOKUP(Importaciones_mensuales[[#This Row],[Categoría]],Cod_Tipo_cultivo[],2,0)</f>
        <v>3</v>
      </c>
      <c r="K1314" t="s">
        <v>129</v>
      </c>
      <c r="L1314">
        <f>+VLOOKUP(Importaciones_mensuales[[#This Row],[Contenido]],Contenido_cod[],2,0)</f>
        <v>1</v>
      </c>
      <c r="M1314" t="str">
        <f>+VLOOKUP(Importaciones_mensuales[[#This Row],[Código Arancelario]],Codigos10[],7,0)</f>
        <v>Red starking</v>
      </c>
      <c r="N1314">
        <v>2020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</row>
    <row r="1315" spans="1:26" x14ac:dyDescent="0.25">
      <c r="A1315" t="s">
        <v>96</v>
      </c>
      <c r="B1315" t="s">
        <v>15</v>
      </c>
      <c r="C1315" t="str">
        <f>+VLOOKUP(Importaciones_mensuales[[#This Row],[Código Arancelario]],Codigos10[],2,0)</f>
        <v>Zapallo</v>
      </c>
      <c r="D1315">
        <f>+VLOOKUP(Importaciones_mensuales[[#This Row],[Cultivo]],Cod_categoría[],2,0)</f>
        <v>100112032</v>
      </c>
      <c r="E1315" t="str">
        <f>+VLOOKUP(Importaciones_mensuales[[#This Row],[Código Arancelario]],Codigos10[],4,0)</f>
        <v>Deshidratado</v>
      </c>
      <c r="F1315">
        <f>+VLOOKUP(Importaciones_mensuales[[#This Row],[Procesamiento]],Cod_procesamiento[],2,0)</f>
        <v>3</v>
      </c>
      <c r="G1315" t="str">
        <f>+VLOOKUP(Importaciones_mensuales[[#This Row],[Código Arancelario]],Codigos10[],3,0)</f>
        <v>No orgánico</v>
      </c>
      <c r="H1315">
        <f>+VLOOKUP(Importaciones_mensuales[[#This Row],[Tipo]],Cod_tipo[],2,0)</f>
        <v>2</v>
      </c>
      <c r="I1315" t="str">
        <f>+VLOOKUP(Importaciones_mensuales[[#This Row],[Código Arancelario]],Codigos10[],5,0)</f>
        <v>Hortalizas</v>
      </c>
      <c r="J1315">
        <f>+VLOOKUP(Importaciones_mensuales[[#This Row],[Categoría]],Cod_Tipo_cultivo[],2,0)</f>
        <v>7</v>
      </c>
      <c r="K1315" t="s">
        <v>20</v>
      </c>
      <c r="L1315">
        <f>+VLOOKUP(Importaciones_mensuales[[#This Row],[Contenido]],Contenido_cod[],2,0)</f>
        <v>2</v>
      </c>
      <c r="M1315" t="str">
        <f>+VLOOKUP(Importaciones_mensuales[[#This Row],[Código Arancelario]],Codigos10[],7,0)</f>
        <v>Sin especificar</v>
      </c>
      <c r="N1315">
        <v>2021</v>
      </c>
      <c r="O1315">
        <v>14369.36</v>
      </c>
      <c r="P1315">
        <v>0</v>
      </c>
      <c r="Q1315">
        <v>1855.09</v>
      </c>
      <c r="R1315">
        <v>71.099999999999994</v>
      </c>
      <c r="S1315">
        <v>244.07</v>
      </c>
      <c r="T1315">
        <v>0</v>
      </c>
      <c r="U1315">
        <v>0</v>
      </c>
      <c r="V1315">
        <v>11962.07</v>
      </c>
      <c r="W1315">
        <v>978.73</v>
      </c>
    </row>
    <row r="1316" spans="1:26" x14ac:dyDescent="0.25">
      <c r="A1316" t="s">
        <v>92</v>
      </c>
      <c r="B1316" t="s">
        <v>362</v>
      </c>
      <c r="C1316" t="str">
        <f>+VLOOKUP(Importaciones_mensuales[[#This Row],[Código Arancelario]],Codigos10[],2,0)</f>
        <v>Tomate</v>
      </c>
      <c r="D1316">
        <f>+VLOOKUP(Importaciones_mensuales[[#This Row],[Cultivo]],Cod_categoría[],2,0)</f>
        <v>100112020</v>
      </c>
      <c r="E1316" t="str">
        <f>+VLOOKUP(Importaciones_mensuales[[#This Row],[Código Arancelario]],Codigos10[],4,0)</f>
        <v>Deshidratado</v>
      </c>
      <c r="F1316">
        <f>+VLOOKUP(Importaciones_mensuales[[#This Row],[Procesamiento]],Cod_procesamiento[],2,0)</f>
        <v>3</v>
      </c>
      <c r="G1316" t="str">
        <f>+VLOOKUP(Importaciones_mensuales[[#This Row],[Código Arancelario]],Codigos10[],3,0)</f>
        <v>No orgánico</v>
      </c>
      <c r="H1316">
        <f>+VLOOKUP(Importaciones_mensuales[[#This Row],[Tipo]],Cod_tipo[],2,0)</f>
        <v>2</v>
      </c>
      <c r="I1316" t="str">
        <f>+VLOOKUP(Importaciones_mensuales[[#This Row],[Código Arancelario]],Codigos10[],5,0)</f>
        <v>Hortalizas</v>
      </c>
      <c r="J1316">
        <f>+VLOOKUP(Importaciones_mensuales[[#This Row],[Categoría]],Cod_Tipo_cultivo[],2,0)</f>
        <v>7</v>
      </c>
      <c r="K1316" t="s">
        <v>20</v>
      </c>
      <c r="L1316">
        <f>+VLOOKUP(Importaciones_mensuales[[#This Row],[Contenido]],Contenido_cod[],2,0)</f>
        <v>2</v>
      </c>
      <c r="M1316" t="str">
        <f>+VLOOKUP(Importaciones_mensuales[[#This Row],[Código Arancelario]],Codigos10[],7,0)</f>
        <v>Sin especificar</v>
      </c>
      <c r="N1316">
        <v>2017</v>
      </c>
      <c r="O1316">
        <v>14348.3595</v>
      </c>
      <c r="P1316">
        <v>0</v>
      </c>
      <c r="Q1316">
        <v>25547.4234</v>
      </c>
      <c r="R1316">
        <v>11984</v>
      </c>
      <c r="S1316">
        <v>11700</v>
      </c>
      <c r="T1316">
        <v>11540</v>
      </c>
      <c r="U1316">
        <v>14850</v>
      </c>
      <c r="V1316">
        <v>10113</v>
      </c>
      <c r="W1316">
        <v>10826.3629</v>
      </c>
      <c r="X1316">
        <v>14354.2868</v>
      </c>
      <c r="Y1316">
        <v>9130.4</v>
      </c>
      <c r="Z1316">
        <v>3001.3</v>
      </c>
    </row>
    <row r="1317" spans="1:26" x14ac:dyDescent="0.25">
      <c r="A1317" t="s">
        <v>92</v>
      </c>
      <c r="B1317" t="s">
        <v>362</v>
      </c>
      <c r="C1317" t="str">
        <f>+VLOOKUP(Importaciones_mensuales[[#This Row],[Código Arancelario]],Codigos10[],2,0)</f>
        <v>Tomate</v>
      </c>
      <c r="D1317">
        <f>+VLOOKUP(Importaciones_mensuales[[#This Row],[Cultivo]],Cod_categoría[],2,0)</f>
        <v>100112020</v>
      </c>
      <c r="E1317" t="str">
        <f>+VLOOKUP(Importaciones_mensuales[[#This Row],[Código Arancelario]],Codigos10[],4,0)</f>
        <v>Deshidratado</v>
      </c>
      <c r="F1317">
        <f>+VLOOKUP(Importaciones_mensuales[[#This Row],[Procesamiento]],Cod_procesamiento[],2,0)</f>
        <v>3</v>
      </c>
      <c r="G1317" t="str">
        <f>+VLOOKUP(Importaciones_mensuales[[#This Row],[Código Arancelario]],Codigos10[],3,0)</f>
        <v>No orgánico</v>
      </c>
      <c r="H1317">
        <f>+VLOOKUP(Importaciones_mensuales[[#This Row],[Tipo]],Cod_tipo[],2,0)</f>
        <v>2</v>
      </c>
      <c r="I1317" t="str">
        <f>+VLOOKUP(Importaciones_mensuales[[#This Row],[Código Arancelario]],Codigos10[],5,0)</f>
        <v>Hortalizas</v>
      </c>
      <c r="J1317">
        <f>+VLOOKUP(Importaciones_mensuales[[#This Row],[Categoría]],Cod_Tipo_cultivo[],2,0)</f>
        <v>7</v>
      </c>
      <c r="K1317" t="s">
        <v>20</v>
      </c>
      <c r="L1317">
        <f>+VLOOKUP(Importaciones_mensuales[[#This Row],[Contenido]],Contenido_cod[],2,0)</f>
        <v>2</v>
      </c>
      <c r="M1317" t="str">
        <f>+VLOOKUP(Importaciones_mensuales[[#This Row],[Código Arancelario]],Codigos10[],7,0)</f>
        <v>Sin especificar</v>
      </c>
      <c r="N1317">
        <v>2015</v>
      </c>
      <c r="O1317">
        <v>14000</v>
      </c>
      <c r="P1317">
        <v>2098.1385</v>
      </c>
      <c r="Q1317">
        <v>52000</v>
      </c>
      <c r="R1317">
        <v>1194.05</v>
      </c>
      <c r="S1317">
        <v>28000</v>
      </c>
      <c r="T1317">
        <v>18053.6384</v>
      </c>
      <c r="U1317">
        <v>46010</v>
      </c>
      <c r="V1317">
        <v>405.0446</v>
      </c>
      <c r="W1317">
        <v>3000</v>
      </c>
      <c r="X1317">
        <v>10065.07</v>
      </c>
      <c r="Y1317">
        <v>1200</v>
      </c>
      <c r="Z1317">
        <v>5495.0691999999999</v>
      </c>
    </row>
    <row r="1318" spans="1:26" x14ac:dyDescent="0.25">
      <c r="A1318" t="s">
        <v>216</v>
      </c>
      <c r="B1318" t="s">
        <v>362</v>
      </c>
      <c r="C1318" t="str">
        <f>+VLOOKUP(Importaciones_mensuales[[#This Row],[Código Arancelario]],Codigos10[],2,0)</f>
        <v>Pera</v>
      </c>
      <c r="D1318">
        <f>+VLOOKUP(Importaciones_mensuales[[#This Row],[Cultivo]],Cod_categoría[],2,0)</f>
        <v>100104005</v>
      </c>
      <c r="E1318" t="str">
        <f>+VLOOKUP(Importaciones_mensuales[[#This Row],[Código Arancelario]],Codigos10[],4,0)</f>
        <v>Fresco</v>
      </c>
      <c r="F1318">
        <f>+VLOOKUP(Importaciones_mensuales[[#This Row],[Procesamiento]],Cod_procesamiento[],2,0)</f>
        <v>4</v>
      </c>
      <c r="G1318" t="str">
        <f>+VLOOKUP(Importaciones_mensuales[[#This Row],[Código Arancelario]],Codigos10[],3,0)</f>
        <v>Sin especificar</v>
      </c>
      <c r="H1318">
        <f>+VLOOKUP(Importaciones_mensuales[[#This Row],[Tipo]],Cod_tipo[],2,0)</f>
        <v>5</v>
      </c>
      <c r="I1318" t="str">
        <f>+VLOOKUP(Importaciones_mensuales[[#This Row],[Código Arancelario]],Codigos10[],5,0)</f>
        <v>Frutos de pepita</v>
      </c>
      <c r="J1318">
        <f>+VLOOKUP(Importaciones_mensuales[[#This Row],[Categoría]],Cod_Tipo_cultivo[],2,0)</f>
        <v>3</v>
      </c>
      <c r="K1318" t="s">
        <v>129</v>
      </c>
      <c r="L1318">
        <f>+VLOOKUP(Importaciones_mensuales[[#This Row],[Contenido]],Contenido_cod[],2,0)</f>
        <v>1</v>
      </c>
      <c r="M1318" t="str">
        <f>+VLOOKUP(Importaciones_mensuales[[#This Row],[Código Arancelario]],Codigos10[],7,0)</f>
        <v>Packham's triumph</v>
      </c>
      <c r="N1318">
        <v>2020</v>
      </c>
      <c r="O1318">
        <v>118876.8</v>
      </c>
      <c r="P1318">
        <v>0</v>
      </c>
      <c r="Q1318">
        <v>0</v>
      </c>
      <c r="R1318">
        <v>23040</v>
      </c>
      <c r="S1318">
        <v>0</v>
      </c>
      <c r="T1318">
        <v>0</v>
      </c>
      <c r="U1318">
        <v>0</v>
      </c>
      <c r="V1318">
        <v>24206</v>
      </c>
      <c r="W1318">
        <v>23328</v>
      </c>
      <c r="X1318">
        <v>149040</v>
      </c>
      <c r="Y1318">
        <v>89217.600000000006</v>
      </c>
      <c r="Z1318">
        <v>265775.40000000002</v>
      </c>
    </row>
    <row r="1319" spans="1:26" x14ac:dyDescent="0.25">
      <c r="A1319" t="s">
        <v>219</v>
      </c>
      <c r="B1319" t="s">
        <v>362</v>
      </c>
      <c r="C1319" t="str">
        <f>+VLOOKUP(Importaciones_mensuales[[#This Row],[Código Arancelario]],Codigos10[],2,0)</f>
        <v>Pera</v>
      </c>
      <c r="D1319">
        <f>+VLOOKUP(Importaciones_mensuales[[#This Row],[Cultivo]],Cod_categoría[],2,0)</f>
        <v>100104005</v>
      </c>
      <c r="E1319" t="str">
        <f>+VLOOKUP(Importaciones_mensuales[[#This Row],[Código Arancelario]],Codigos10[],4,0)</f>
        <v>Fresco</v>
      </c>
      <c r="F1319">
        <f>+VLOOKUP(Importaciones_mensuales[[#This Row],[Procesamiento]],Cod_procesamiento[],2,0)</f>
        <v>4</v>
      </c>
      <c r="G1319" t="str">
        <f>+VLOOKUP(Importaciones_mensuales[[#This Row],[Código Arancelario]],Codigos10[],3,0)</f>
        <v>Sin especificar</v>
      </c>
      <c r="H1319">
        <f>+VLOOKUP(Importaciones_mensuales[[#This Row],[Tipo]],Cod_tipo[],2,0)</f>
        <v>5</v>
      </c>
      <c r="I1319" t="str">
        <f>+VLOOKUP(Importaciones_mensuales[[#This Row],[Código Arancelario]],Codigos10[],5,0)</f>
        <v>Frutos de pepita</v>
      </c>
      <c r="J1319">
        <f>+VLOOKUP(Importaciones_mensuales[[#This Row],[Categoría]],Cod_Tipo_cultivo[],2,0)</f>
        <v>3</v>
      </c>
      <c r="K1319" t="s">
        <v>129</v>
      </c>
      <c r="L1319">
        <f>+VLOOKUP(Importaciones_mensuales[[#This Row],[Contenido]],Contenido_cod[],2,0)</f>
        <v>1</v>
      </c>
      <c r="M1319" t="str">
        <f>+VLOOKUP(Importaciones_mensuales[[#This Row],[Código Arancelario]],Codigos10[],7,0)</f>
        <v>D'Anjou</v>
      </c>
      <c r="N1319">
        <v>2020</v>
      </c>
      <c r="O1319">
        <v>16396.8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</row>
    <row r="1320" spans="1:26" x14ac:dyDescent="0.25">
      <c r="A1320" t="s">
        <v>221</v>
      </c>
      <c r="B1320" t="s">
        <v>362</v>
      </c>
      <c r="C1320" t="str">
        <f>+VLOOKUP(Importaciones_mensuales[[#This Row],[Código Arancelario]],Codigos10[],2,0)</f>
        <v>Pera</v>
      </c>
      <c r="D1320">
        <f>+VLOOKUP(Importaciones_mensuales[[#This Row],[Cultivo]],Cod_categoría[],2,0)</f>
        <v>100104005</v>
      </c>
      <c r="E1320" t="str">
        <f>+VLOOKUP(Importaciones_mensuales[[#This Row],[Código Arancelario]],Codigos10[],4,0)</f>
        <v>Fresco</v>
      </c>
      <c r="F1320">
        <f>+VLOOKUP(Importaciones_mensuales[[#This Row],[Procesamiento]],Cod_procesamiento[],2,0)</f>
        <v>4</v>
      </c>
      <c r="G1320" t="str">
        <f>+VLOOKUP(Importaciones_mensuales[[#This Row],[Código Arancelario]],Codigos10[],3,0)</f>
        <v>Sin especificar</v>
      </c>
      <c r="H1320">
        <f>+VLOOKUP(Importaciones_mensuales[[#This Row],[Tipo]],Cod_tipo[],2,0)</f>
        <v>5</v>
      </c>
      <c r="I1320" t="str">
        <f>+VLOOKUP(Importaciones_mensuales[[#This Row],[Código Arancelario]],Codigos10[],5,0)</f>
        <v>Frutos de pepita</v>
      </c>
      <c r="J1320">
        <f>+VLOOKUP(Importaciones_mensuales[[#This Row],[Categoría]],Cod_Tipo_cultivo[],2,0)</f>
        <v>3</v>
      </c>
      <c r="K1320" t="s">
        <v>129</v>
      </c>
      <c r="L1320">
        <f>+VLOOKUP(Importaciones_mensuales[[#This Row],[Contenido]],Contenido_cod[],2,0)</f>
        <v>1</v>
      </c>
      <c r="M1320" t="str">
        <f>+VLOOKUP(Importaciones_mensuales[[#This Row],[Código Arancelario]],Codigos10[],7,0)</f>
        <v>Sin especificar</v>
      </c>
      <c r="N1320">
        <v>2020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21126</v>
      </c>
      <c r="Y1320">
        <v>2016</v>
      </c>
      <c r="Z1320">
        <v>23142</v>
      </c>
    </row>
    <row r="1321" spans="1:26" x14ac:dyDescent="0.25">
      <c r="A1321" t="s">
        <v>222</v>
      </c>
      <c r="B1321" t="s">
        <v>362</v>
      </c>
      <c r="C1321" t="str">
        <f>+VLOOKUP(Importaciones_mensuales[[#This Row],[Código Arancelario]],Codigos10[],2,0)</f>
        <v>Damasco</v>
      </c>
      <c r="D1321">
        <f>+VLOOKUP(Importaciones_mensuales[[#This Row],[Cultivo]],Cod_categoría[],2,0)</f>
        <v>100103003</v>
      </c>
      <c r="E1321" t="str">
        <f>+VLOOKUP(Importaciones_mensuales[[#This Row],[Código Arancelario]],Codigos10[],4,0)</f>
        <v>Fresco</v>
      </c>
      <c r="F1321">
        <f>+VLOOKUP(Importaciones_mensuales[[#This Row],[Procesamiento]],Cod_procesamiento[],2,0)</f>
        <v>4</v>
      </c>
      <c r="G1321" t="str">
        <f>+VLOOKUP(Importaciones_mensuales[[#This Row],[Código Arancelario]],Codigos10[],3,0)</f>
        <v>Sin especificar</v>
      </c>
      <c r="H1321">
        <f>+VLOOKUP(Importaciones_mensuales[[#This Row],[Tipo]],Cod_tipo[],2,0)</f>
        <v>5</v>
      </c>
      <c r="I1321" t="str">
        <f>+VLOOKUP(Importaciones_mensuales[[#This Row],[Código Arancelario]],Codigos10[],5,0)</f>
        <v>Frutos de carozo</v>
      </c>
      <c r="J1321">
        <f>+VLOOKUP(Importaciones_mensuales[[#This Row],[Categoría]],Cod_Tipo_cultivo[],2,0)</f>
        <v>5</v>
      </c>
      <c r="K1321" t="s">
        <v>129</v>
      </c>
      <c r="L1321">
        <f>+VLOOKUP(Importaciones_mensuales[[#This Row],[Contenido]],Contenido_cod[],2,0)</f>
        <v>1</v>
      </c>
      <c r="M1321" t="str">
        <f>+VLOOKUP(Importaciones_mensuales[[#This Row],[Código Arancelario]],Codigos10[],7,0)</f>
        <v>Sin especificar</v>
      </c>
      <c r="N1321">
        <v>2020</v>
      </c>
      <c r="O1321">
        <v>0</v>
      </c>
      <c r="P1321">
        <v>2.5499999999999998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1</v>
      </c>
      <c r="W1321">
        <v>0</v>
      </c>
      <c r="X1321">
        <v>1.1000000000000001</v>
      </c>
      <c r="Y1321">
        <v>0</v>
      </c>
      <c r="Z1321">
        <v>0</v>
      </c>
    </row>
    <row r="1322" spans="1:26" x14ac:dyDescent="0.25">
      <c r="A1322" t="s">
        <v>225</v>
      </c>
      <c r="B1322" t="s">
        <v>362</v>
      </c>
      <c r="C1322" t="str">
        <f>+VLOOKUP(Importaciones_mensuales[[#This Row],[Código Arancelario]],Codigos10[],2,0)</f>
        <v>Nectarín</v>
      </c>
      <c r="D1322">
        <f>+VLOOKUP(Importaciones_mensuales[[#This Row],[Cultivo]],Cod_categoría[],2,0)</f>
        <v>100103006</v>
      </c>
      <c r="E1322" t="str">
        <f>+VLOOKUP(Importaciones_mensuales[[#This Row],[Código Arancelario]],Codigos10[],4,0)</f>
        <v>Fresco</v>
      </c>
      <c r="F1322">
        <f>+VLOOKUP(Importaciones_mensuales[[#This Row],[Procesamiento]],Cod_procesamiento[],2,0)</f>
        <v>4</v>
      </c>
      <c r="G1322" t="str">
        <f>+VLOOKUP(Importaciones_mensuales[[#This Row],[Código Arancelario]],Codigos10[],3,0)</f>
        <v>Sin especificar</v>
      </c>
      <c r="H1322">
        <f>+VLOOKUP(Importaciones_mensuales[[#This Row],[Tipo]],Cod_tipo[],2,0)</f>
        <v>5</v>
      </c>
      <c r="I1322" t="str">
        <f>+VLOOKUP(Importaciones_mensuales[[#This Row],[Código Arancelario]],Codigos10[],5,0)</f>
        <v>Frutos de carozo</v>
      </c>
      <c r="J1322">
        <f>+VLOOKUP(Importaciones_mensuales[[#This Row],[Categoría]],Cod_Tipo_cultivo[],2,0)</f>
        <v>5</v>
      </c>
      <c r="K1322" t="s">
        <v>129</v>
      </c>
      <c r="L1322">
        <f>+VLOOKUP(Importaciones_mensuales[[#This Row],[Contenido]],Contenido_cod[],2,0)</f>
        <v>1</v>
      </c>
      <c r="M1322" t="str">
        <f>+VLOOKUP(Importaciones_mensuales[[#This Row],[Código Arancelario]],Codigos10[],7,0)</f>
        <v>Sin especificar</v>
      </c>
      <c r="N1322">
        <v>2020</v>
      </c>
      <c r="O1322">
        <v>0</v>
      </c>
      <c r="P1322">
        <v>0</v>
      </c>
      <c r="Q1322">
        <v>0</v>
      </c>
      <c r="R1322">
        <v>0</v>
      </c>
      <c r="S1322">
        <v>1729.5</v>
      </c>
      <c r="T1322">
        <v>4056</v>
      </c>
      <c r="U1322">
        <v>3456</v>
      </c>
      <c r="V1322">
        <v>1728</v>
      </c>
      <c r="W1322">
        <v>1725.84</v>
      </c>
      <c r="X1322">
        <v>0</v>
      </c>
      <c r="Y1322">
        <v>0</v>
      </c>
      <c r="Z1322">
        <v>0</v>
      </c>
    </row>
    <row r="1323" spans="1:26" x14ac:dyDescent="0.25">
      <c r="A1323" t="s">
        <v>227</v>
      </c>
      <c r="B1323" t="s">
        <v>362</v>
      </c>
      <c r="C1323" t="str">
        <f>+VLOOKUP(Importaciones_mensuales[[#This Row],[Código Arancelario]],Codigos10[],2,0)</f>
        <v>Durazno</v>
      </c>
      <c r="D1323">
        <f>+VLOOKUP(Importaciones_mensuales[[#This Row],[Cultivo]],Cod_categoría[],2,0)</f>
        <v>100103004</v>
      </c>
      <c r="E1323" t="str">
        <f>+VLOOKUP(Importaciones_mensuales[[#This Row],[Código Arancelario]],Codigos10[],4,0)</f>
        <v>Fresco</v>
      </c>
      <c r="F1323">
        <f>+VLOOKUP(Importaciones_mensuales[[#This Row],[Procesamiento]],Cod_procesamiento[],2,0)</f>
        <v>4</v>
      </c>
      <c r="G1323" t="str">
        <f>+VLOOKUP(Importaciones_mensuales[[#This Row],[Código Arancelario]],Codigos10[],3,0)</f>
        <v>Sin especificar</v>
      </c>
      <c r="H1323">
        <f>+VLOOKUP(Importaciones_mensuales[[#This Row],[Tipo]],Cod_tipo[],2,0)</f>
        <v>5</v>
      </c>
      <c r="I1323" t="str">
        <f>+VLOOKUP(Importaciones_mensuales[[#This Row],[Código Arancelario]],Codigos10[],5,0)</f>
        <v>Frutos de carozo</v>
      </c>
      <c r="J1323">
        <f>+VLOOKUP(Importaciones_mensuales[[#This Row],[Categoría]],Cod_Tipo_cultivo[],2,0)</f>
        <v>5</v>
      </c>
      <c r="K1323" t="s">
        <v>129</v>
      </c>
      <c r="L1323">
        <f>+VLOOKUP(Importaciones_mensuales[[#This Row],[Contenido]],Contenido_cod[],2,0)</f>
        <v>1</v>
      </c>
      <c r="M1323" t="str">
        <f>+VLOOKUP(Importaciones_mensuales[[#This Row],[Código Arancelario]],Codigos10[],7,0)</f>
        <v>Sin especificar</v>
      </c>
      <c r="N1323">
        <v>2020</v>
      </c>
      <c r="O1323">
        <v>0</v>
      </c>
      <c r="P1323">
        <v>0</v>
      </c>
      <c r="Q1323">
        <v>0</v>
      </c>
      <c r="R1323">
        <v>2</v>
      </c>
      <c r="S1323">
        <v>1728</v>
      </c>
      <c r="T1323">
        <v>1152</v>
      </c>
      <c r="U1323">
        <v>2304</v>
      </c>
      <c r="V1323">
        <v>8037.87</v>
      </c>
      <c r="W1323">
        <v>7480</v>
      </c>
      <c r="X1323">
        <v>0</v>
      </c>
      <c r="Y1323">
        <v>0</v>
      </c>
      <c r="Z1323">
        <v>0</v>
      </c>
    </row>
    <row r="1324" spans="1:26" x14ac:dyDescent="0.25">
      <c r="A1324" t="s">
        <v>209</v>
      </c>
      <c r="B1324" t="s">
        <v>15</v>
      </c>
      <c r="C1324" t="str">
        <f>+VLOOKUP(Importaciones_mensuales[[#This Row],[Código Arancelario]],Codigos10[],2,0)</f>
        <v>Manzana</v>
      </c>
      <c r="D1324">
        <f>+VLOOKUP(Importaciones_mensuales[[#This Row],[Cultivo]],Cod_categoría[],2,0)</f>
        <v>100104002</v>
      </c>
      <c r="E1324" t="str">
        <f>+VLOOKUP(Importaciones_mensuales[[#This Row],[Código Arancelario]],Codigos10[],4,0)</f>
        <v>Fresco</v>
      </c>
      <c r="F1324">
        <f>+VLOOKUP(Importaciones_mensuales[[#This Row],[Procesamiento]],Cod_procesamiento[],2,0)</f>
        <v>4</v>
      </c>
      <c r="G1324" t="str">
        <f>+VLOOKUP(Importaciones_mensuales[[#This Row],[Código Arancelario]],Codigos10[],3,0)</f>
        <v>No orgánico</v>
      </c>
      <c r="H1324">
        <f>+VLOOKUP(Importaciones_mensuales[[#This Row],[Tipo]],Cod_tipo[],2,0)</f>
        <v>2</v>
      </c>
      <c r="I1324" t="str">
        <f>+VLOOKUP(Importaciones_mensuales[[#This Row],[Código Arancelario]],Codigos10[],5,0)</f>
        <v>Frutos de pepita</v>
      </c>
      <c r="J1324">
        <f>+VLOOKUP(Importaciones_mensuales[[#This Row],[Categoría]],Cod_Tipo_cultivo[],2,0)</f>
        <v>3</v>
      </c>
      <c r="K1324" t="s">
        <v>129</v>
      </c>
      <c r="L1324">
        <f>+VLOOKUP(Importaciones_mensuales[[#This Row],[Contenido]],Contenido_cod[],2,0)</f>
        <v>1</v>
      </c>
      <c r="M1324" t="str">
        <f>+VLOOKUP(Importaciones_mensuales[[#This Row],[Código Arancelario]],Codigos10[],7,0)</f>
        <v>Royal gala</v>
      </c>
      <c r="N1324">
        <v>2020</v>
      </c>
      <c r="O1324">
        <v>12187.5</v>
      </c>
      <c r="P1324">
        <v>40483.910000000003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61750.1</v>
      </c>
      <c r="Y1324">
        <v>61744.35</v>
      </c>
      <c r="Z1324">
        <v>131317.22</v>
      </c>
    </row>
    <row r="1325" spans="1:26" x14ac:dyDescent="0.25">
      <c r="A1325" t="s">
        <v>273</v>
      </c>
      <c r="B1325" t="s">
        <v>362</v>
      </c>
      <c r="C1325" t="str">
        <f>+VLOOKUP(Importaciones_mensuales[[#This Row],[Código Arancelario]],Codigos10[],2,0)</f>
        <v>Arándano</v>
      </c>
      <c r="D1325">
        <f>+VLOOKUP(Importaciones_mensuales[[#This Row],[Cultivo]],Cod_categoría[],2,0)</f>
        <v>100101001</v>
      </c>
      <c r="E1325" t="str">
        <f>+VLOOKUP(Importaciones_mensuales[[#This Row],[Código Arancelario]],Codigos10[],4,0)</f>
        <v>Deshidratado</v>
      </c>
      <c r="F1325">
        <f>+VLOOKUP(Importaciones_mensuales[[#This Row],[Procesamiento]],Cod_procesamiento[],2,0)</f>
        <v>3</v>
      </c>
      <c r="G1325" t="str">
        <f>+VLOOKUP(Importaciones_mensuales[[#This Row],[Código Arancelario]],Codigos10[],3,0)</f>
        <v>No orgánico</v>
      </c>
      <c r="H1325">
        <f>+VLOOKUP(Importaciones_mensuales[[#This Row],[Tipo]],Cod_tipo[],2,0)</f>
        <v>2</v>
      </c>
      <c r="I1325" t="str">
        <f>+VLOOKUP(Importaciones_mensuales[[#This Row],[Código Arancelario]],Codigos10[],5,0)</f>
        <v>Berries</v>
      </c>
      <c r="J1325">
        <f>+VLOOKUP(Importaciones_mensuales[[#This Row],[Categoría]],Cod_Tipo_cultivo[],2,0)</f>
        <v>1</v>
      </c>
      <c r="K1325" t="s">
        <v>129</v>
      </c>
      <c r="L1325">
        <f>+VLOOKUP(Importaciones_mensuales[[#This Row],[Contenido]],Contenido_cod[],2,0)</f>
        <v>1</v>
      </c>
      <c r="M1325" t="str">
        <f>+VLOOKUP(Importaciones_mensuales[[#This Row],[Código Arancelario]],Codigos10[],7,0)</f>
        <v>Sin especificar</v>
      </c>
      <c r="N1325">
        <v>2018</v>
      </c>
      <c r="O1325">
        <v>11340</v>
      </c>
      <c r="P1325">
        <v>0</v>
      </c>
      <c r="Q1325">
        <v>0</v>
      </c>
      <c r="R1325">
        <v>11444.2</v>
      </c>
      <c r="S1325">
        <v>0</v>
      </c>
      <c r="T1325">
        <v>0</v>
      </c>
      <c r="U1325">
        <v>0</v>
      </c>
      <c r="V1325">
        <v>0</v>
      </c>
      <c r="W1325">
        <v>10.199999999999999</v>
      </c>
      <c r="X1325">
        <v>0</v>
      </c>
      <c r="Y1325">
        <v>0</v>
      </c>
      <c r="Z1325">
        <v>0</v>
      </c>
    </row>
    <row r="1326" spans="1:26" x14ac:dyDescent="0.25">
      <c r="A1326" t="s">
        <v>92</v>
      </c>
      <c r="B1326" t="s">
        <v>15</v>
      </c>
      <c r="C1326" t="str">
        <f>+VLOOKUP(Importaciones_mensuales[[#This Row],[Código Arancelario]],Codigos10[],2,0)</f>
        <v>Tomate</v>
      </c>
      <c r="D1326">
        <f>+VLOOKUP(Importaciones_mensuales[[#This Row],[Cultivo]],Cod_categoría[],2,0)</f>
        <v>100112020</v>
      </c>
      <c r="E1326" t="str">
        <f>+VLOOKUP(Importaciones_mensuales[[#This Row],[Código Arancelario]],Codigos10[],4,0)</f>
        <v>Deshidratado</v>
      </c>
      <c r="F1326">
        <f>+VLOOKUP(Importaciones_mensuales[[#This Row],[Procesamiento]],Cod_procesamiento[],2,0)</f>
        <v>3</v>
      </c>
      <c r="G1326" t="str">
        <f>+VLOOKUP(Importaciones_mensuales[[#This Row],[Código Arancelario]],Codigos10[],3,0)</f>
        <v>No orgánico</v>
      </c>
      <c r="H1326">
        <f>+VLOOKUP(Importaciones_mensuales[[#This Row],[Tipo]],Cod_tipo[],2,0)</f>
        <v>2</v>
      </c>
      <c r="I1326" t="str">
        <f>+VLOOKUP(Importaciones_mensuales[[#This Row],[Código Arancelario]],Codigos10[],5,0)</f>
        <v>Hortalizas</v>
      </c>
      <c r="J1326">
        <f>+VLOOKUP(Importaciones_mensuales[[#This Row],[Categoría]],Cod_Tipo_cultivo[],2,0)</f>
        <v>7</v>
      </c>
      <c r="K1326" t="s">
        <v>20</v>
      </c>
      <c r="L1326">
        <f>+VLOOKUP(Importaciones_mensuales[[#This Row],[Contenido]],Contenido_cod[],2,0)</f>
        <v>2</v>
      </c>
      <c r="M1326" t="str">
        <f>+VLOOKUP(Importaciones_mensuales[[#This Row],[Código Arancelario]],Codigos10[],7,0)</f>
        <v>Sin especificar</v>
      </c>
      <c r="N1326">
        <v>2019</v>
      </c>
      <c r="O1326">
        <v>11187.68</v>
      </c>
      <c r="P1326">
        <v>59883.09</v>
      </c>
      <c r="Q1326">
        <v>47055.96</v>
      </c>
      <c r="R1326">
        <v>27316.83</v>
      </c>
      <c r="S1326">
        <v>1204.8499999999999</v>
      </c>
      <c r="T1326">
        <v>44100</v>
      </c>
      <c r="U1326">
        <v>171631.23</v>
      </c>
      <c r="V1326">
        <v>133203.51</v>
      </c>
      <c r="W1326">
        <v>106534.03</v>
      </c>
      <c r="X1326">
        <v>0</v>
      </c>
      <c r="Y1326">
        <v>1626.89</v>
      </c>
      <c r="Z1326">
        <v>53966.369999999995</v>
      </c>
    </row>
    <row r="1327" spans="1:26" x14ac:dyDescent="0.25">
      <c r="A1327" t="s">
        <v>96</v>
      </c>
      <c r="B1327" t="s">
        <v>15</v>
      </c>
      <c r="C1327" t="str">
        <f>+VLOOKUP(Importaciones_mensuales[[#This Row],[Código Arancelario]],Codigos10[],2,0)</f>
        <v>Zapallo</v>
      </c>
      <c r="D1327">
        <f>+VLOOKUP(Importaciones_mensuales[[#This Row],[Cultivo]],Cod_categoría[],2,0)</f>
        <v>100112032</v>
      </c>
      <c r="E1327" t="str">
        <f>+VLOOKUP(Importaciones_mensuales[[#This Row],[Código Arancelario]],Codigos10[],4,0)</f>
        <v>Deshidratado</v>
      </c>
      <c r="F1327">
        <f>+VLOOKUP(Importaciones_mensuales[[#This Row],[Procesamiento]],Cod_procesamiento[],2,0)</f>
        <v>3</v>
      </c>
      <c r="G1327" t="str">
        <f>+VLOOKUP(Importaciones_mensuales[[#This Row],[Código Arancelario]],Codigos10[],3,0)</f>
        <v>No orgánico</v>
      </c>
      <c r="H1327">
        <f>+VLOOKUP(Importaciones_mensuales[[#This Row],[Tipo]],Cod_tipo[],2,0)</f>
        <v>2</v>
      </c>
      <c r="I1327" t="str">
        <f>+VLOOKUP(Importaciones_mensuales[[#This Row],[Código Arancelario]],Codigos10[],5,0)</f>
        <v>Hortalizas</v>
      </c>
      <c r="J1327">
        <f>+VLOOKUP(Importaciones_mensuales[[#This Row],[Categoría]],Cod_Tipo_cultivo[],2,0)</f>
        <v>7</v>
      </c>
      <c r="K1327" t="s">
        <v>20</v>
      </c>
      <c r="L1327">
        <f>+VLOOKUP(Importaciones_mensuales[[#This Row],[Contenido]],Contenido_cod[],2,0)</f>
        <v>2</v>
      </c>
      <c r="M1327" t="str">
        <f>+VLOOKUP(Importaciones_mensuales[[#This Row],[Código Arancelario]],Codigos10[],7,0)</f>
        <v>Sin especificar</v>
      </c>
      <c r="N1327">
        <v>2019</v>
      </c>
      <c r="O1327">
        <v>10940.72</v>
      </c>
      <c r="P1327">
        <v>3742.88</v>
      </c>
      <c r="Q1327">
        <v>0</v>
      </c>
      <c r="R1327">
        <v>0</v>
      </c>
      <c r="S1327">
        <v>2865.26</v>
      </c>
      <c r="T1327">
        <v>880.68</v>
      </c>
      <c r="U1327">
        <v>28914.11</v>
      </c>
      <c r="V1327">
        <v>4277.5</v>
      </c>
      <c r="W1327">
        <v>0</v>
      </c>
      <c r="X1327">
        <v>8280</v>
      </c>
      <c r="Y1327">
        <v>7590.52</v>
      </c>
      <c r="Z1327">
        <v>3986.27</v>
      </c>
    </row>
    <row r="1328" spans="1:26" x14ac:dyDescent="0.25">
      <c r="A1328" t="s">
        <v>54</v>
      </c>
      <c r="B1328" t="s">
        <v>362</v>
      </c>
      <c r="C1328" t="str">
        <f>+VLOOKUP(Importaciones_mensuales[[#This Row],[Código Arancelario]],Codigos10[],2,0)</f>
        <v>Espárrago</v>
      </c>
      <c r="D1328">
        <f>+VLOOKUP(Importaciones_mensuales[[#This Row],[Cultivo]],Cod_categoría[],2,0)</f>
        <v>100112018</v>
      </c>
      <c r="E1328" t="str">
        <f>+VLOOKUP(Importaciones_mensuales[[#This Row],[Código Arancelario]],Codigos10[],4,0)</f>
        <v>Fresco</v>
      </c>
      <c r="F1328">
        <f>+VLOOKUP(Importaciones_mensuales[[#This Row],[Procesamiento]],Cod_procesamiento[],2,0)</f>
        <v>4</v>
      </c>
      <c r="G1328" t="str">
        <f>+VLOOKUP(Importaciones_mensuales[[#This Row],[Código Arancelario]],Codigos10[],3,0)</f>
        <v>No orgánico</v>
      </c>
      <c r="H1328">
        <f>+VLOOKUP(Importaciones_mensuales[[#This Row],[Tipo]],Cod_tipo[],2,0)</f>
        <v>2</v>
      </c>
      <c r="I1328" t="str">
        <f>+VLOOKUP(Importaciones_mensuales[[#This Row],[Código Arancelario]],Codigos10[],5,0)</f>
        <v>Hortalizas</v>
      </c>
      <c r="J1328">
        <f>+VLOOKUP(Importaciones_mensuales[[#This Row],[Categoría]],Cod_Tipo_cultivo[],2,0)</f>
        <v>7</v>
      </c>
      <c r="K1328" t="s">
        <v>20</v>
      </c>
      <c r="L1328">
        <f>+VLOOKUP(Importaciones_mensuales[[#This Row],[Contenido]],Contenido_cod[],2,0)</f>
        <v>2</v>
      </c>
      <c r="M1328" t="str">
        <f>+VLOOKUP(Importaciones_mensuales[[#This Row],[Código Arancelario]],Codigos10[],7,0)</f>
        <v>Sin especificar</v>
      </c>
      <c r="N1328">
        <v>2017</v>
      </c>
      <c r="O1328">
        <v>10635</v>
      </c>
      <c r="P1328">
        <v>16555</v>
      </c>
      <c r="Q1328">
        <v>11455</v>
      </c>
      <c r="R1328">
        <v>6016</v>
      </c>
      <c r="S1328">
        <v>30195</v>
      </c>
      <c r="T1328">
        <v>29010</v>
      </c>
      <c r="U1328">
        <v>25401</v>
      </c>
      <c r="V1328">
        <v>40290</v>
      </c>
      <c r="W1328">
        <v>20910</v>
      </c>
      <c r="X1328">
        <v>6630</v>
      </c>
      <c r="Y1328">
        <v>15810</v>
      </c>
      <c r="Z1328">
        <v>47840</v>
      </c>
    </row>
    <row r="1329" spans="1:26" x14ac:dyDescent="0.25">
      <c r="A1329" t="s">
        <v>92</v>
      </c>
      <c r="B1329" t="s">
        <v>362</v>
      </c>
      <c r="C1329" t="str">
        <f>+VLOOKUP(Importaciones_mensuales[[#This Row],[Código Arancelario]],Codigos10[],2,0)</f>
        <v>Tomate</v>
      </c>
      <c r="D1329">
        <f>+VLOOKUP(Importaciones_mensuales[[#This Row],[Cultivo]],Cod_categoría[],2,0)</f>
        <v>100112020</v>
      </c>
      <c r="E1329" t="str">
        <f>+VLOOKUP(Importaciones_mensuales[[#This Row],[Código Arancelario]],Codigos10[],4,0)</f>
        <v>Deshidratado</v>
      </c>
      <c r="F1329">
        <f>+VLOOKUP(Importaciones_mensuales[[#This Row],[Procesamiento]],Cod_procesamiento[],2,0)</f>
        <v>3</v>
      </c>
      <c r="G1329" t="str">
        <f>+VLOOKUP(Importaciones_mensuales[[#This Row],[Código Arancelario]],Codigos10[],3,0)</f>
        <v>No orgánico</v>
      </c>
      <c r="H1329">
        <f>+VLOOKUP(Importaciones_mensuales[[#This Row],[Tipo]],Cod_tipo[],2,0)</f>
        <v>2</v>
      </c>
      <c r="I1329" t="str">
        <f>+VLOOKUP(Importaciones_mensuales[[#This Row],[Código Arancelario]],Codigos10[],5,0)</f>
        <v>Hortalizas</v>
      </c>
      <c r="J1329">
        <f>+VLOOKUP(Importaciones_mensuales[[#This Row],[Categoría]],Cod_Tipo_cultivo[],2,0)</f>
        <v>7</v>
      </c>
      <c r="K1329" t="s">
        <v>20</v>
      </c>
      <c r="L1329">
        <f>+VLOOKUP(Importaciones_mensuales[[#This Row],[Contenido]],Contenido_cod[],2,0)</f>
        <v>2</v>
      </c>
      <c r="M1329" t="str">
        <f>+VLOOKUP(Importaciones_mensuales[[#This Row],[Código Arancelario]],Codigos10[],7,0)</f>
        <v>Sin especificar</v>
      </c>
      <c r="N1329">
        <v>2016</v>
      </c>
      <c r="O1329">
        <v>10524.220600000001</v>
      </c>
      <c r="P1329">
        <v>1</v>
      </c>
      <c r="Q1329">
        <v>31120.400000000001</v>
      </c>
      <c r="R1329">
        <v>24000</v>
      </c>
      <c r="S1329">
        <v>14724</v>
      </c>
      <c r="T1329">
        <v>12435.694600000001</v>
      </c>
      <c r="U1329">
        <v>14000</v>
      </c>
      <c r="V1329">
        <v>26185.9231</v>
      </c>
      <c r="W1329">
        <v>12221.430199999999</v>
      </c>
      <c r="X1329">
        <v>31965.297599999998</v>
      </c>
      <c r="Y1329">
        <v>13358.4</v>
      </c>
      <c r="Z1329">
        <v>25000</v>
      </c>
    </row>
    <row r="1330" spans="1:26" x14ac:dyDescent="0.25">
      <c r="A1330" t="s">
        <v>274</v>
      </c>
      <c r="B1330" t="s">
        <v>15</v>
      </c>
      <c r="C1330" t="str">
        <f>+VLOOKUP(Importaciones_mensuales[[#This Row],[Código Arancelario]],Codigos10[],2,0)</f>
        <v>Frutilla</v>
      </c>
      <c r="D1330">
        <f>+VLOOKUP(Importaciones_mensuales[[#This Row],[Cultivo]],Cod_categoría[],2,0)</f>
        <v>100112025</v>
      </c>
      <c r="E1330" t="str">
        <f>+VLOOKUP(Importaciones_mensuales[[#This Row],[Código Arancelario]],Codigos10[],4,0)</f>
        <v>Deshidratado</v>
      </c>
      <c r="F1330">
        <f>+VLOOKUP(Importaciones_mensuales[[#This Row],[Procesamiento]],Cod_procesamiento[],2,0)</f>
        <v>3</v>
      </c>
      <c r="G1330" t="str">
        <f>+VLOOKUP(Importaciones_mensuales[[#This Row],[Código Arancelario]],Codigos10[],3,0)</f>
        <v>No orgánico</v>
      </c>
      <c r="H1330">
        <f>+VLOOKUP(Importaciones_mensuales[[#This Row],[Tipo]],Cod_tipo[],2,0)</f>
        <v>2</v>
      </c>
      <c r="I1330" t="str">
        <f>+VLOOKUP(Importaciones_mensuales[[#This Row],[Código Arancelario]],Codigos10[],5,0)</f>
        <v>Berries</v>
      </c>
      <c r="J1330">
        <f>+VLOOKUP(Importaciones_mensuales[[#This Row],[Categoría]],Cod_Tipo_cultivo[],2,0)</f>
        <v>1</v>
      </c>
      <c r="K1330" t="s">
        <v>129</v>
      </c>
      <c r="L1330">
        <f>+VLOOKUP(Importaciones_mensuales[[#This Row],[Contenido]],Contenido_cod[],2,0)</f>
        <v>1</v>
      </c>
      <c r="M1330" t="str">
        <f>+VLOOKUP(Importaciones_mensuales[[#This Row],[Código Arancelario]],Codigos10[],7,0)</f>
        <v>Sin especificar</v>
      </c>
      <c r="N1330">
        <v>2021</v>
      </c>
      <c r="O1330">
        <v>10086.52</v>
      </c>
      <c r="P1330">
        <v>1535.37</v>
      </c>
      <c r="Q1330">
        <v>5168.32</v>
      </c>
      <c r="R1330">
        <v>15359.63</v>
      </c>
      <c r="S1330">
        <v>6711.75</v>
      </c>
      <c r="T1330">
        <v>2996.13</v>
      </c>
      <c r="U1330">
        <v>7588.58</v>
      </c>
      <c r="V1330">
        <v>3029.05</v>
      </c>
      <c r="W1330">
        <v>25227.360000000001</v>
      </c>
    </row>
    <row r="1331" spans="1:26" x14ac:dyDescent="0.25">
      <c r="A1331" t="s">
        <v>268</v>
      </c>
      <c r="B1331" t="s">
        <v>362</v>
      </c>
      <c r="C1331" t="str">
        <f>+VLOOKUP(Importaciones_mensuales[[#This Row],[Código Arancelario]],Codigos10[],2,0)</f>
        <v>Manzana</v>
      </c>
      <c r="D1331">
        <f>+VLOOKUP(Importaciones_mensuales[[#This Row],[Cultivo]],Cod_categoría[],2,0)</f>
        <v>100104002</v>
      </c>
      <c r="E1331" t="str">
        <f>+VLOOKUP(Importaciones_mensuales[[#This Row],[Código Arancelario]],Codigos10[],4,0)</f>
        <v>Deshidratado</v>
      </c>
      <c r="F1331">
        <f>+VLOOKUP(Importaciones_mensuales[[#This Row],[Procesamiento]],Cod_procesamiento[],2,0)</f>
        <v>3</v>
      </c>
      <c r="G1331" t="str">
        <f>+VLOOKUP(Importaciones_mensuales[[#This Row],[Código Arancelario]],Codigos10[],3,0)</f>
        <v>No orgánico</v>
      </c>
      <c r="H1331">
        <f>+VLOOKUP(Importaciones_mensuales[[#This Row],[Tipo]],Cod_tipo[],2,0)</f>
        <v>2</v>
      </c>
      <c r="I1331" t="str">
        <f>+VLOOKUP(Importaciones_mensuales[[#This Row],[Código Arancelario]],Codigos10[],5,0)</f>
        <v>Frutos de pepita</v>
      </c>
      <c r="J1331">
        <f>+VLOOKUP(Importaciones_mensuales[[#This Row],[Categoría]],Cod_Tipo_cultivo[],2,0)</f>
        <v>3</v>
      </c>
      <c r="K1331" t="s">
        <v>129</v>
      </c>
      <c r="L1331">
        <f>+VLOOKUP(Importaciones_mensuales[[#This Row],[Contenido]],Contenido_cod[],2,0)</f>
        <v>1</v>
      </c>
      <c r="M1331" t="str">
        <f>+VLOOKUP(Importaciones_mensuales[[#This Row],[Código Arancelario]],Codigos10[],7,0)</f>
        <v>Sin especificar</v>
      </c>
      <c r="N1331">
        <v>2018</v>
      </c>
      <c r="O1331">
        <v>9160.65</v>
      </c>
      <c r="P1331">
        <v>0.13850000000000001</v>
      </c>
      <c r="Q1331">
        <v>0</v>
      </c>
      <c r="R1331">
        <v>8002</v>
      </c>
      <c r="S1331">
        <v>2.2800000000000002</v>
      </c>
      <c r="T1331">
        <v>13500</v>
      </c>
      <c r="U1331">
        <v>6480</v>
      </c>
      <c r="V1331">
        <v>29576.22</v>
      </c>
      <c r="W1331">
        <v>0</v>
      </c>
      <c r="X1331">
        <v>1970.95</v>
      </c>
      <c r="Y1331">
        <v>22.937000000000001</v>
      </c>
      <c r="Z1331">
        <v>3481</v>
      </c>
    </row>
    <row r="1332" spans="1:26" x14ac:dyDescent="0.25">
      <c r="A1332" t="s">
        <v>310</v>
      </c>
      <c r="B1332" t="s">
        <v>15</v>
      </c>
      <c r="C1332" t="str">
        <f>+VLOOKUP(Importaciones_mensuales[[#This Row],[Código Arancelario]],Codigos10[],2,0)</f>
        <v>Manzana</v>
      </c>
      <c r="D1332">
        <f>+VLOOKUP(Importaciones_mensuales[[#This Row],[Cultivo]],Cod_categoría[],2,0)</f>
        <v>100104002</v>
      </c>
      <c r="E1332" t="str">
        <f>+VLOOKUP(Importaciones_mensuales[[#This Row],[Código Arancelario]],Codigos10[],4,0)</f>
        <v>Fresco</v>
      </c>
      <c r="F1332">
        <f>+VLOOKUP(Importaciones_mensuales[[#This Row],[Procesamiento]],Cod_procesamiento[],2,0)</f>
        <v>4</v>
      </c>
      <c r="G1332" t="str">
        <f>+VLOOKUP(Importaciones_mensuales[[#This Row],[Código Arancelario]],Codigos10[],3,0)</f>
        <v>Orgánico</v>
      </c>
      <c r="H1332">
        <f>+VLOOKUP(Importaciones_mensuales[[#This Row],[Tipo]],Cod_tipo[],2,0)</f>
        <v>1</v>
      </c>
      <c r="I1332" t="str">
        <f>+VLOOKUP(Importaciones_mensuales[[#This Row],[Código Arancelario]],Codigos10[],5,0)</f>
        <v>Frutos de pepita</v>
      </c>
      <c r="J1332">
        <f>+VLOOKUP(Importaciones_mensuales[[#This Row],[Categoría]],Cod_Tipo_cultivo[],2,0)</f>
        <v>3</v>
      </c>
      <c r="K1332" t="s">
        <v>129</v>
      </c>
      <c r="L1332">
        <f>+VLOOKUP(Importaciones_mensuales[[#This Row],[Contenido]],Contenido_cod[],2,0)</f>
        <v>1</v>
      </c>
      <c r="M1332" t="str">
        <f>+VLOOKUP(Importaciones_mensuales[[#This Row],[Código Arancelario]],Codigos10[],7,0)</f>
        <v>Fuji</v>
      </c>
      <c r="N1332">
        <v>2015</v>
      </c>
      <c r="O1332">
        <v>8379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</row>
    <row r="1333" spans="1:26" x14ac:dyDescent="0.25">
      <c r="A1333" t="s">
        <v>92</v>
      </c>
      <c r="B1333" t="s">
        <v>15</v>
      </c>
      <c r="C1333" t="str">
        <f>+VLOOKUP(Importaciones_mensuales[[#This Row],[Código Arancelario]],Codigos10[],2,0)</f>
        <v>Tomate</v>
      </c>
      <c r="D1333">
        <f>+VLOOKUP(Importaciones_mensuales[[#This Row],[Cultivo]],Cod_categoría[],2,0)</f>
        <v>100112020</v>
      </c>
      <c r="E1333" t="str">
        <f>+VLOOKUP(Importaciones_mensuales[[#This Row],[Código Arancelario]],Codigos10[],4,0)</f>
        <v>Deshidratado</v>
      </c>
      <c r="F1333">
        <f>+VLOOKUP(Importaciones_mensuales[[#This Row],[Procesamiento]],Cod_procesamiento[],2,0)</f>
        <v>3</v>
      </c>
      <c r="G1333" t="str">
        <f>+VLOOKUP(Importaciones_mensuales[[#This Row],[Código Arancelario]],Codigos10[],3,0)</f>
        <v>No orgánico</v>
      </c>
      <c r="H1333">
        <f>+VLOOKUP(Importaciones_mensuales[[#This Row],[Tipo]],Cod_tipo[],2,0)</f>
        <v>2</v>
      </c>
      <c r="I1333" t="str">
        <f>+VLOOKUP(Importaciones_mensuales[[#This Row],[Código Arancelario]],Codigos10[],5,0)</f>
        <v>Hortalizas</v>
      </c>
      <c r="J1333">
        <f>+VLOOKUP(Importaciones_mensuales[[#This Row],[Categoría]],Cod_Tipo_cultivo[],2,0)</f>
        <v>7</v>
      </c>
      <c r="K1333" t="s">
        <v>20</v>
      </c>
      <c r="L1333">
        <f>+VLOOKUP(Importaciones_mensuales[[#This Row],[Contenido]],Contenido_cod[],2,0)</f>
        <v>2</v>
      </c>
      <c r="M1333" t="str">
        <f>+VLOOKUP(Importaciones_mensuales[[#This Row],[Código Arancelario]],Codigos10[],7,0)</f>
        <v>Sin especificar</v>
      </c>
      <c r="N1333">
        <v>2021</v>
      </c>
      <c r="O1333">
        <v>7491.79</v>
      </c>
      <c r="P1333">
        <v>0</v>
      </c>
      <c r="Q1333">
        <v>10732.09</v>
      </c>
      <c r="R1333">
        <v>0</v>
      </c>
      <c r="S1333">
        <v>3529.8100000000004</v>
      </c>
      <c r="T1333">
        <v>106841.1</v>
      </c>
      <c r="U1333">
        <v>188574.17</v>
      </c>
      <c r="V1333">
        <v>25482.04</v>
      </c>
      <c r="W1333">
        <v>59031.12</v>
      </c>
    </row>
    <row r="1334" spans="1:26" x14ac:dyDescent="0.25">
      <c r="A1334" t="s">
        <v>299</v>
      </c>
      <c r="B1334" t="s">
        <v>362</v>
      </c>
      <c r="C1334" t="str">
        <f>+VLOOKUP(Importaciones_mensuales[[#This Row],[Código Arancelario]],Codigos10[],2,0)</f>
        <v>Manzana</v>
      </c>
      <c r="D1334">
        <f>+VLOOKUP(Importaciones_mensuales[[#This Row],[Cultivo]],Cod_categoría[],2,0)</f>
        <v>100104002</v>
      </c>
      <c r="E1334" t="str">
        <f>+VLOOKUP(Importaciones_mensuales[[#This Row],[Código Arancelario]],Codigos10[],4,0)</f>
        <v>Deshidratado</v>
      </c>
      <c r="F1334">
        <f>+VLOOKUP(Importaciones_mensuales[[#This Row],[Procesamiento]],Cod_procesamiento[],2,0)</f>
        <v>3</v>
      </c>
      <c r="G1334" t="str">
        <f>+VLOOKUP(Importaciones_mensuales[[#This Row],[Código Arancelario]],Codigos10[],3,0)</f>
        <v>Orgánico</v>
      </c>
      <c r="H1334">
        <f>+VLOOKUP(Importaciones_mensuales[[#This Row],[Tipo]],Cod_tipo[],2,0)</f>
        <v>1</v>
      </c>
      <c r="I1334" t="str">
        <f>+VLOOKUP(Importaciones_mensuales[[#This Row],[Código Arancelario]],Codigos10[],5,0)</f>
        <v>Frutos de pepita</v>
      </c>
      <c r="J1334">
        <f>+VLOOKUP(Importaciones_mensuales[[#This Row],[Categoría]],Cod_Tipo_cultivo[],2,0)</f>
        <v>3</v>
      </c>
      <c r="K1334" t="s">
        <v>129</v>
      </c>
      <c r="L1334">
        <f>+VLOOKUP(Importaciones_mensuales[[#This Row],[Contenido]],Contenido_cod[],2,0)</f>
        <v>1</v>
      </c>
      <c r="M1334" t="str">
        <f>+VLOOKUP(Importaciones_mensuales[[#This Row],[Código Arancelario]],Codigos10[],7,0)</f>
        <v>Sin especificar</v>
      </c>
      <c r="N1334">
        <v>2015</v>
      </c>
      <c r="O1334">
        <v>7475</v>
      </c>
      <c r="P1334">
        <v>5715.26</v>
      </c>
      <c r="Q1334">
        <v>0</v>
      </c>
      <c r="R1334">
        <v>0</v>
      </c>
      <c r="S1334">
        <v>11672.77</v>
      </c>
      <c r="T1334">
        <v>0</v>
      </c>
      <c r="U1334">
        <v>15009.37</v>
      </c>
      <c r="V1334">
        <v>0</v>
      </c>
      <c r="W1334">
        <v>15009.36</v>
      </c>
      <c r="X1334">
        <v>420</v>
      </c>
      <c r="Y1334">
        <v>0</v>
      </c>
      <c r="Z1334">
        <v>0</v>
      </c>
    </row>
    <row r="1335" spans="1:26" x14ac:dyDescent="0.25">
      <c r="A1335" t="s">
        <v>252</v>
      </c>
      <c r="B1335" t="s">
        <v>362</v>
      </c>
      <c r="C1335" t="str">
        <f>+VLOOKUP(Importaciones_mensuales[[#This Row],[Código Arancelario]],Codigos10[],2,0)</f>
        <v>Zarzamora</v>
      </c>
      <c r="D1335">
        <f>+VLOOKUP(Importaciones_mensuales[[#This Row],[Cultivo]],Cod_categoría[],2,0)</f>
        <v>100114038</v>
      </c>
      <c r="E1335" t="str">
        <f>+VLOOKUP(Importaciones_mensuales[[#This Row],[Código Arancelario]],Codigos10[],4,0)</f>
        <v>Congelado</v>
      </c>
      <c r="F1335">
        <f>+VLOOKUP(Importaciones_mensuales[[#This Row],[Procesamiento]],Cod_procesamiento[],2,0)</f>
        <v>1</v>
      </c>
      <c r="G1335" t="str">
        <f>+VLOOKUP(Importaciones_mensuales[[#This Row],[Código Arancelario]],Codigos10[],3,0)</f>
        <v>Sin especificar</v>
      </c>
      <c r="H1335">
        <f>+VLOOKUP(Importaciones_mensuales[[#This Row],[Tipo]],Cod_tipo[],2,0)</f>
        <v>5</v>
      </c>
      <c r="I1335" t="str">
        <f>+VLOOKUP(Importaciones_mensuales[[#This Row],[Código Arancelario]],Codigos10[],5,0)</f>
        <v>Berries</v>
      </c>
      <c r="J1335">
        <f>+VLOOKUP(Importaciones_mensuales[[#This Row],[Categoría]],Cod_Tipo_cultivo[],2,0)</f>
        <v>1</v>
      </c>
      <c r="K1335" t="s">
        <v>129</v>
      </c>
      <c r="L1335">
        <f>+VLOOKUP(Importaciones_mensuales[[#This Row],[Contenido]],Contenido_cod[],2,0)</f>
        <v>1</v>
      </c>
      <c r="M1335" t="str">
        <f>+VLOOKUP(Importaciones_mensuales[[#This Row],[Código Arancelario]],Codigos10[],7,0)</f>
        <v>Sin especificar</v>
      </c>
      <c r="N1335">
        <v>2020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36200</v>
      </c>
      <c r="Y1335">
        <v>0</v>
      </c>
      <c r="Z1335">
        <v>0</v>
      </c>
    </row>
    <row r="1336" spans="1:26" x14ac:dyDescent="0.25">
      <c r="A1336" t="s">
        <v>209</v>
      </c>
      <c r="B1336" t="s">
        <v>362</v>
      </c>
      <c r="C1336" t="str">
        <f>+VLOOKUP(Importaciones_mensuales[[#This Row],[Código Arancelario]],Codigos10[],2,0)</f>
        <v>Manzana</v>
      </c>
      <c r="D1336">
        <f>+VLOOKUP(Importaciones_mensuales[[#This Row],[Cultivo]],Cod_categoría[],2,0)</f>
        <v>100104002</v>
      </c>
      <c r="E1336" t="str">
        <f>+VLOOKUP(Importaciones_mensuales[[#This Row],[Código Arancelario]],Codigos10[],4,0)</f>
        <v>Fresco</v>
      </c>
      <c r="F1336">
        <f>+VLOOKUP(Importaciones_mensuales[[#This Row],[Procesamiento]],Cod_procesamiento[],2,0)</f>
        <v>4</v>
      </c>
      <c r="G1336" t="str">
        <f>+VLOOKUP(Importaciones_mensuales[[#This Row],[Código Arancelario]],Codigos10[],3,0)</f>
        <v>No orgánico</v>
      </c>
      <c r="H1336">
        <f>+VLOOKUP(Importaciones_mensuales[[#This Row],[Tipo]],Cod_tipo[],2,0)</f>
        <v>2</v>
      </c>
      <c r="I1336" t="str">
        <f>+VLOOKUP(Importaciones_mensuales[[#This Row],[Código Arancelario]],Codigos10[],5,0)</f>
        <v>Frutos de pepita</v>
      </c>
      <c r="J1336">
        <f>+VLOOKUP(Importaciones_mensuales[[#This Row],[Categoría]],Cod_Tipo_cultivo[],2,0)</f>
        <v>3</v>
      </c>
      <c r="K1336" t="s">
        <v>129</v>
      </c>
      <c r="L1336">
        <f>+VLOOKUP(Importaciones_mensuales[[#This Row],[Contenido]],Contenido_cod[],2,0)</f>
        <v>1</v>
      </c>
      <c r="M1336" t="str">
        <f>+VLOOKUP(Importaciones_mensuales[[#This Row],[Código Arancelario]],Codigos10[],7,0)</f>
        <v>Royal gala</v>
      </c>
      <c r="N1336">
        <v>2020</v>
      </c>
      <c r="O1336">
        <v>7471.7187000000004</v>
      </c>
      <c r="P1336">
        <v>24225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35726.9</v>
      </c>
      <c r="Y1336">
        <v>35727</v>
      </c>
      <c r="Z1336">
        <v>74356</v>
      </c>
    </row>
    <row r="1337" spans="1:26" x14ac:dyDescent="0.25">
      <c r="A1337" t="s">
        <v>81</v>
      </c>
      <c r="B1337" t="s">
        <v>15</v>
      </c>
      <c r="C1337" t="str">
        <f>+VLOOKUP(Importaciones_mensuales[[#This Row],[Código Arancelario]],Codigos10[],2,0)</f>
        <v>Espárrago</v>
      </c>
      <c r="D1337">
        <f>+VLOOKUP(Importaciones_mensuales[[#This Row],[Cultivo]],Cod_categoría[],2,0)</f>
        <v>100112018</v>
      </c>
      <c r="E1337" t="str">
        <f>+VLOOKUP(Importaciones_mensuales[[#This Row],[Código Arancelario]],Codigos10[],4,0)</f>
        <v>Congelado</v>
      </c>
      <c r="F1337">
        <f>+VLOOKUP(Importaciones_mensuales[[#This Row],[Procesamiento]],Cod_procesamiento[],2,0)</f>
        <v>1</v>
      </c>
      <c r="G1337" t="str">
        <f>+VLOOKUP(Importaciones_mensuales[[#This Row],[Código Arancelario]],Codigos10[],3,0)</f>
        <v>No orgánico</v>
      </c>
      <c r="H1337">
        <f>+VLOOKUP(Importaciones_mensuales[[#This Row],[Tipo]],Cod_tipo[],2,0)</f>
        <v>2</v>
      </c>
      <c r="I1337" t="str">
        <f>+VLOOKUP(Importaciones_mensuales[[#This Row],[Código Arancelario]],Codigos10[],5,0)</f>
        <v>Hortalizas</v>
      </c>
      <c r="J1337">
        <f>+VLOOKUP(Importaciones_mensuales[[#This Row],[Categoría]],Cod_Tipo_cultivo[],2,0)</f>
        <v>7</v>
      </c>
      <c r="K1337" t="s">
        <v>20</v>
      </c>
      <c r="L1337">
        <f>+VLOOKUP(Importaciones_mensuales[[#This Row],[Contenido]],Contenido_cod[],2,0)</f>
        <v>2</v>
      </c>
      <c r="M1337" t="str">
        <f>+VLOOKUP(Importaciones_mensuales[[#This Row],[Código Arancelario]],Codigos10[],7,0)</f>
        <v>Sin especificar</v>
      </c>
      <c r="N1337">
        <v>2020</v>
      </c>
      <c r="O1337">
        <v>7345.52</v>
      </c>
      <c r="P1337">
        <v>124.76</v>
      </c>
      <c r="Q1337">
        <v>0</v>
      </c>
      <c r="R1337">
        <v>0</v>
      </c>
      <c r="S1337">
        <v>19501.32</v>
      </c>
      <c r="T1337">
        <v>16000.88</v>
      </c>
      <c r="U1337">
        <v>20434.68</v>
      </c>
      <c r="V1337">
        <v>18411.599999999999</v>
      </c>
      <c r="W1337">
        <v>2766.94</v>
      </c>
      <c r="X1337">
        <v>2728.55</v>
      </c>
      <c r="Y1337">
        <v>14620.22</v>
      </c>
      <c r="Z1337">
        <v>8187.04</v>
      </c>
    </row>
    <row r="1338" spans="1:26" x14ac:dyDescent="0.25">
      <c r="A1338" t="s">
        <v>256</v>
      </c>
      <c r="B1338" t="s">
        <v>362</v>
      </c>
      <c r="C1338" t="str">
        <f>+VLOOKUP(Importaciones_mensuales[[#This Row],[Código Arancelario]],Codigos10[],2,0)</f>
        <v>Damasco</v>
      </c>
      <c r="D1338">
        <f>+VLOOKUP(Importaciones_mensuales[[#This Row],[Cultivo]],Cod_categoría[],2,0)</f>
        <v>100103003</v>
      </c>
      <c r="E1338" t="str">
        <f>+VLOOKUP(Importaciones_mensuales[[#This Row],[Código Arancelario]],Codigos10[],4,0)</f>
        <v>Congelado</v>
      </c>
      <c r="F1338">
        <f>+VLOOKUP(Importaciones_mensuales[[#This Row],[Procesamiento]],Cod_procesamiento[],2,0)</f>
        <v>1</v>
      </c>
      <c r="G1338" t="str">
        <f>+VLOOKUP(Importaciones_mensuales[[#This Row],[Código Arancelario]],Codigos10[],3,0)</f>
        <v>Sin especificar</v>
      </c>
      <c r="H1338">
        <f>+VLOOKUP(Importaciones_mensuales[[#This Row],[Tipo]],Cod_tipo[],2,0)</f>
        <v>5</v>
      </c>
      <c r="I1338" t="str">
        <f>+VLOOKUP(Importaciones_mensuales[[#This Row],[Código Arancelario]],Codigos10[],5,0)</f>
        <v>Frutos de carozo</v>
      </c>
      <c r="J1338">
        <f>+VLOOKUP(Importaciones_mensuales[[#This Row],[Categoría]],Cod_Tipo_cultivo[],2,0)</f>
        <v>5</v>
      </c>
      <c r="K1338" t="s">
        <v>129</v>
      </c>
      <c r="L1338">
        <f>+VLOOKUP(Importaciones_mensuales[[#This Row],[Contenido]],Contenido_cod[],2,0)</f>
        <v>1</v>
      </c>
      <c r="M1338" t="str">
        <f>+VLOOKUP(Importaciones_mensuales[[#This Row],[Código Arancelario]],Codigos10[],7,0)</f>
        <v>Sin especificar</v>
      </c>
      <c r="N1338">
        <v>2020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150300</v>
      </c>
      <c r="W1338">
        <v>63500</v>
      </c>
      <c r="X1338">
        <v>0</v>
      </c>
      <c r="Y1338">
        <v>1.3846000000000001</v>
      </c>
      <c r="Z1338">
        <v>590</v>
      </c>
    </row>
    <row r="1339" spans="1:26" x14ac:dyDescent="0.25">
      <c r="A1339" t="s">
        <v>257</v>
      </c>
      <c r="B1339" t="s">
        <v>362</v>
      </c>
      <c r="C1339" t="str">
        <f>+VLOOKUP(Importaciones_mensuales[[#This Row],[Código Arancelario]],Codigos10[],2,0)</f>
        <v>Durazno</v>
      </c>
      <c r="D1339">
        <f>+VLOOKUP(Importaciones_mensuales[[#This Row],[Cultivo]],Cod_categoría[],2,0)</f>
        <v>100103004</v>
      </c>
      <c r="E1339" t="str">
        <f>+VLOOKUP(Importaciones_mensuales[[#This Row],[Código Arancelario]],Codigos10[],4,0)</f>
        <v>Congelado</v>
      </c>
      <c r="F1339">
        <f>+VLOOKUP(Importaciones_mensuales[[#This Row],[Procesamiento]],Cod_procesamiento[],2,0)</f>
        <v>1</v>
      </c>
      <c r="G1339" t="str">
        <f>+VLOOKUP(Importaciones_mensuales[[#This Row],[Código Arancelario]],Codigos10[],3,0)</f>
        <v>Sin especificar</v>
      </c>
      <c r="H1339">
        <f>+VLOOKUP(Importaciones_mensuales[[#This Row],[Tipo]],Cod_tipo[],2,0)</f>
        <v>5</v>
      </c>
      <c r="I1339" t="str">
        <f>+VLOOKUP(Importaciones_mensuales[[#This Row],[Código Arancelario]],Codigos10[],5,0)</f>
        <v>Frutos de carozo</v>
      </c>
      <c r="J1339">
        <f>+VLOOKUP(Importaciones_mensuales[[#This Row],[Categoría]],Cod_Tipo_cultivo[],2,0)</f>
        <v>5</v>
      </c>
      <c r="K1339" t="s">
        <v>129</v>
      </c>
      <c r="L1339">
        <f>+VLOOKUP(Importaciones_mensuales[[#This Row],[Contenido]],Contenido_cod[],2,0)</f>
        <v>1</v>
      </c>
      <c r="M1339" t="str">
        <f>+VLOOKUP(Importaciones_mensuales[[#This Row],[Código Arancelario]],Codigos10[],7,0)</f>
        <v>Sin especificar</v>
      </c>
      <c r="N1339">
        <v>2020</v>
      </c>
      <c r="O1339">
        <v>46000</v>
      </c>
      <c r="P1339">
        <v>94000</v>
      </c>
      <c r="Q1339">
        <v>40144</v>
      </c>
      <c r="R1339">
        <v>141000</v>
      </c>
      <c r="S1339">
        <v>47000</v>
      </c>
      <c r="T1339">
        <v>27744</v>
      </c>
      <c r="U1339">
        <v>40244</v>
      </c>
      <c r="V1339">
        <v>47708.6</v>
      </c>
      <c r="W1339">
        <v>62280</v>
      </c>
      <c r="X1339">
        <v>58943.7</v>
      </c>
      <c r="Y1339">
        <v>60287.7</v>
      </c>
      <c r="Z1339">
        <v>174280</v>
      </c>
    </row>
    <row r="1340" spans="1:26" x14ac:dyDescent="0.25">
      <c r="A1340" t="s">
        <v>258</v>
      </c>
      <c r="B1340" t="s">
        <v>362</v>
      </c>
      <c r="C1340" t="str">
        <f>+VLOOKUP(Importaciones_mensuales[[#This Row],[Código Arancelario]],Codigos10[],2,0)</f>
        <v>Manzana</v>
      </c>
      <c r="D1340">
        <f>+VLOOKUP(Importaciones_mensuales[[#This Row],[Cultivo]],Cod_categoría[],2,0)</f>
        <v>100104002</v>
      </c>
      <c r="E1340" t="str">
        <f>+VLOOKUP(Importaciones_mensuales[[#This Row],[Código Arancelario]],Codigos10[],4,0)</f>
        <v>Congelado</v>
      </c>
      <c r="F1340">
        <f>+VLOOKUP(Importaciones_mensuales[[#This Row],[Procesamiento]],Cod_procesamiento[],2,0)</f>
        <v>1</v>
      </c>
      <c r="G1340" t="str">
        <f>+VLOOKUP(Importaciones_mensuales[[#This Row],[Código Arancelario]],Codigos10[],3,0)</f>
        <v>Sin especificar</v>
      </c>
      <c r="H1340">
        <f>+VLOOKUP(Importaciones_mensuales[[#This Row],[Tipo]],Cod_tipo[],2,0)</f>
        <v>5</v>
      </c>
      <c r="I1340" t="str">
        <f>+VLOOKUP(Importaciones_mensuales[[#This Row],[Código Arancelario]],Codigos10[],5,0)</f>
        <v>Frutos de pepita</v>
      </c>
      <c r="J1340">
        <f>+VLOOKUP(Importaciones_mensuales[[#This Row],[Categoría]],Cod_Tipo_cultivo[],2,0)</f>
        <v>3</v>
      </c>
      <c r="K1340" t="s">
        <v>129</v>
      </c>
      <c r="L1340">
        <f>+VLOOKUP(Importaciones_mensuales[[#This Row],[Contenido]],Contenido_cod[],2,0)</f>
        <v>1</v>
      </c>
      <c r="M1340" t="str">
        <f>+VLOOKUP(Importaciones_mensuales[[#This Row],[Código Arancelario]],Codigos10[],7,0)</f>
        <v>Sin especificar</v>
      </c>
      <c r="N1340">
        <v>2020</v>
      </c>
      <c r="O1340">
        <v>0</v>
      </c>
      <c r="P1340">
        <v>0</v>
      </c>
      <c r="Q1340">
        <v>0</v>
      </c>
      <c r="R1340">
        <v>48000</v>
      </c>
      <c r="S1340">
        <v>73400.5</v>
      </c>
      <c r="T1340">
        <v>72000</v>
      </c>
      <c r="U1340">
        <v>72700</v>
      </c>
      <c r="V1340">
        <v>120000</v>
      </c>
      <c r="W1340">
        <v>72000</v>
      </c>
      <c r="X1340">
        <v>0</v>
      </c>
      <c r="Y1340">
        <v>48001</v>
      </c>
      <c r="Z1340">
        <v>0</v>
      </c>
    </row>
    <row r="1341" spans="1:26" x14ac:dyDescent="0.25">
      <c r="A1341" t="s">
        <v>259</v>
      </c>
      <c r="B1341" t="s">
        <v>362</v>
      </c>
      <c r="C1341" t="str">
        <f>+VLOOKUP(Importaciones_mensuales[[#This Row],[Código Arancelario]],Codigos10[],2,0)</f>
        <v>Uva</v>
      </c>
      <c r="D1341">
        <f>+VLOOKUP(Importaciones_mensuales[[#This Row],[Cultivo]],Cod_categoría[],2,0)</f>
        <v>100109001</v>
      </c>
      <c r="E1341" t="str">
        <f>+VLOOKUP(Importaciones_mensuales[[#This Row],[Código Arancelario]],Codigos10[],4,0)</f>
        <v>Congelado</v>
      </c>
      <c r="F1341">
        <f>+VLOOKUP(Importaciones_mensuales[[#This Row],[Procesamiento]],Cod_procesamiento[],2,0)</f>
        <v>1</v>
      </c>
      <c r="G1341" t="str">
        <f>+VLOOKUP(Importaciones_mensuales[[#This Row],[Código Arancelario]],Codigos10[],3,0)</f>
        <v>Sin especificar</v>
      </c>
      <c r="H1341">
        <f>+VLOOKUP(Importaciones_mensuales[[#This Row],[Tipo]],Cod_tipo[],2,0)</f>
        <v>5</v>
      </c>
      <c r="I1341" t="str">
        <f>+VLOOKUP(Importaciones_mensuales[[#This Row],[Código Arancelario]],Codigos10[],5,0)</f>
        <v>Uva</v>
      </c>
      <c r="J1341">
        <f>+VLOOKUP(Importaciones_mensuales[[#This Row],[Categoría]],Cod_Tipo_cultivo[],2,0)</f>
        <v>11</v>
      </c>
      <c r="K1341" t="s">
        <v>129</v>
      </c>
      <c r="L1341">
        <f>+VLOOKUP(Importaciones_mensuales[[#This Row],[Contenido]],Contenido_cod[],2,0)</f>
        <v>1</v>
      </c>
      <c r="M1341" t="str">
        <f>+VLOOKUP(Importaciones_mensuales[[#This Row],[Código Arancelario]],Codigos10[],7,0)</f>
        <v>Sin especificar</v>
      </c>
      <c r="N1341">
        <v>2020</v>
      </c>
      <c r="O1341">
        <v>0</v>
      </c>
      <c r="P1341">
        <v>0</v>
      </c>
      <c r="Q1341">
        <v>2.4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</row>
    <row r="1342" spans="1:26" x14ac:dyDescent="0.25">
      <c r="A1342" t="s">
        <v>81</v>
      </c>
      <c r="B1342" t="s">
        <v>362</v>
      </c>
      <c r="C1342" t="str">
        <f>+VLOOKUP(Importaciones_mensuales[[#This Row],[Código Arancelario]],Codigos10[],2,0)</f>
        <v>Espárrago</v>
      </c>
      <c r="D1342">
        <f>+VLOOKUP(Importaciones_mensuales[[#This Row],[Cultivo]],Cod_categoría[],2,0)</f>
        <v>100112018</v>
      </c>
      <c r="E1342" t="str">
        <f>+VLOOKUP(Importaciones_mensuales[[#This Row],[Código Arancelario]],Codigos10[],4,0)</f>
        <v>Congelado</v>
      </c>
      <c r="F1342">
        <f>+VLOOKUP(Importaciones_mensuales[[#This Row],[Procesamiento]],Cod_procesamiento[],2,0)</f>
        <v>1</v>
      </c>
      <c r="G1342" t="str">
        <f>+VLOOKUP(Importaciones_mensuales[[#This Row],[Código Arancelario]],Codigos10[],3,0)</f>
        <v>No orgánico</v>
      </c>
      <c r="H1342">
        <f>+VLOOKUP(Importaciones_mensuales[[#This Row],[Tipo]],Cod_tipo[],2,0)</f>
        <v>2</v>
      </c>
      <c r="I1342" t="str">
        <f>+VLOOKUP(Importaciones_mensuales[[#This Row],[Código Arancelario]],Codigos10[],5,0)</f>
        <v>Hortalizas</v>
      </c>
      <c r="J1342">
        <f>+VLOOKUP(Importaciones_mensuales[[#This Row],[Categoría]],Cod_Tipo_cultivo[],2,0)</f>
        <v>7</v>
      </c>
      <c r="K1342" t="s">
        <v>20</v>
      </c>
      <c r="L1342">
        <f>+VLOOKUP(Importaciones_mensuales[[#This Row],[Contenido]],Contenido_cod[],2,0)</f>
        <v>2</v>
      </c>
      <c r="M1342" t="str">
        <f>+VLOOKUP(Importaciones_mensuales[[#This Row],[Código Arancelario]],Codigos10[],7,0)</f>
        <v>Sin especificar</v>
      </c>
      <c r="N1342">
        <v>2018</v>
      </c>
      <c r="O1342">
        <v>7000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4000</v>
      </c>
      <c r="Y1342">
        <v>0</v>
      </c>
      <c r="Z1342">
        <v>28127.262999999999</v>
      </c>
    </row>
    <row r="1343" spans="1:26" x14ac:dyDescent="0.25">
      <c r="A1343" t="s">
        <v>311</v>
      </c>
      <c r="B1343" t="s">
        <v>15</v>
      </c>
      <c r="C1343" t="str">
        <f>+VLOOKUP(Importaciones_mensuales[[#This Row],[Código Arancelario]],Codigos10[],2,0)</f>
        <v>Manzana</v>
      </c>
      <c r="D1343">
        <f>+VLOOKUP(Importaciones_mensuales[[#This Row],[Cultivo]],Cod_categoría[],2,0)</f>
        <v>100104002</v>
      </c>
      <c r="E1343" t="str">
        <f>+VLOOKUP(Importaciones_mensuales[[#This Row],[Código Arancelario]],Codigos10[],4,0)</f>
        <v>Fresco</v>
      </c>
      <c r="F1343">
        <f>+VLOOKUP(Importaciones_mensuales[[#This Row],[Procesamiento]],Cod_procesamiento[],2,0)</f>
        <v>4</v>
      </c>
      <c r="G1343" t="str">
        <f>+VLOOKUP(Importaciones_mensuales[[#This Row],[Código Arancelario]],Codigos10[],3,0)</f>
        <v>Orgánico</v>
      </c>
      <c r="H1343">
        <f>+VLOOKUP(Importaciones_mensuales[[#This Row],[Tipo]],Cod_tipo[],2,0)</f>
        <v>1</v>
      </c>
      <c r="I1343" t="str">
        <f>+VLOOKUP(Importaciones_mensuales[[#This Row],[Código Arancelario]],Codigos10[],5,0)</f>
        <v>Frutos de pepita</v>
      </c>
      <c r="J1343">
        <f>+VLOOKUP(Importaciones_mensuales[[#This Row],[Categoría]],Cod_Tipo_cultivo[],2,0)</f>
        <v>3</v>
      </c>
      <c r="K1343" t="s">
        <v>129</v>
      </c>
      <c r="L1343">
        <f>+VLOOKUP(Importaciones_mensuales[[#This Row],[Contenido]],Contenido_cod[],2,0)</f>
        <v>1</v>
      </c>
      <c r="M1343" t="str">
        <f>+VLOOKUP(Importaciones_mensuales[[#This Row],[Código Arancelario]],Codigos10[],7,0)</f>
        <v>Granny smith</v>
      </c>
      <c r="N1343">
        <v>2015</v>
      </c>
      <c r="O1343">
        <v>6982.5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</row>
    <row r="1344" spans="1:26" x14ac:dyDescent="0.25">
      <c r="A1344" t="s">
        <v>263</v>
      </c>
      <c r="B1344" t="s">
        <v>362</v>
      </c>
      <c r="C1344" t="str">
        <f>+VLOOKUP(Importaciones_mensuales[[#This Row],[Código Arancelario]],Codigos10[],2,0)</f>
        <v>Durazno</v>
      </c>
      <c r="D1344">
        <f>+VLOOKUP(Importaciones_mensuales[[#This Row],[Cultivo]],Cod_categoría[],2,0)</f>
        <v>100103004</v>
      </c>
      <c r="E1344" t="str">
        <f>+VLOOKUP(Importaciones_mensuales[[#This Row],[Código Arancelario]],Codigos10[],4,0)</f>
        <v>Conserva</v>
      </c>
      <c r="F1344">
        <f>+VLOOKUP(Importaciones_mensuales[[#This Row],[Procesamiento]],Cod_procesamiento[],2,0)</f>
        <v>2</v>
      </c>
      <c r="G1344" t="str">
        <f>+VLOOKUP(Importaciones_mensuales[[#This Row],[Código Arancelario]],Codigos10[],3,0)</f>
        <v>Sin especificar</v>
      </c>
      <c r="H1344">
        <f>+VLOOKUP(Importaciones_mensuales[[#This Row],[Tipo]],Cod_tipo[],2,0)</f>
        <v>5</v>
      </c>
      <c r="I1344" t="str">
        <f>+VLOOKUP(Importaciones_mensuales[[#This Row],[Código Arancelario]],Codigos10[],5,0)</f>
        <v>Frutos de carozo</v>
      </c>
      <c r="J1344">
        <f>+VLOOKUP(Importaciones_mensuales[[#This Row],[Categoría]],Cod_Tipo_cultivo[],2,0)</f>
        <v>5</v>
      </c>
      <c r="K1344" t="s">
        <v>129</v>
      </c>
      <c r="L1344">
        <f>+VLOOKUP(Importaciones_mensuales[[#This Row],[Contenido]],Contenido_cod[],2,0)</f>
        <v>1</v>
      </c>
      <c r="M1344" t="str">
        <f>+VLOOKUP(Importaciones_mensuales[[#This Row],[Código Arancelario]],Codigos10[],7,0)</f>
        <v>Sin especificar</v>
      </c>
      <c r="N1344">
        <v>2020</v>
      </c>
      <c r="O1344">
        <v>0</v>
      </c>
      <c r="P1344">
        <v>2.33</v>
      </c>
      <c r="Q1344">
        <v>2.2000000000000002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2.7</v>
      </c>
    </row>
    <row r="1345" spans="1:26" x14ac:dyDescent="0.25">
      <c r="A1345" t="s">
        <v>265</v>
      </c>
      <c r="B1345" t="s">
        <v>362</v>
      </c>
      <c r="C1345" t="str">
        <f>+VLOOKUP(Importaciones_mensuales[[#This Row],[Código Arancelario]],Codigos10[],2,0)</f>
        <v>Damasco</v>
      </c>
      <c r="D1345">
        <f>+VLOOKUP(Importaciones_mensuales[[#This Row],[Cultivo]],Cod_categoría[],2,0)</f>
        <v>100103003</v>
      </c>
      <c r="E1345" t="str">
        <f>+VLOOKUP(Importaciones_mensuales[[#This Row],[Código Arancelario]],Codigos10[],4,0)</f>
        <v>Deshidratado</v>
      </c>
      <c r="F1345">
        <f>+VLOOKUP(Importaciones_mensuales[[#This Row],[Procesamiento]],Cod_procesamiento[],2,0)</f>
        <v>3</v>
      </c>
      <c r="G1345" t="str">
        <f>+VLOOKUP(Importaciones_mensuales[[#This Row],[Código Arancelario]],Codigos10[],3,0)</f>
        <v>Sin especificar</v>
      </c>
      <c r="H1345">
        <f>+VLOOKUP(Importaciones_mensuales[[#This Row],[Tipo]],Cod_tipo[],2,0)</f>
        <v>5</v>
      </c>
      <c r="I1345" t="str">
        <f>+VLOOKUP(Importaciones_mensuales[[#This Row],[Código Arancelario]],Codigos10[],5,0)</f>
        <v>Frutos de carozo</v>
      </c>
      <c r="J1345">
        <f>+VLOOKUP(Importaciones_mensuales[[#This Row],[Categoría]],Cod_Tipo_cultivo[],2,0)</f>
        <v>5</v>
      </c>
      <c r="K1345" t="s">
        <v>129</v>
      </c>
      <c r="L1345">
        <f>+VLOOKUP(Importaciones_mensuales[[#This Row],[Contenido]],Contenido_cod[],2,0)</f>
        <v>1</v>
      </c>
      <c r="M1345" t="str">
        <f>+VLOOKUP(Importaciones_mensuales[[#This Row],[Código Arancelario]],Codigos10[],7,0)</f>
        <v>Sin especificar</v>
      </c>
      <c r="N1345">
        <v>2020</v>
      </c>
      <c r="O1345">
        <v>21050</v>
      </c>
      <c r="P1345">
        <v>0</v>
      </c>
      <c r="Q1345">
        <v>20000</v>
      </c>
      <c r="R1345">
        <v>40000</v>
      </c>
      <c r="S1345">
        <v>0</v>
      </c>
      <c r="T1345">
        <v>0</v>
      </c>
      <c r="U1345">
        <v>0</v>
      </c>
      <c r="V1345">
        <v>500</v>
      </c>
      <c r="W1345">
        <v>10000</v>
      </c>
      <c r="X1345">
        <v>20572.4385</v>
      </c>
      <c r="Y1345">
        <v>12000</v>
      </c>
      <c r="Z1345">
        <v>56000</v>
      </c>
    </row>
    <row r="1346" spans="1:26" x14ac:dyDescent="0.25">
      <c r="A1346" t="s">
        <v>356</v>
      </c>
      <c r="B1346" t="s">
        <v>15</v>
      </c>
      <c r="C1346" t="str">
        <f>+VLOOKUP(Importaciones_mensuales[[#This Row],[Código Arancelario]],Codigos10[],2,0)</f>
        <v>Manzana</v>
      </c>
      <c r="D1346">
        <f>+VLOOKUP(Importaciones_mensuales[[#This Row],[Cultivo]],Cod_categoría[],2,0)</f>
        <v>100104002</v>
      </c>
      <c r="E1346" t="str">
        <f>+VLOOKUP(Importaciones_mensuales[[#This Row],[Código Arancelario]],Codigos10[],4,0)</f>
        <v>Fresco</v>
      </c>
      <c r="F1346">
        <f>+VLOOKUP(Importaciones_mensuales[[#This Row],[Procesamiento]],Cod_procesamiento[],2,0)</f>
        <v>4</v>
      </c>
      <c r="G1346" t="str">
        <f>+VLOOKUP(Importaciones_mensuales[[#This Row],[Código Arancelario]],Codigos10[],3,0)</f>
        <v>Orgánico</v>
      </c>
      <c r="H1346">
        <f>+VLOOKUP(Importaciones_mensuales[[#This Row],[Tipo]],Cod_tipo[],2,0)</f>
        <v>1</v>
      </c>
      <c r="I1346" t="str">
        <f>+VLOOKUP(Importaciones_mensuales[[#This Row],[Código Arancelario]],Codigos10[],5,0)</f>
        <v>Frutos de pepita</v>
      </c>
      <c r="J1346">
        <f>+VLOOKUP(Importaciones_mensuales[[#This Row],[Categoría]],Cod_Tipo_cultivo[],2,0)</f>
        <v>3</v>
      </c>
      <c r="K1346" t="s">
        <v>129</v>
      </c>
      <c r="L1346">
        <f>+VLOOKUP(Importaciones_mensuales[[#This Row],[Contenido]],Contenido_cod[],2,0)</f>
        <v>1</v>
      </c>
      <c r="M1346" t="str">
        <f>+VLOOKUP(Importaciones_mensuales[[#This Row],[Código Arancelario]],Codigos10[],7,0)</f>
        <v>Sin especificar</v>
      </c>
      <c r="N1346">
        <v>2015</v>
      </c>
      <c r="O1346">
        <v>6737.5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</row>
    <row r="1347" spans="1:26" x14ac:dyDescent="0.25">
      <c r="A1347" t="s">
        <v>96</v>
      </c>
      <c r="B1347" t="s">
        <v>362</v>
      </c>
      <c r="C1347" t="str">
        <f>+VLOOKUP(Importaciones_mensuales[[#This Row],[Código Arancelario]],Codigos10[],2,0)</f>
        <v>Zapallo</v>
      </c>
      <c r="D1347">
        <f>+VLOOKUP(Importaciones_mensuales[[#This Row],[Cultivo]],Cod_categoría[],2,0)</f>
        <v>100112032</v>
      </c>
      <c r="E1347" t="str">
        <f>+VLOOKUP(Importaciones_mensuales[[#This Row],[Código Arancelario]],Codigos10[],4,0)</f>
        <v>Deshidratado</v>
      </c>
      <c r="F1347">
        <f>+VLOOKUP(Importaciones_mensuales[[#This Row],[Procesamiento]],Cod_procesamiento[],2,0)</f>
        <v>3</v>
      </c>
      <c r="G1347" t="str">
        <f>+VLOOKUP(Importaciones_mensuales[[#This Row],[Código Arancelario]],Codigos10[],3,0)</f>
        <v>No orgánico</v>
      </c>
      <c r="H1347">
        <f>+VLOOKUP(Importaciones_mensuales[[#This Row],[Tipo]],Cod_tipo[],2,0)</f>
        <v>2</v>
      </c>
      <c r="I1347" t="str">
        <f>+VLOOKUP(Importaciones_mensuales[[#This Row],[Código Arancelario]],Codigos10[],5,0)</f>
        <v>Hortalizas</v>
      </c>
      <c r="J1347">
        <f>+VLOOKUP(Importaciones_mensuales[[#This Row],[Categoría]],Cod_Tipo_cultivo[],2,0)</f>
        <v>7</v>
      </c>
      <c r="K1347" t="s">
        <v>20</v>
      </c>
      <c r="L1347">
        <f>+VLOOKUP(Importaciones_mensuales[[#This Row],[Contenido]],Contenido_cod[],2,0)</f>
        <v>2</v>
      </c>
      <c r="M1347" t="str">
        <f>+VLOOKUP(Importaciones_mensuales[[#This Row],[Código Arancelario]],Codigos10[],7,0)</f>
        <v>Sin especificar</v>
      </c>
      <c r="N1347">
        <v>2021</v>
      </c>
      <c r="O1347">
        <v>5960</v>
      </c>
      <c r="P1347">
        <v>0</v>
      </c>
      <c r="Q1347">
        <v>1000</v>
      </c>
      <c r="R1347">
        <v>6</v>
      </c>
      <c r="S1347">
        <v>15</v>
      </c>
      <c r="T1347">
        <v>0</v>
      </c>
      <c r="U1347">
        <v>0</v>
      </c>
      <c r="V1347">
        <v>5100</v>
      </c>
      <c r="W1347">
        <v>200</v>
      </c>
      <c r="X1347">
        <v>0</v>
      </c>
      <c r="Y1347">
        <v>0</v>
      </c>
      <c r="Z1347">
        <v>0</v>
      </c>
    </row>
    <row r="1348" spans="1:26" x14ac:dyDescent="0.25">
      <c r="A1348" t="s">
        <v>301</v>
      </c>
      <c r="B1348" t="s">
        <v>15</v>
      </c>
      <c r="C1348" t="str">
        <f>+VLOOKUP(Importaciones_mensuales[[#This Row],[Código Arancelario]],Codigos10[],2,0)</f>
        <v>Arándano</v>
      </c>
      <c r="D1348">
        <f>+VLOOKUP(Importaciones_mensuales[[#This Row],[Cultivo]],Cod_categoría[],2,0)</f>
        <v>100101001</v>
      </c>
      <c r="E1348" t="str">
        <f>+VLOOKUP(Importaciones_mensuales[[#This Row],[Código Arancelario]],Codigos10[],4,0)</f>
        <v>Deshidratado</v>
      </c>
      <c r="F1348">
        <f>+VLOOKUP(Importaciones_mensuales[[#This Row],[Procesamiento]],Cod_procesamiento[],2,0)</f>
        <v>3</v>
      </c>
      <c r="G1348" t="str">
        <f>+VLOOKUP(Importaciones_mensuales[[#This Row],[Código Arancelario]],Codigos10[],3,0)</f>
        <v>Orgánico</v>
      </c>
      <c r="H1348">
        <f>+VLOOKUP(Importaciones_mensuales[[#This Row],[Tipo]],Cod_tipo[],2,0)</f>
        <v>1</v>
      </c>
      <c r="I1348" t="str">
        <f>+VLOOKUP(Importaciones_mensuales[[#This Row],[Código Arancelario]],Codigos10[],5,0)</f>
        <v>Berries</v>
      </c>
      <c r="J1348">
        <f>+VLOOKUP(Importaciones_mensuales[[#This Row],[Categoría]],Cod_Tipo_cultivo[],2,0)</f>
        <v>1</v>
      </c>
      <c r="K1348" t="s">
        <v>129</v>
      </c>
      <c r="L1348">
        <f>+VLOOKUP(Importaciones_mensuales[[#This Row],[Contenido]],Contenido_cod[],2,0)</f>
        <v>1</v>
      </c>
      <c r="M1348" t="str">
        <f>+VLOOKUP(Importaciones_mensuales[[#This Row],[Código Arancelario]],Codigos10[],7,0)</f>
        <v>Sin especificar</v>
      </c>
      <c r="N1348">
        <v>2018</v>
      </c>
      <c r="O1348">
        <v>5357.94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16387.419999999998</v>
      </c>
    </row>
    <row r="1349" spans="1:26" x14ac:dyDescent="0.25">
      <c r="A1349" t="s">
        <v>310</v>
      </c>
      <c r="B1349" t="s">
        <v>362</v>
      </c>
      <c r="C1349" t="str">
        <f>+VLOOKUP(Importaciones_mensuales[[#This Row],[Código Arancelario]],Codigos10[],2,0)</f>
        <v>Manzana</v>
      </c>
      <c r="D1349">
        <f>+VLOOKUP(Importaciones_mensuales[[#This Row],[Cultivo]],Cod_categoría[],2,0)</f>
        <v>100104002</v>
      </c>
      <c r="E1349" t="str">
        <f>+VLOOKUP(Importaciones_mensuales[[#This Row],[Código Arancelario]],Codigos10[],4,0)</f>
        <v>Fresco</v>
      </c>
      <c r="F1349">
        <f>+VLOOKUP(Importaciones_mensuales[[#This Row],[Procesamiento]],Cod_procesamiento[],2,0)</f>
        <v>4</v>
      </c>
      <c r="G1349" t="str">
        <f>+VLOOKUP(Importaciones_mensuales[[#This Row],[Código Arancelario]],Codigos10[],3,0)</f>
        <v>Orgánico</v>
      </c>
      <c r="H1349">
        <f>+VLOOKUP(Importaciones_mensuales[[#This Row],[Tipo]],Cod_tipo[],2,0)</f>
        <v>1</v>
      </c>
      <c r="I1349" t="str">
        <f>+VLOOKUP(Importaciones_mensuales[[#This Row],[Código Arancelario]],Codigos10[],5,0)</f>
        <v>Frutos de pepita</v>
      </c>
      <c r="J1349">
        <f>+VLOOKUP(Importaciones_mensuales[[#This Row],[Categoría]],Cod_Tipo_cultivo[],2,0)</f>
        <v>3</v>
      </c>
      <c r="K1349" t="s">
        <v>129</v>
      </c>
      <c r="L1349">
        <f>+VLOOKUP(Importaciones_mensuales[[#This Row],[Contenido]],Contenido_cod[],2,0)</f>
        <v>1</v>
      </c>
      <c r="M1349" t="str">
        <f>+VLOOKUP(Importaciones_mensuales[[#This Row],[Código Arancelario]],Codigos10[],7,0)</f>
        <v>Fuji</v>
      </c>
      <c r="N1349">
        <v>2015</v>
      </c>
      <c r="O1349">
        <v>5292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</row>
    <row r="1350" spans="1:26" x14ac:dyDescent="0.25">
      <c r="A1350" t="s">
        <v>269</v>
      </c>
      <c r="B1350" t="s">
        <v>362</v>
      </c>
      <c r="C1350" t="str">
        <f>+VLOOKUP(Importaciones_mensuales[[#This Row],[Código Arancelario]],Codigos10[],2,0)</f>
        <v>Durazno</v>
      </c>
      <c r="D1350">
        <f>+VLOOKUP(Importaciones_mensuales[[#This Row],[Cultivo]],Cod_categoría[],2,0)</f>
        <v>100103004</v>
      </c>
      <c r="E1350" t="str">
        <f>+VLOOKUP(Importaciones_mensuales[[#This Row],[Código Arancelario]],Codigos10[],4,0)</f>
        <v>Deshidratado</v>
      </c>
      <c r="F1350">
        <f>+VLOOKUP(Importaciones_mensuales[[#This Row],[Procesamiento]],Cod_procesamiento[],2,0)</f>
        <v>3</v>
      </c>
      <c r="G1350" t="str">
        <f>+VLOOKUP(Importaciones_mensuales[[#This Row],[Código Arancelario]],Codigos10[],3,0)</f>
        <v>Sin especificar</v>
      </c>
      <c r="H1350">
        <f>+VLOOKUP(Importaciones_mensuales[[#This Row],[Tipo]],Cod_tipo[],2,0)</f>
        <v>5</v>
      </c>
      <c r="I1350" t="str">
        <f>+VLOOKUP(Importaciones_mensuales[[#This Row],[Código Arancelario]],Codigos10[],5,0)</f>
        <v>Frutos de carozo</v>
      </c>
      <c r="J1350">
        <f>+VLOOKUP(Importaciones_mensuales[[#This Row],[Categoría]],Cod_Tipo_cultivo[],2,0)</f>
        <v>5</v>
      </c>
      <c r="K1350" t="s">
        <v>129</v>
      </c>
      <c r="L1350">
        <f>+VLOOKUP(Importaciones_mensuales[[#This Row],[Contenido]],Contenido_cod[],2,0)</f>
        <v>1</v>
      </c>
      <c r="M1350" t="str">
        <f>+VLOOKUP(Importaciones_mensuales[[#This Row],[Código Arancelario]],Codigos10[],7,0)</f>
        <v>Sin especificar</v>
      </c>
      <c r="N1350">
        <v>2020</v>
      </c>
      <c r="O1350">
        <v>28450</v>
      </c>
      <c r="P1350">
        <v>0</v>
      </c>
      <c r="Q1350">
        <v>4001</v>
      </c>
      <c r="R1350">
        <v>0</v>
      </c>
      <c r="S1350">
        <v>13883.2538</v>
      </c>
      <c r="T1350">
        <v>0</v>
      </c>
      <c r="U1350">
        <v>0</v>
      </c>
      <c r="V1350">
        <v>700</v>
      </c>
      <c r="W1350">
        <v>16870</v>
      </c>
      <c r="X1350">
        <v>29184.3923</v>
      </c>
      <c r="Y1350">
        <v>12950</v>
      </c>
      <c r="Z1350">
        <v>15875</v>
      </c>
    </row>
    <row r="1351" spans="1:26" x14ac:dyDescent="0.25">
      <c r="A1351" t="s">
        <v>270</v>
      </c>
      <c r="B1351" t="s">
        <v>362</v>
      </c>
      <c r="C1351" t="str">
        <f>+VLOOKUP(Importaciones_mensuales[[#This Row],[Código Arancelario]],Codigos10[],2,0)</f>
        <v>Mosqueta</v>
      </c>
      <c r="D1351">
        <f>+VLOOKUP(Importaciones_mensuales[[#This Row],[Cultivo]],Cod_categoría[],2,0)</f>
        <v>100114030</v>
      </c>
      <c r="E1351" t="str">
        <f>+VLOOKUP(Importaciones_mensuales[[#This Row],[Código Arancelario]],Codigos10[],4,0)</f>
        <v>Deshidratado</v>
      </c>
      <c r="F1351">
        <f>+VLOOKUP(Importaciones_mensuales[[#This Row],[Procesamiento]],Cod_procesamiento[],2,0)</f>
        <v>3</v>
      </c>
      <c r="G1351" t="str">
        <f>+VLOOKUP(Importaciones_mensuales[[#This Row],[Código Arancelario]],Codigos10[],3,0)</f>
        <v>Sin especificar</v>
      </c>
      <c r="H1351">
        <f>+VLOOKUP(Importaciones_mensuales[[#This Row],[Tipo]],Cod_tipo[],2,0)</f>
        <v>5</v>
      </c>
      <c r="I1351" t="str">
        <f>+VLOOKUP(Importaciones_mensuales[[#This Row],[Código Arancelario]],Codigos10[],5,0)</f>
        <v>Frutos de pepita</v>
      </c>
      <c r="J1351">
        <f>+VLOOKUP(Importaciones_mensuales[[#This Row],[Categoría]],Cod_Tipo_cultivo[],2,0)</f>
        <v>3</v>
      </c>
      <c r="K1351" t="s">
        <v>129</v>
      </c>
      <c r="L1351">
        <f>+VLOOKUP(Importaciones_mensuales[[#This Row],[Contenido]],Contenido_cod[],2,0)</f>
        <v>1</v>
      </c>
      <c r="M1351" t="str">
        <f>+VLOOKUP(Importaciones_mensuales[[#This Row],[Código Arancelario]],Codigos10[],7,0)</f>
        <v>Sin especificar</v>
      </c>
      <c r="N1351">
        <v>2020</v>
      </c>
      <c r="O1351">
        <v>1000</v>
      </c>
      <c r="P1351">
        <v>1000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</row>
    <row r="1352" spans="1:26" x14ac:dyDescent="0.25">
      <c r="A1352" t="s">
        <v>355</v>
      </c>
      <c r="B1352" t="s">
        <v>15</v>
      </c>
      <c r="C1352" t="str">
        <f>+VLOOKUP(Importaciones_mensuales[[#This Row],[Código Arancelario]],Codigos10[],2,0)</f>
        <v>Manzana</v>
      </c>
      <c r="D1352">
        <f>+VLOOKUP(Importaciones_mensuales[[#This Row],[Cultivo]],Cod_categoría[],2,0)</f>
        <v>100104002</v>
      </c>
      <c r="E1352" t="str">
        <f>+VLOOKUP(Importaciones_mensuales[[#This Row],[Código Arancelario]],Codigos10[],4,0)</f>
        <v>Fresco</v>
      </c>
      <c r="F1352">
        <f>+VLOOKUP(Importaciones_mensuales[[#This Row],[Procesamiento]],Cod_procesamiento[],2,0)</f>
        <v>4</v>
      </c>
      <c r="G1352" t="str">
        <f>+VLOOKUP(Importaciones_mensuales[[#This Row],[Código Arancelario]],Codigos10[],3,0)</f>
        <v>Orgánico</v>
      </c>
      <c r="H1352">
        <f>+VLOOKUP(Importaciones_mensuales[[#This Row],[Tipo]],Cod_tipo[],2,0)</f>
        <v>1</v>
      </c>
      <c r="I1352" t="str">
        <f>+VLOOKUP(Importaciones_mensuales[[#This Row],[Código Arancelario]],Codigos10[],5,0)</f>
        <v>Frutos de pepita</v>
      </c>
      <c r="J1352">
        <f>+VLOOKUP(Importaciones_mensuales[[#This Row],[Categoría]],Cod_Tipo_cultivo[],2,0)</f>
        <v>3</v>
      </c>
      <c r="K1352" t="s">
        <v>129</v>
      </c>
      <c r="L1352">
        <f>+VLOOKUP(Importaciones_mensuales[[#This Row],[Contenido]],Contenido_cod[],2,0)</f>
        <v>1</v>
      </c>
      <c r="M1352" t="str">
        <f>+VLOOKUP(Importaciones_mensuales[[#This Row],[Código Arancelario]],Codigos10[],7,0)</f>
        <v>Royal gala</v>
      </c>
      <c r="N1352">
        <v>2015</v>
      </c>
      <c r="O1352">
        <v>5194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</row>
    <row r="1353" spans="1:26" x14ac:dyDescent="0.25">
      <c r="A1353" t="s">
        <v>209</v>
      </c>
      <c r="B1353" t="s">
        <v>15</v>
      </c>
      <c r="C1353" t="str">
        <f>+VLOOKUP(Importaciones_mensuales[[#This Row],[Código Arancelario]],Codigos10[],2,0)</f>
        <v>Manzana</v>
      </c>
      <c r="D1353">
        <f>+VLOOKUP(Importaciones_mensuales[[#This Row],[Cultivo]],Cod_categoría[],2,0)</f>
        <v>100104002</v>
      </c>
      <c r="E1353" t="str">
        <f>+VLOOKUP(Importaciones_mensuales[[#This Row],[Código Arancelario]],Codigos10[],4,0)</f>
        <v>Fresco</v>
      </c>
      <c r="F1353">
        <f>+VLOOKUP(Importaciones_mensuales[[#This Row],[Procesamiento]],Cod_procesamiento[],2,0)</f>
        <v>4</v>
      </c>
      <c r="G1353" t="str">
        <f>+VLOOKUP(Importaciones_mensuales[[#This Row],[Código Arancelario]],Codigos10[],3,0)</f>
        <v>No orgánico</v>
      </c>
      <c r="H1353">
        <f>+VLOOKUP(Importaciones_mensuales[[#This Row],[Tipo]],Cod_tipo[],2,0)</f>
        <v>2</v>
      </c>
      <c r="I1353" t="str">
        <f>+VLOOKUP(Importaciones_mensuales[[#This Row],[Código Arancelario]],Codigos10[],5,0)</f>
        <v>Frutos de pepita</v>
      </c>
      <c r="J1353">
        <f>+VLOOKUP(Importaciones_mensuales[[#This Row],[Categoría]],Cod_Tipo_cultivo[],2,0)</f>
        <v>3</v>
      </c>
      <c r="K1353" t="s">
        <v>129</v>
      </c>
      <c r="L1353">
        <f>+VLOOKUP(Importaciones_mensuales[[#This Row],[Contenido]],Contenido_cod[],2,0)</f>
        <v>1</v>
      </c>
      <c r="M1353" t="str">
        <f>+VLOOKUP(Importaciones_mensuales[[#This Row],[Código Arancelario]],Codigos10[],7,0)</f>
        <v>Royal gala</v>
      </c>
      <c r="N1353">
        <v>2017</v>
      </c>
      <c r="O1353">
        <v>4939.01</v>
      </c>
      <c r="P1353">
        <v>37304.480000000003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</row>
    <row r="1354" spans="1:26" x14ac:dyDescent="0.25">
      <c r="A1354" t="s">
        <v>268</v>
      </c>
      <c r="B1354" t="s">
        <v>15</v>
      </c>
      <c r="C1354" t="str">
        <f>+VLOOKUP(Importaciones_mensuales[[#This Row],[Código Arancelario]],Codigos10[],2,0)</f>
        <v>Manzana</v>
      </c>
      <c r="D1354">
        <f>+VLOOKUP(Importaciones_mensuales[[#This Row],[Cultivo]],Cod_categoría[],2,0)</f>
        <v>100104002</v>
      </c>
      <c r="E1354" t="str">
        <f>+VLOOKUP(Importaciones_mensuales[[#This Row],[Código Arancelario]],Codigos10[],4,0)</f>
        <v>Deshidratado</v>
      </c>
      <c r="F1354">
        <f>+VLOOKUP(Importaciones_mensuales[[#This Row],[Procesamiento]],Cod_procesamiento[],2,0)</f>
        <v>3</v>
      </c>
      <c r="G1354" t="str">
        <f>+VLOOKUP(Importaciones_mensuales[[#This Row],[Código Arancelario]],Codigos10[],3,0)</f>
        <v>No orgánico</v>
      </c>
      <c r="H1354">
        <f>+VLOOKUP(Importaciones_mensuales[[#This Row],[Tipo]],Cod_tipo[],2,0)</f>
        <v>2</v>
      </c>
      <c r="I1354" t="str">
        <f>+VLOOKUP(Importaciones_mensuales[[#This Row],[Código Arancelario]],Codigos10[],5,0)</f>
        <v>Frutos de pepita</v>
      </c>
      <c r="J1354">
        <f>+VLOOKUP(Importaciones_mensuales[[#This Row],[Categoría]],Cod_Tipo_cultivo[],2,0)</f>
        <v>3</v>
      </c>
      <c r="K1354" t="s">
        <v>129</v>
      </c>
      <c r="L1354">
        <f>+VLOOKUP(Importaciones_mensuales[[#This Row],[Contenido]],Contenido_cod[],2,0)</f>
        <v>1</v>
      </c>
      <c r="M1354" t="str">
        <f>+VLOOKUP(Importaciones_mensuales[[#This Row],[Código Arancelario]],Codigos10[],7,0)</f>
        <v>Sin especificar</v>
      </c>
      <c r="N1354">
        <v>2021</v>
      </c>
      <c r="O1354">
        <v>4914.09</v>
      </c>
      <c r="P1354">
        <v>0</v>
      </c>
      <c r="Q1354">
        <v>49022.710000000006</v>
      </c>
      <c r="R1354">
        <v>103674.03</v>
      </c>
      <c r="S1354">
        <v>0</v>
      </c>
      <c r="T1354">
        <v>11549.78</v>
      </c>
      <c r="U1354">
        <v>25505.65</v>
      </c>
      <c r="V1354">
        <v>2129.62</v>
      </c>
      <c r="W1354">
        <v>10584.34</v>
      </c>
    </row>
    <row r="1355" spans="1:26" x14ac:dyDescent="0.25">
      <c r="A1355" t="s">
        <v>96</v>
      </c>
      <c r="B1355" t="s">
        <v>15</v>
      </c>
      <c r="C1355" t="str">
        <f>+VLOOKUP(Importaciones_mensuales[[#This Row],[Código Arancelario]],Codigos10[],2,0)</f>
        <v>Zapallo</v>
      </c>
      <c r="D1355">
        <f>+VLOOKUP(Importaciones_mensuales[[#This Row],[Cultivo]],Cod_categoría[],2,0)</f>
        <v>100112032</v>
      </c>
      <c r="E1355" t="str">
        <f>+VLOOKUP(Importaciones_mensuales[[#This Row],[Código Arancelario]],Codigos10[],4,0)</f>
        <v>Deshidratado</v>
      </c>
      <c r="F1355">
        <f>+VLOOKUP(Importaciones_mensuales[[#This Row],[Procesamiento]],Cod_procesamiento[],2,0)</f>
        <v>3</v>
      </c>
      <c r="G1355" t="str">
        <f>+VLOOKUP(Importaciones_mensuales[[#This Row],[Código Arancelario]],Codigos10[],3,0)</f>
        <v>No orgánico</v>
      </c>
      <c r="H1355">
        <f>+VLOOKUP(Importaciones_mensuales[[#This Row],[Tipo]],Cod_tipo[],2,0)</f>
        <v>2</v>
      </c>
      <c r="I1355" t="str">
        <f>+VLOOKUP(Importaciones_mensuales[[#This Row],[Código Arancelario]],Codigos10[],5,0)</f>
        <v>Hortalizas</v>
      </c>
      <c r="J1355">
        <f>+VLOOKUP(Importaciones_mensuales[[#This Row],[Categoría]],Cod_Tipo_cultivo[],2,0)</f>
        <v>7</v>
      </c>
      <c r="K1355" t="s">
        <v>20</v>
      </c>
      <c r="L1355">
        <f>+VLOOKUP(Importaciones_mensuales[[#This Row],[Contenido]],Contenido_cod[],2,0)</f>
        <v>2</v>
      </c>
      <c r="M1355" t="str">
        <f>+VLOOKUP(Importaciones_mensuales[[#This Row],[Código Arancelario]],Codigos10[],7,0)</f>
        <v>Sin especificar</v>
      </c>
      <c r="N1355">
        <v>2016</v>
      </c>
      <c r="O1355">
        <v>4890.17</v>
      </c>
      <c r="P1355">
        <v>0</v>
      </c>
      <c r="Q1355">
        <v>7815.76</v>
      </c>
      <c r="R1355">
        <v>0</v>
      </c>
      <c r="S1355">
        <v>0</v>
      </c>
      <c r="T1355">
        <v>0</v>
      </c>
      <c r="U1355">
        <v>14645.27</v>
      </c>
      <c r="V1355">
        <v>0</v>
      </c>
      <c r="W1355">
        <v>0</v>
      </c>
      <c r="X1355">
        <v>0</v>
      </c>
      <c r="Y1355">
        <v>0</v>
      </c>
      <c r="Z1355">
        <v>8090.83</v>
      </c>
    </row>
    <row r="1356" spans="1:26" x14ac:dyDescent="0.25">
      <c r="A1356" t="s">
        <v>311</v>
      </c>
      <c r="B1356" t="s">
        <v>362</v>
      </c>
      <c r="C1356" t="str">
        <f>+VLOOKUP(Importaciones_mensuales[[#This Row],[Código Arancelario]],Codigos10[],2,0)</f>
        <v>Manzana</v>
      </c>
      <c r="D1356">
        <f>+VLOOKUP(Importaciones_mensuales[[#This Row],[Cultivo]],Cod_categoría[],2,0)</f>
        <v>100104002</v>
      </c>
      <c r="E1356" t="str">
        <f>+VLOOKUP(Importaciones_mensuales[[#This Row],[Código Arancelario]],Codigos10[],4,0)</f>
        <v>Fresco</v>
      </c>
      <c r="F1356">
        <f>+VLOOKUP(Importaciones_mensuales[[#This Row],[Procesamiento]],Cod_procesamiento[],2,0)</f>
        <v>4</v>
      </c>
      <c r="G1356" t="str">
        <f>+VLOOKUP(Importaciones_mensuales[[#This Row],[Código Arancelario]],Codigos10[],3,0)</f>
        <v>Orgánico</v>
      </c>
      <c r="H1356">
        <f>+VLOOKUP(Importaciones_mensuales[[#This Row],[Tipo]],Cod_tipo[],2,0)</f>
        <v>1</v>
      </c>
      <c r="I1356" t="str">
        <f>+VLOOKUP(Importaciones_mensuales[[#This Row],[Código Arancelario]],Codigos10[],5,0)</f>
        <v>Frutos de pepita</v>
      </c>
      <c r="J1356">
        <f>+VLOOKUP(Importaciones_mensuales[[#This Row],[Categoría]],Cod_Tipo_cultivo[],2,0)</f>
        <v>3</v>
      </c>
      <c r="K1356" t="s">
        <v>129</v>
      </c>
      <c r="L1356">
        <f>+VLOOKUP(Importaciones_mensuales[[#This Row],[Contenido]],Contenido_cod[],2,0)</f>
        <v>1</v>
      </c>
      <c r="M1356" t="str">
        <f>+VLOOKUP(Importaciones_mensuales[[#This Row],[Código Arancelario]],Codigos10[],7,0)</f>
        <v>Granny smith</v>
      </c>
      <c r="N1356">
        <v>2015</v>
      </c>
      <c r="O1356">
        <v>4410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</row>
    <row r="1357" spans="1:26" x14ac:dyDescent="0.25">
      <c r="A1357" t="s">
        <v>14</v>
      </c>
      <c r="B1357" t="s">
        <v>362</v>
      </c>
      <c r="C1357" t="str">
        <f>+VLOOKUP(Importaciones_mensuales[[#This Row],[Código Arancelario]],Codigos10[],2,0)</f>
        <v>Papa</v>
      </c>
      <c r="D1357">
        <f>+VLOOKUP(Importaciones_mensuales[[#This Row],[Cultivo]],Cod_categoría[],2,0)</f>
        <v>100114001</v>
      </c>
      <c r="E1357" t="str">
        <f>+VLOOKUP(Importaciones_mensuales[[#This Row],[Código Arancelario]],Codigos10[],4,0)</f>
        <v>Fresco</v>
      </c>
      <c r="F1357">
        <f>+VLOOKUP(Importaciones_mensuales[[#This Row],[Procesamiento]],Cod_procesamiento[],2,0)</f>
        <v>4</v>
      </c>
      <c r="G1357" t="str">
        <f>+VLOOKUP(Importaciones_mensuales[[#This Row],[Código Arancelario]],Codigos10[],3,0)</f>
        <v>Siembra</v>
      </c>
      <c r="H1357">
        <f>+VLOOKUP(Importaciones_mensuales[[#This Row],[Tipo]],Cod_tipo[],2,0)</f>
        <v>6</v>
      </c>
      <c r="I1357" t="str">
        <f>+VLOOKUP(Importaciones_mensuales[[#This Row],[Código Arancelario]],Codigos10[],5,0)</f>
        <v>Tubérculos</v>
      </c>
      <c r="J1357">
        <f>+VLOOKUP(Importaciones_mensuales[[#This Row],[Categoría]],Cod_Tipo_cultivo[],2,0)</f>
        <v>9</v>
      </c>
      <c r="K1357" t="s">
        <v>20</v>
      </c>
      <c r="L1357">
        <f>+VLOOKUP(Importaciones_mensuales[[#This Row],[Contenido]],Contenido_cod[],2,0)</f>
        <v>2</v>
      </c>
      <c r="M1357" t="str">
        <f>+VLOOKUP(Importaciones_mensuales[[#This Row],[Código Arancelario]],Codigos10[],7,0)</f>
        <v>Sin especificar</v>
      </c>
      <c r="N1357">
        <v>2019</v>
      </c>
      <c r="O1357">
        <v>0</v>
      </c>
      <c r="P1357">
        <v>0</v>
      </c>
      <c r="Q1357">
        <v>0</v>
      </c>
      <c r="R1357">
        <v>1</v>
      </c>
      <c r="S1357">
        <v>2.9692000000000003</v>
      </c>
      <c r="T1357">
        <v>0</v>
      </c>
      <c r="U1357">
        <v>0</v>
      </c>
      <c r="V1357">
        <v>0</v>
      </c>
      <c r="W1357">
        <v>0</v>
      </c>
      <c r="X1357">
        <v>1702.5385000000001</v>
      </c>
      <c r="Y1357">
        <v>0</v>
      </c>
      <c r="Z1357">
        <v>0.46200000000000002</v>
      </c>
    </row>
    <row r="1358" spans="1:26" x14ac:dyDescent="0.25">
      <c r="A1358" t="s">
        <v>23</v>
      </c>
      <c r="B1358" t="s">
        <v>362</v>
      </c>
      <c r="C1358" t="str">
        <f>+VLOOKUP(Importaciones_mensuales[[#This Row],[Código Arancelario]],Codigos10[],2,0)</f>
        <v>Papa</v>
      </c>
      <c r="D1358">
        <f>+VLOOKUP(Importaciones_mensuales[[#This Row],[Cultivo]],Cod_categoría[],2,0)</f>
        <v>100114001</v>
      </c>
      <c r="E1358" t="str">
        <f>+VLOOKUP(Importaciones_mensuales[[#This Row],[Código Arancelario]],Codigos10[],4,0)</f>
        <v>Fresco</v>
      </c>
      <c r="F1358">
        <f>+VLOOKUP(Importaciones_mensuales[[#This Row],[Procesamiento]],Cod_procesamiento[],2,0)</f>
        <v>4</v>
      </c>
      <c r="G1358" t="str">
        <f>+VLOOKUP(Importaciones_mensuales[[#This Row],[Código Arancelario]],Codigos10[],3,0)</f>
        <v>Siembra</v>
      </c>
      <c r="H1358">
        <f>+VLOOKUP(Importaciones_mensuales[[#This Row],[Tipo]],Cod_tipo[],2,0)</f>
        <v>6</v>
      </c>
      <c r="I1358" t="str">
        <f>+VLOOKUP(Importaciones_mensuales[[#This Row],[Código Arancelario]],Codigos10[],5,0)</f>
        <v>Tubérculos</v>
      </c>
      <c r="J1358">
        <f>+VLOOKUP(Importaciones_mensuales[[#This Row],[Categoría]],Cod_Tipo_cultivo[],2,0)</f>
        <v>9</v>
      </c>
      <c r="K1358" t="s">
        <v>20</v>
      </c>
      <c r="L1358">
        <f>+VLOOKUP(Importaciones_mensuales[[#This Row],[Contenido]],Contenido_cod[],2,0)</f>
        <v>2</v>
      </c>
      <c r="M1358" t="str">
        <f>+VLOOKUP(Importaciones_mensuales[[#This Row],[Código Arancelario]],Codigos10[],7,0)</f>
        <v>Sin especificar</v>
      </c>
      <c r="N1358">
        <v>2019</v>
      </c>
      <c r="O1358">
        <v>0</v>
      </c>
      <c r="P1358">
        <v>1</v>
      </c>
      <c r="Q1358">
        <v>4500</v>
      </c>
      <c r="R1358">
        <v>0</v>
      </c>
      <c r="S1358">
        <v>0</v>
      </c>
      <c r="T1358">
        <v>0</v>
      </c>
      <c r="U1358">
        <v>0</v>
      </c>
      <c r="V1358">
        <v>143750</v>
      </c>
      <c r="W1358">
        <v>150550</v>
      </c>
      <c r="X1358">
        <v>320824.14619999996</v>
      </c>
      <c r="Y1358">
        <v>1</v>
      </c>
      <c r="Z1358">
        <v>4512</v>
      </c>
    </row>
    <row r="1359" spans="1:26" x14ac:dyDescent="0.25">
      <c r="A1359" t="s">
        <v>356</v>
      </c>
      <c r="B1359" t="s">
        <v>362</v>
      </c>
      <c r="C1359" t="str">
        <f>+VLOOKUP(Importaciones_mensuales[[#This Row],[Código Arancelario]],Codigos10[],2,0)</f>
        <v>Manzana</v>
      </c>
      <c r="D1359">
        <f>+VLOOKUP(Importaciones_mensuales[[#This Row],[Cultivo]],Cod_categoría[],2,0)</f>
        <v>100104002</v>
      </c>
      <c r="E1359" t="str">
        <f>+VLOOKUP(Importaciones_mensuales[[#This Row],[Código Arancelario]],Codigos10[],4,0)</f>
        <v>Fresco</v>
      </c>
      <c r="F1359">
        <f>+VLOOKUP(Importaciones_mensuales[[#This Row],[Procesamiento]],Cod_procesamiento[],2,0)</f>
        <v>4</v>
      </c>
      <c r="G1359" t="str">
        <f>+VLOOKUP(Importaciones_mensuales[[#This Row],[Código Arancelario]],Codigos10[],3,0)</f>
        <v>Orgánico</v>
      </c>
      <c r="H1359">
        <f>+VLOOKUP(Importaciones_mensuales[[#This Row],[Tipo]],Cod_tipo[],2,0)</f>
        <v>1</v>
      </c>
      <c r="I1359" t="str">
        <f>+VLOOKUP(Importaciones_mensuales[[#This Row],[Código Arancelario]],Codigos10[],5,0)</f>
        <v>Frutos de pepita</v>
      </c>
      <c r="J1359">
        <f>+VLOOKUP(Importaciones_mensuales[[#This Row],[Categoría]],Cod_Tipo_cultivo[],2,0)</f>
        <v>3</v>
      </c>
      <c r="K1359" t="s">
        <v>129</v>
      </c>
      <c r="L1359">
        <f>+VLOOKUP(Importaciones_mensuales[[#This Row],[Contenido]],Contenido_cod[],2,0)</f>
        <v>1</v>
      </c>
      <c r="M1359" t="str">
        <f>+VLOOKUP(Importaciones_mensuales[[#This Row],[Código Arancelario]],Codigos10[],7,0)</f>
        <v>Sin especificar</v>
      </c>
      <c r="N1359">
        <v>2015</v>
      </c>
      <c r="O1359">
        <v>4410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</row>
    <row r="1360" spans="1:26" x14ac:dyDescent="0.25">
      <c r="A1360" t="s">
        <v>301</v>
      </c>
      <c r="B1360" t="s">
        <v>15</v>
      </c>
      <c r="C1360" t="str">
        <f>+VLOOKUP(Importaciones_mensuales[[#This Row],[Código Arancelario]],Codigos10[],2,0)</f>
        <v>Arándano</v>
      </c>
      <c r="D1360">
        <f>+VLOOKUP(Importaciones_mensuales[[#This Row],[Cultivo]],Cod_categoría[],2,0)</f>
        <v>100101001</v>
      </c>
      <c r="E1360" t="str">
        <f>+VLOOKUP(Importaciones_mensuales[[#This Row],[Código Arancelario]],Codigos10[],4,0)</f>
        <v>Deshidratado</v>
      </c>
      <c r="F1360">
        <f>+VLOOKUP(Importaciones_mensuales[[#This Row],[Procesamiento]],Cod_procesamiento[],2,0)</f>
        <v>3</v>
      </c>
      <c r="G1360" t="str">
        <f>+VLOOKUP(Importaciones_mensuales[[#This Row],[Código Arancelario]],Codigos10[],3,0)</f>
        <v>Orgánico</v>
      </c>
      <c r="H1360">
        <f>+VLOOKUP(Importaciones_mensuales[[#This Row],[Tipo]],Cod_tipo[],2,0)</f>
        <v>1</v>
      </c>
      <c r="I1360" t="str">
        <f>+VLOOKUP(Importaciones_mensuales[[#This Row],[Código Arancelario]],Codigos10[],5,0)</f>
        <v>Berries</v>
      </c>
      <c r="J1360">
        <f>+VLOOKUP(Importaciones_mensuales[[#This Row],[Categoría]],Cod_Tipo_cultivo[],2,0)</f>
        <v>1</v>
      </c>
      <c r="K1360" t="s">
        <v>129</v>
      </c>
      <c r="L1360">
        <f>+VLOOKUP(Importaciones_mensuales[[#This Row],[Contenido]],Contenido_cod[],2,0)</f>
        <v>1</v>
      </c>
      <c r="M1360" t="str">
        <f>+VLOOKUP(Importaciones_mensuales[[#This Row],[Código Arancelario]],Codigos10[],7,0)</f>
        <v>Sin especificar</v>
      </c>
      <c r="N1360">
        <v>2017</v>
      </c>
      <c r="O1360">
        <v>4155.66</v>
      </c>
      <c r="P1360">
        <v>0</v>
      </c>
      <c r="Q1360">
        <v>0</v>
      </c>
      <c r="R1360">
        <v>1249.68</v>
      </c>
      <c r="S1360">
        <v>0</v>
      </c>
      <c r="T1360">
        <v>4173.54</v>
      </c>
      <c r="U1360">
        <v>0</v>
      </c>
      <c r="V1360">
        <v>0</v>
      </c>
      <c r="W1360">
        <v>5038.0200000000004</v>
      </c>
      <c r="X1360">
        <v>0</v>
      </c>
      <c r="Y1360">
        <v>0</v>
      </c>
      <c r="Z1360">
        <v>0</v>
      </c>
    </row>
    <row r="1361" spans="1:26" x14ac:dyDescent="0.25">
      <c r="A1361" t="s">
        <v>81</v>
      </c>
      <c r="B1361" t="s">
        <v>362</v>
      </c>
      <c r="C1361" t="str">
        <f>+VLOOKUP(Importaciones_mensuales[[#This Row],[Código Arancelario]],Codigos10[],2,0)</f>
        <v>Espárrago</v>
      </c>
      <c r="D1361">
        <f>+VLOOKUP(Importaciones_mensuales[[#This Row],[Cultivo]],Cod_categoría[],2,0)</f>
        <v>100112018</v>
      </c>
      <c r="E1361" t="str">
        <f>+VLOOKUP(Importaciones_mensuales[[#This Row],[Código Arancelario]],Codigos10[],4,0)</f>
        <v>Congelado</v>
      </c>
      <c r="F1361">
        <f>+VLOOKUP(Importaciones_mensuales[[#This Row],[Procesamiento]],Cod_procesamiento[],2,0)</f>
        <v>1</v>
      </c>
      <c r="G1361" t="str">
        <f>+VLOOKUP(Importaciones_mensuales[[#This Row],[Código Arancelario]],Codigos10[],3,0)</f>
        <v>No orgánico</v>
      </c>
      <c r="H1361">
        <f>+VLOOKUP(Importaciones_mensuales[[#This Row],[Tipo]],Cod_tipo[],2,0)</f>
        <v>2</v>
      </c>
      <c r="I1361" t="str">
        <f>+VLOOKUP(Importaciones_mensuales[[#This Row],[Código Arancelario]],Codigos10[],5,0)</f>
        <v>Hortalizas</v>
      </c>
      <c r="J1361">
        <f>+VLOOKUP(Importaciones_mensuales[[#This Row],[Categoría]],Cod_Tipo_cultivo[],2,0)</f>
        <v>7</v>
      </c>
      <c r="K1361" t="s">
        <v>20</v>
      </c>
      <c r="L1361">
        <f>+VLOOKUP(Importaciones_mensuales[[#This Row],[Contenido]],Contenido_cod[],2,0)</f>
        <v>2</v>
      </c>
      <c r="M1361" t="str">
        <f>+VLOOKUP(Importaciones_mensuales[[#This Row],[Código Arancelario]],Codigos10[],7,0)</f>
        <v>Sin especificar</v>
      </c>
      <c r="N1361">
        <v>2019</v>
      </c>
      <c r="O1361">
        <v>4000</v>
      </c>
      <c r="P1361">
        <v>83</v>
      </c>
      <c r="Q1361">
        <v>5945.91</v>
      </c>
      <c r="R1361">
        <v>0</v>
      </c>
      <c r="S1361">
        <v>0</v>
      </c>
      <c r="T1361">
        <v>0</v>
      </c>
      <c r="U1361">
        <v>812</v>
      </c>
      <c r="V1361">
        <v>4000</v>
      </c>
      <c r="W1361">
        <v>0</v>
      </c>
      <c r="X1361">
        <v>600</v>
      </c>
      <c r="Y1361">
        <v>4000</v>
      </c>
      <c r="Z1361">
        <v>0</v>
      </c>
    </row>
    <row r="1362" spans="1:26" x14ac:dyDescent="0.25">
      <c r="A1362" t="s">
        <v>166</v>
      </c>
      <c r="B1362" t="s">
        <v>362</v>
      </c>
      <c r="C1362" t="str">
        <f>+VLOOKUP(Importaciones_mensuales[[#This Row],[Código Arancelario]],Codigos10[],2,0)</f>
        <v>Palta</v>
      </c>
      <c r="D1362">
        <f>+VLOOKUP(Importaciones_mensuales[[#This Row],[Cultivo]],Cod_categoría[],2,0)</f>
        <v>100106002</v>
      </c>
      <c r="E1362" t="str">
        <f>+VLOOKUP(Importaciones_mensuales[[#This Row],[Código Arancelario]],Codigos10[],4,0)</f>
        <v>Sin especificar</v>
      </c>
      <c r="F1362">
        <f>+VLOOKUP(Importaciones_mensuales[[#This Row],[Procesamiento]],Cod_procesamiento[],2,0)</f>
        <v>6</v>
      </c>
      <c r="G1362" t="str">
        <f>+VLOOKUP(Importaciones_mensuales[[#This Row],[Código Arancelario]],Codigos10[],3,0)</f>
        <v>Orgánico</v>
      </c>
      <c r="H1362">
        <f>+VLOOKUP(Importaciones_mensuales[[#This Row],[Tipo]],Cod_tipo[],2,0)</f>
        <v>1</v>
      </c>
      <c r="I1362" t="str">
        <f>+VLOOKUP(Importaciones_mensuales[[#This Row],[Código Arancelario]],Codigos10[],5,0)</f>
        <v>Frutos Oleaginosos</v>
      </c>
      <c r="J1362">
        <f>+VLOOKUP(Importaciones_mensuales[[#This Row],[Categoría]],Cod_Tipo_cultivo[],2,0)</f>
        <v>12</v>
      </c>
      <c r="K1362" t="s">
        <v>129</v>
      </c>
      <c r="L1362">
        <f>+VLOOKUP(Importaciones_mensuales[[#This Row],[Contenido]],Contenido_cod[],2,0)</f>
        <v>1</v>
      </c>
      <c r="M1362" t="str">
        <f>+VLOOKUP(Importaciones_mensuales[[#This Row],[Código Arancelario]],Codigos10[],7,0)</f>
        <v>Hass</v>
      </c>
      <c r="N1362">
        <v>2019</v>
      </c>
      <c r="O1362">
        <v>4000</v>
      </c>
      <c r="P1362">
        <v>0</v>
      </c>
      <c r="Q1362">
        <v>126344.4615</v>
      </c>
      <c r="R1362">
        <v>332800</v>
      </c>
      <c r="S1362">
        <v>0</v>
      </c>
      <c r="T1362">
        <v>0</v>
      </c>
      <c r="U1362">
        <v>0</v>
      </c>
      <c r="V1362">
        <v>0</v>
      </c>
      <c r="W1362">
        <v>14594</v>
      </c>
      <c r="X1362">
        <v>0</v>
      </c>
      <c r="Y1362">
        <v>0</v>
      </c>
      <c r="Z1362">
        <v>18683.461500000001</v>
      </c>
    </row>
    <row r="1363" spans="1:26" x14ac:dyDescent="0.25">
      <c r="A1363" t="s">
        <v>277</v>
      </c>
      <c r="B1363" t="s">
        <v>362</v>
      </c>
      <c r="C1363" t="str">
        <f>+VLOOKUP(Importaciones_mensuales[[#This Row],[Código Arancelario]],Codigos10[],2,0)</f>
        <v>Puerro</v>
      </c>
      <c r="D1363">
        <f>+VLOOKUP(Importaciones_mensuales[[#This Row],[Cultivo]],Cod_categoría[],2,0)</f>
        <v>100114035</v>
      </c>
      <c r="E1363" t="str">
        <f>+VLOOKUP(Importaciones_mensuales[[#This Row],[Código Arancelario]],Codigos10[],4,0)</f>
        <v>Fresco</v>
      </c>
      <c r="F1363">
        <f>+VLOOKUP(Importaciones_mensuales[[#This Row],[Procesamiento]],Cod_procesamiento[],2,0)</f>
        <v>4</v>
      </c>
      <c r="G1363" t="str">
        <f>+VLOOKUP(Importaciones_mensuales[[#This Row],[Código Arancelario]],Codigos10[],3,0)</f>
        <v>Sin especificar</v>
      </c>
      <c r="H1363">
        <f>+VLOOKUP(Importaciones_mensuales[[#This Row],[Tipo]],Cod_tipo[],2,0)</f>
        <v>5</v>
      </c>
      <c r="I1363" t="str">
        <f>+VLOOKUP(Importaciones_mensuales[[#This Row],[Código Arancelario]],Codigos10[],5,0)</f>
        <v>Hortalizas</v>
      </c>
      <c r="J1363">
        <f>+VLOOKUP(Importaciones_mensuales[[#This Row],[Categoría]],Cod_Tipo_cultivo[],2,0)</f>
        <v>7</v>
      </c>
      <c r="K1363" t="s">
        <v>20</v>
      </c>
      <c r="L1363">
        <f>+VLOOKUP(Importaciones_mensuales[[#This Row],[Contenido]],Contenido_cod[],2,0)</f>
        <v>2</v>
      </c>
      <c r="M1363" t="str">
        <f>+VLOOKUP(Importaciones_mensuales[[#This Row],[Código Arancelario]],Codigos10[],7,0)</f>
        <v>Sin especificar</v>
      </c>
      <c r="N1363">
        <v>2019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504</v>
      </c>
    </row>
    <row r="1364" spans="1:26" x14ac:dyDescent="0.25">
      <c r="A1364" t="s">
        <v>41</v>
      </c>
      <c r="B1364" t="s">
        <v>362</v>
      </c>
      <c r="C1364" t="str">
        <f>+VLOOKUP(Importaciones_mensuales[[#This Row],[Código Arancelario]],Codigos10[],2,0)</f>
        <v>Zanahoria</v>
      </c>
      <c r="D1364">
        <f>+VLOOKUP(Importaciones_mensuales[[#This Row],[Cultivo]],Cod_categoría[],2,0)</f>
        <v>100114013</v>
      </c>
      <c r="E1364" t="str">
        <f>+VLOOKUP(Importaciones_mensuales[[#This Row],[Código Arancelario]],Codigos10[],4,0)</f>
        <v>Fresco</v>
      </c>
      <c r="F1364">
        <f>+VLOOKUP(Importaciones_mensuales[[#This Row],[Procesamiento]],Cod_procesamiento[],2,0)</f>
        <v>4</v>
      </c>
      <c r="G1364" t="str">
        <f>+VLOOKUP(Importaciones_mensuales[[#This Row],[Código Arancelario]],Codigos10[],3,0)</f>
        <v>Sin especificar</v>
      </c>
      <c r="H1364">
        <f>+VLOOKUP(Importaciones_mensuales[[#This Row],[Tipo]],Cod_tipo[],2,0)</f>
        <v>5</v>
      </c>
      <c r="I1364" t="str">
        <f>+VLOOKUP(Importaciones_mensuales[[#This Row],[Código Arancelario]],Codigos10[],5,0)</f>
        <v>Hortalizas</v>
      </c>
      <c r="J1364">
        <f>+VLOOKUP(Importaciones_mensuales[[#This Row],[Categoría]],Cod_Tipo_cultivo[],2,0)</f>
        <v>7</v>
      </c>
      <c r="K1364" t="s">
        <v>20</v>
      </c>
      <c r="L1364">
        <f>+VLOOKUP(Importaciones_mensuales[[#This Row],[Contenido]],Contenido_cod[],2,0)</f>
        <v>2</v>
      </c>
      <c r="M1364" t="str">
        <f>+VLOOKUP(Importaciones_mensuales[[#This Row],[Código Arancelario]],Codigos10[],7,0)</f>
        <v>Sin especificar</v>
      </c>
      <c r="N1364">
        <v>2019</v>
      </c>
      <c r="O1364">
        <v>14880.461499999999</v>
      </c>
      <c r="P1364">
        <v>11609.307699999999</v>
      </c>
      <c r="Q1364">
        <v>12766.692300000001</v>
      </c>
      <c r="R1364">
        <v>15634.538500000001</v>
      </c>
      <c r="S1364">
        <v>12611.461499999999</v>
      </c>
      <c r="T1364">
        <v>11412.3076</v>
      </c>
      <c r="U1364">
        <v>14907</v>
      </c>
      <c r="V1364">
        <v>12680</v>
      </c>
      <c r="W1364">
        <v>14434</v>
      </c>
      <c r="X1364">
        <v>43521.2</v>
      </c>
      <c r="Y1364">
        <v>14436.769200000001</v>
      </c>
      <c r="Z1364">
        <v>14011</v>
      </c>
    </row>
    <row r="1365" spans="1:26" x14ac:dyDescent="0.25">
      <c r="A1365" t="s">
        <v>43</v>
      </c>
      <c r="B1365" t="s">
        <v>362</v>
      </c>
      <c r="C1365" t="str">
        <f>+VLOOKUP(Importaciones_mensuales[[#This Row],[Código Arancelario]],Codigos10[],2,0)</f>
        <v>Rábano</v>
      </c>
      <c r="D1365">
        <f>+VLOOKUP(Importaciones_mensuales[[#This Row],[Cultivo]],Cod_categoría[],2,0)</f>
        <v>100114036</v>
      </c>
      <c r="E1365" t="str">
        <f>+VLOOKUP(Importaciones_mensuales[[#This Row],[Código Arancelario]],Codigos10[],4,0)</f>
        <v>Fresco</v>
      </c>
      <c r="F1365">
        <f>+VLOOKUP(Importaciones_mensuales[[#This Row],[Procesamiento]],Cod_procesamiento[],2,0)</f>
        <v>4</v>
      </c>
      <c r="G1365" t="str">
        <f>+VLOOKUP(Importaciones_mensuales[[#This Row],[Código Arancelario]],Codigos10[],3,0)</f>
        <v>Sin especificar</v>
      </c>
      <c r="H1365">
        <f>+VLOOKUP(Importaciones_mensuales[[#This Row],[Tipo]],Cod_tipo[],2,0)</f>
        <v>5</v>
      </c>
      <c r="I1365" t="str">
        <f>+VLOOKUP(Importaciones_mensuales[[#This Row],[Código Arancelario]],Codigos10[],5,0)</f>
        <v>Hortalizas</v>
      </c>
      <c r="J1365">
        <f>+VLOOKUP(Importaciones_mensuales[[#This Row],[Categoría]],Cod_Tipo_cultivo[],2,0)</f>
        <v>7</v>
      </c>
      <c r="K1365" t="s">
        <v>20</v>
      </c>
      <c r="L1365">
        <f>+VLOOKUP(Importaciones_mensuales[[#This Row],[Contenido]],Contenido_cod[],2,0)</f>
        <v>2</v>
      </c>
      <c r="M1365" t="str">
        <f>+VLOOKUP(Importaciones_mensuales[[#This Row],[Código Arancelario]],Codigos10[],7,0)</f>
        <v>Sin especificar</v>
      </c>
      <c r="N1365">
        <v>2019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666.0385</v>
      </c>
    </row>
    <row r="1366" spans="1:26" x14ac:dyDescent="0.25">
      <c r="A1366" t="s">
        <v>45</v>
      </c>
      <c r="B1366" t="s">
        <v>362</v>
      </c>
      <c r="C1366" t="str">
        <f>+VLOOKUP(Importaciones_mensuales[[#This Row],[Código Arancelario]],Codigos10[],2,0)</f>
        <v>Pepino</v>
      </c>
      <c r="D1366">
        <f>+VLOOKUP(Importaciones_mensuales[[#This Row],[Cultivo]],Cod_categoría[],2,0)</f>
        <v>100112016</v>
      </c>
      <c r="E1366" t="str">
        <f>+VLOOKUP(Importaciones_mensuales[[#This Row],[Código Arancelario]],Codigos10[],4,0)</f>
        <v>Fresco</v>
      </c>
      <c r="F1366">
        <f>+VLOOKUP(Importaciones_mensuales[[#This Row],[Procesamiento]],Cod_procesamiento[],2,0)</f>
        <v>4</v>
      </c>
      <c r="G1366" t="str">
        <f>+VLOOKUP(Importaciones_mensuales[[#This Row],[Código Arancelario]],Codigos10[],3,0)</f>
        <v>Sin especificar</v>
      </c>
      <c r="H1366">
        <f>+VLOOKUP(Importaciones_mensuales[[#This Row],[Tipo]],Cod_tipo[],2,0)</f>
        <v>5</v>
      </c>
      <c r="I1366" t="str">
        <f>+VLOOKUP(Importaciones_mensuales[[#This Row],[Código Arancelario]],Codigos10[],5,0)</f>
        <v>Hortalizas</v>
      </c>
      <c r="J1366">
        <f>+VLOOKUP(Importaciones_mensuales[[#This Row],[Categoría]],Cod_Tipo_cultivo[],2,0)</f>
        <v>7</v>
      </c>
      <c r="K1366" t="s">
        <v>20</v>
      </c>
      <c r="L1366">
        <f>+VLOOKUP(Importaciones_mensuales[[#This Row],[Contenido]],Contenido_cod[],2,0)</f>
        <v>2</v>
      </c>
      <c r="M1366" t="str">
        <f>+VLOOKUP(Importaciones_mensuales[[#This Row],[Código Arancelario]],Codigos10[],7,0)</f>
        <v>Pepinos y pepinillos</v>
      </c>
      <c r="N1366">
        <v>2019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19920</v>
      </c>
      <c r="W1366">
        <v>0</v>
      </c>
      <c r="X1366">
        <v>0</v>
      </c>
      <c r="Y1366">
        <v>0</v>
      </c>
      <c r="Z1366">
        <v>0</v>
      </c>
    </row>
    <row r="1367" spans="1:26" x14ac:dyDescent="0.25">
      <c r="A1367" t="s">
        <v>50</v>
      </c>
      <c r="B1367" t="s">
        <v>362</v>
      </c>
      <c r="C1367" t="str">
        <f>+VLOOKUP(Importaciones_mensuales[[#This Row],[Código Arancelario]],Codigos10[],2,0)</f>
        <v>Poroto</v>
      </c>
      <c r="D1367">
        <f>+VLOOKUP(Importaciones_mensuales[[#This Row],[Cultivo]],Cod_categoría[],2,0)</f>
        <v>100110002</v>
      </c>
      <c r="E1367" t="str">
        <f>+VLOOKUP(Importaciones_mensuales[[#This Row],[Código Arancelario]],Codigos10[],4,0)</f>
        <v>Fresco</v>
      </c>
      <c r="F1367">
        <f>+VLOOKUP(Importaciones_mensuales[[#This Row],[Procesamiento]],Cod_procesamiento[],2,0)</f>
        <v>4</v>
      </c>
      <c r="G1367" t="str">
        <f>+VLOOKUP(Importaciones_mensuales[[#This Row],[Código Arancelario]],Codigos10[],3,0)</f>
        <v>Sin especificar</v>
      </c>
      <c r="H1367">
        <f>+VLOOKUP(Importaciones_mensuales[[#This Row],[Tipo]],Cod_tipo[],2,0)</f>
        <v>5</v>
      </c>
      <c r="I1367" t="str">
        <f>+VLOOKUP(Importaciones_mensuales[[#This Row],[Código Arancelario]],Codigos10[],5,0)</f>
        <v>Hortalizas</v>
      </c>
      <c r="J1367">
        <f>+VLOOKUP(Importaciones_mensuales[[#This Row],[Categoría]],Cod_Tipo_cultivo[],2,0)</f>
        <v>7</v>
      </c>
      <c r="K1367" t="s">
        <v>20</v>
      </c>
      <c r="L1367">
        <f>+VLOOKUP(Importaciones_mensuales[[#This Row],[Contenido]],Contenido_cod[],2,0)</f>
        <v>2</v>
      </c>
      <c r="M1367" t="str">
        <f>+VLOOKUP(Importaciones_mensuales[[#This Row],[Código Arancelario]],Codigos10[],7,0)</f>
        <v>Sin especificar</v>
      </c>
      <c r="N1367">
        <v>2019</v>
      </c>
      <c r="O1367">
        <v>0</v>
      </c>
      <c r="P1367">
        <v>20000</v>
      </c>
      <c r="Q1367">
        <v>0</v>
      </c>
      <c r="R1367">
        <v>24900</v>
      </c>
      <c r="S1367">
        <v>385800</v>
      </c>
      <c r="T1367">
        <v>936115</v>
      </c>
      <c r="U1367">
        <v>1153485</v>
      </c>
      <c r="V1367">
        <v>1025180</v>
      </c>
      <c r="W1367">
        <v>510610</v>
      </c>
      <c r="X1367">
        <v>176940</v>
      </c>
      <c r="Y1367">
        <v>28210</v>
      </c>
      <c r="Z1367">
        <v>0</v>
      </c>
    </row>
    <row r="1368" spans="1:26" x14ac:dyDescent="0.25">
      <c r="A1368" t="s">
        <v>248</v>
      </c>
      <c r="B1368" t="s">
        <v>15</v>
      </c>
      <c r="C1368" t="str">
        <f>+VLOOKUP(Importaciones_mensuales[[#This Row],[Código Arancelario]],Codigos10[],2,0)</f>
        <v>Mora</v>
      </c>
      <c r="D1368">
        <f>+VLOOKUP(Importaciones_mensuales[[#This Row],[Cultivo]],Cod_categoría[],2,0)</f>
        <v>100101008</v>
      </c>
      <c r="E1368" t="str">
        <f>+VLOOKUP(Importaciones_mensuales[[#This Row],[Código Arancelario]],Codigos10[],4,0)</f>
        <v>Congelado</v>
      </c>
      <c r="F1368">
        <f>+VLOOKUP(Importaciones_mensuales[[#This Row],[Procesamiento]],Cod_procesamiento[],2,0)</f>
        <v>1</v>
      </c>
      <c r="G1368" t="str">
        <f>+VLOOKUP(Importaciones_mensuales[[#This Row],[Código Arancelario]],Codigos10[],3,0)</f>
        <v>No orgánico</v>
      </c>
      <c r="H1368">
        <f>+VLOOKUP(Importaciones_mensuales[[#This Row],[Tipo]],Cod_tipo[],2,0)</f>
        <v>2</v>
      </c>
      <c r="I1368" t="str">
        <f>+VLOOKUP(Importaciones_mensuales[[#This Row],[Código Arancelario]],Codigos10[],5,0)</f>
        <v>Berries</v>
      </c>
      <c r="J1368">
        <f>+VLOOKUP(Importaciones_mensuales[[#This Row],[Categoría]],Cod_Tipo_cultivo[],2,0)</f>
        <v>1</v>
      </c>
      <c r="K1368" t="s">
        <v>129</v>
      </c>
      <c r="L1368">
        <f>+VLOOKUP(Importaciones_mensuales[[#This Row],[Contenido]],Contenido_cod[],2,0)</f>
        <v>1</v>
      </c>
      <c r="M1368" t="str">
        <f>+VLOOKUP(Importaciones_mensuales[[#This Row],[Código Arancelario]],Codigos10[],7,0)</f>
        <v>Sin especificar</v>
      </c>
      <c r="N1368">
        <v>2021</v>
      </c>
      <c r="O1368">
        <v>3814.69</v>
      </c>
      <c r="P1368">
        <v>71430</v>
      </c>
      <c r="Q1368">
        <v>117244.75</v>
      </c>
      <c r="R1368">
        <v>87104</v>
      </c>
      <c r="S1368">
        <v>388843.07999999996</v>
      </c>
      <c r="T1368">
        <v>77953.84</v>
      </c>
      <c r="U1368">
        <v>82390</v>
      </c>
      <c r="V1368">
        <v>719502.65999999992</v>
      </c>
      <c r="W1368">
        <v>22840.799999999999</v>
      </c>
    </row>
    <row r="1369" spans="1:26" x14ac:dyDescent="0.25">
      <c r="A1369" t="s">
        <v>56</v>
      </c>
      <c r="B1369" t="s">
        <v>362</v>
      </c>
      <c r="C1369" t="str">
        <f>+VLOOKUP(Importaciones_mensuales[[#This Row],[Código Arancelario]],Codigos10[],2,0)</f>
        <v>Pimiento</v>
      </c>
      <c r="D1369">
        <f>+VLOOKUP(Importaciones_mensuales[[#This Row],[Cultivo]],Cod_categoría[],2,0)</f>
        <v>100112002</v>
      </c>
      <c r="E1369" t="str">
        <f>+VLOOKUP(Importaciones_mensuales[[#This Row],[Código Arancelario]],Codigos10[],4,0)</f>
        <v>Fresco</v>
      </c>
      <c r="F1369">
        <f>+VLOOKUP(Importaciones_mensuales[[#This Row],[Procesamiento]],Cod_procesamiento[],2,0)</f>
        <v>4</v>
      </c>
      <c r="G1369" t="str">
        <f>+VLOOKUP(Importaciones_mensuales[[#This Row],[Código Arancelario]],Codigos10[],3,0)</f>
        <v>Sin especificar</v>
      </c>
      <c r="H1369">
        <f>+VLOOKUP(Importaciones_mensuales[[#This Row],[Tipo]],Cod_tipo[],2,0)</f>
        <v>5</v>
      </c>
      <c r="I1369" t="str">
        <f>+VLOOKUP(Importaciones_mensuales[[#This Row],[Código Arancelario]],Codigos10[],5,0)</f>
        <v>Hortalizas</v>
      </c>
      <c r="J1369">
        <f>+VLOOKUP(Importaciones_mensuales[[#This Row],[Categoría]],Cod_Tipo_cultivo[],2,0)</f>
        <v>7</v>
      </c>
      <c r="K1369" t="s">
        <v>20</v>
      </c>
      <c r="L1369">
        <f>+VLOOKUP(Importaciones_mensuales[[#This Row],[Contenido]],Contenido_cod[],2,0)</f>
        <v>2</v>
      </c>
      <c r="M1369" t="str">
        <f>+VLOOKUP(Importaciones_mensuales[[#This Row],[Código Arancelario]],Codigos10[],7,0)</f>
        <v>Sin especificar</v>
      </c>
      <c r="N1369">
        <v>2019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3.3200000000000003</v>
      </c>
      <c r="V1369">
        <v>136.05000000000001</v>
      </c>
      <c r="W1369">
        <v>0</v>
      </c>
      <c r="X1369">
        <v>0</v>
      </c>
      <c r="Y1369">
        <v>0</v>
      </c>
      <c r="Z1369">
        <v>1700</v>
      </c>
    </row>
    <row r="1370" spans="1:26" x14ac:dyDescent="0.25">
      <c r="A1370" t="s">
        <v>58</v>
      </c>
      <c r="B1370" t="s">
        <v>362</v>
      </c>
      <c r="C1370" t="str">
        <f>+VLOOKUP(Importaciones_mensuales[[#This Row],[Código Arancelario]],Codigos10[],2,0)</f>
        <v>Ají</v>
      </c>
      <c r="D1370">
        <f>+VLOOKUP(Importaciones_mensuales[[#This Row],[Cultivo]],Cod_categoría[],2,0)</f>
        <v>100112021</v>
      </c>
      <c r="E1370" t="str">
        <f>+VLOOKUP(Importaciones_mensuales[[#This Row],[Código Arancelario]],Codigos10[],4,0)</f>
        <v>Fresco</v>
      </c>
      <c r="F1370">
        <f>+VLOOKUP(Importaciones_mensuales[[#This Row],[Procesamiento]],Cod_procesamiento[],2,0)</f>
        <v>4</v>
      </c>
      <c r="G1370" t="str">
        <f>+VLOOKUP(Importaciones_mensuales[[#This Row],[Código Arancelario]],Codigos10[],3,0)</f>
        <v>Sin especificar</v>
      </c>
      <c r="H1370">
        <f>+VLOOKUP(Importaciones_mensuales[[#This Row],[Tipo]],Cod_tipo[],2,0)</f>
        <v>5</v>
      </c>
      <c r="I1370" t="str">
        <f>+VLOOKUP(Importaciones_mensuales[[#This Row],[Código Arancelario]],Codigos10[],5,0)</f>
        <v>Hortalizas</v>
      </c>
      <c r="J1370">
        <f>+VLOOKUP(Importaciones_mensuales[[#This Row],[Categoría]],Cod_Tipo_cultivo[],2,0)</f>
        <v>7</v>
      </c>
      <c r="K1370" t="s">
        <v>20</v>
      </c>
      <c r="L1370">
        <f>+VLOOKUP(Importaciones_mensuales[[#This Row],[Contenido]],Contenido_cod[],2,0)</f>
        <v>2</v>
      </c>
      <c r="M1370" t="str">
        <f>+VLOOKUP(Importaciones_mensuales[[#This Row],[Código Arancelario]],Codigos10[],7,0)</f>
        <v>Sin especificar</v>
      </c>
      <c r="N1370">
        <v>2019</v>
      </c>
      <c r="O1370">
        <v>0</v>
      </c>
      <c r="P1370">
        <v>1500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</row>
    <row r="1371" spans="1:26" x14ac:dyDescent="0.25">
      <c r="A1371" t="s">
        <v>302</v>
      </c>
      <c r="B1371" t="s">
        <v>362</v>
      </c>
      <c r="C1371" t="str">
        <f>+VLOOKUP(Importaciones_mensuales[[#This Row],[Código Arancelario]],Codigos10[],2,0)</f>
        <v>Espinaca</v>
      </c>
      <c r="D1371">
        <f>+VLOOKUP(Importaciones_mensuales[[#This Row],[Cultivo]],Cod_categoría[],2,0)</f>
        <v>100112012</v>
      </c>
      <c r="E1371" t="str">
        <f>+VLOOKUP(Importaciones_mensuales[[#This Row],[Código Arancelario]],Codigos10[],4,0)</f>
        <v>Fresco</v>
      </c>
      <c r="F1371">
        <f>+VLOOKUP(Importaciones_mensuales[[#This Row],[Procesamiento]],Cod_procesamiento[],2,0)</f>
        <v>4</v>
      </c>
      <c r="G1371" t="str">
        <f>+VLOOKUP(Importaciones_mensuales[[#This Row],[Código Arancelario]],Codigos10[],3,0)</f>
        <v>Sin especificar</v>
      </c>
      <c r="H1371">
        <f>+VLOOKUP(Importaciones_mensuales[[#This Row],[Tipo]],Cod_tipo[],2,0)</f>
        <v>5</v>
      </c>
      <c r="I1371" t="str">
        <f>+VLOOKUP(Importaciones_mensuales[[#This Row],[Código Arancelario]],Codigos10[],5,0)</f>
        <v>Hortalizas</v>
      </c>
      <c r="J1371">
        <f>+VLOOKUP(Importaciones_mensuales[[#This Row],[Categoría]],Cod_Tipo_cultivo[],2,0)</f>
        <v>7</v>
      </c>
      <c r="K1371" t="s">
        <v>20</v>
      </c>
      <c r="L1371">
        <f>+VLOOKUP(Importaciones_mensuales[[#This Row],[Contenido]],Contenido_cod[],2,0)</f>
        <v>2</v>
      </c>
      <c r="M1371" t="str">
        <f>+VLOOKUP(Importaciones_mensuales[[#This Row],[Código Arancelario]],Codigos10[],7,0)</f>
        <v>Sin especificar</v>
      </c>
      <c r="N1371">
        <v>2019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0.92</v>
      </c>
      <c r="X1371">
        <v>0</v>
      </c>
      <c r="Y1371">
        <v>0</v>
      </c>
      <c r="Z1371">
        <v>0</v>
      </c>
    </row>
    <row r="1372" spans="1:26" x14ac:dyDescent="0.25">
      <c r="A1372" t="s">
        <v>60</v>
      </c>
      <c r="B1372" t="s">
        <v>362</v>
      </c>
      <c r="C1372" t="str">
        <f>+VLOOKUP(Importaciones_mensuales[[#This Row],[Código Arancelario]],Codigos10[],2,0)</f>
        <v>Aceituna</v>
      </c>
      <c r="D1372">
        <f>+VLOOKUP(Importaciones_mensuales[[#This Row],[Cultivo]],Cod_categoría[],2,0)</f>
        <v>100114016</v>
      </c>
      <c r="E1372" t="str">
        <f>+VLOOKUP(Importaciones_mensuales[[#This Row],[Código Arancelario]],Codigos10[],4,0)</f>
        <v>Fresco</v>
      </c>
      <c r="F1372">
        <f>+VLOOKUP(Importaciones_mensuales[[#This Row],[Procesamiento]],Cod_procesamiento[],2,0)</f>
        <v>4</v>
      </c>
      <c r="G1372" t="str">
        <f>+VLOOKUP(Importaciones_mensuales[[#This Row],[Código Arancelario]],Codigos10[],3,0)</f>
        <v>Sin especificar</v>
      </c>
      <c r="H1372">
        <f>+VLOOKUP(Importaciones_mensuales[[#This Row],[Tipo]],Cod_tipo[],2,0)</f>
        <v>5</v>
      </c>
      <c r="I1372" t="str">
        <f>+VLOOKUP(Importaciones_mensuales[[#This Row],[Código Arancelario]],Codigos10[],5,0)</f>
        <v>Hortalizas</v>
      </c>
      <c r="J1372">
        <f>+VLOOKUP(Importaciones_mensuales[[#This Row],[Categoría]],Cod_Tipo_cultivo[],2,0)</f>
        <v>7</v>
      </c>
      <c r="K1372" t="s">
        <v>20</v>
      </c>
      <c r="L1372">
        <f>+VLOOKUP(Importaciones_mensuales[[#This Row],[Contenido]],Contenido_cod[],2,0)</f>
        <v>2</v>
      </c>
      <c r="M1372" t="str">
        <f>+VLOOKUP(Importaciones_mensuales[[#This Row],[Código Arancelario]],Codigos10[],7,0)</f>
        <v>Sin especificar</v>
      </c>
      <c r="N1372">
        <v>2019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6.2</v>
      </c>
      <c r="Z1372">
        <v>0</v>
      </c>
    </row>
    <row r="1373" spans="1:26" x14ac:dyDescent="0.25">
      <c r="A1373" t="s">
        <v>62</v>
      </c>
      <c r="B1373" t="s">
        <v>362</v>
      </c>
      <c r="C1373" t="str">
        <f>+VLOOKUP(Importaciones_mensuales[[#This Row],[Código Arancelario]],Codigos10[],2,0)</f>
        <v>Zapallo</v>
      </c>
      <c r="D1373">
        <f>+VLOOKUP(Importaciones_mensuales[[#This Row],[Cultivo]],Cod_categoría[],2,0)</f>
        <v>100112032</v>
      </c>
      <c r="E1373" t="str">
        <f>+VLOOKUP(Importaciones_mensuales[[#This Row],[Código Arancelario]],Codigos10[],4,0)</f>
        <v>Fresco</v>
      </c>
      <c r="F1373">
        <f>+VLOOKUP(Importaciones_mensuales[[#This Row],[Procesamiento]],Cod_procesamiento[],2,0)</f>
        <v>4</v>
      </c>
      <c r="G1373" t="str">
        <f>+VLOOKUP(Importaciones_mensuales[[#This Row],[Código Arancelario]],Codigos10[],3,0)</f>
        <v>Sin especificar</v>
      </c>
      <c r="H1373">
        <f>+VLOOKUP(Importaciones_mensuales[[#This Row],[Tipo]],Cod_tipo[],2,0)</f>
        <v>5</v>
      </c>
      <c r="I1373" t="str">
        <f>+VLOOKUP(Importaciones_mensuales[[#This Row],[Código Arancelario]],Codigos10[],5,0)</f>
        <v>Hortalizas</v>
      </c>
      <c r="J1373">
        <f>+VLOOKUP(Importaciones_mensuales[[#This Row],[Categoría]],Cod_Tipo_cultivo[],2,0)</f>
        <v>7</v>
      </c>
      <c r="K1373" t="s">
        <v>20</v>
      </c>
      <c r="L1373">
        <f>+VLOOKUP(Importaciones_mensuales[[#This Row],[Contenido]],Contenido_cod[],2,0)</f>
        <v>2</v>
      </c>
      <c r="M1373" t="str">
        <f>+VLOOKUP(Importaciones_mensuales[[#This Row],[Código Arancelario]],Codigos10[],7,0)</f>
        <v>De guarda</v>
      </c>
      <c r="N1373">
        <v>2019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15000</v>
      </c>
      <c r="V1373">
        <v>169860</v>
      </c>
      <c r="W1373">
        <v>1452139</v>
      </c>
      <c r="X1373">
        <v>3009328</v>
      </c>
      <c r="Y1373">
        <v>2530595</v>
      </c>
      <c r="Z1373">
        <v>380600</v>
      </c>
    </row>
    <row r="1374" spans="1:26" x14ac:dyDescent="0.25">
      <c r="A1374" t="s">
        <v>65</v>
      </c>
      <c r="B1374" t="s">
        <v>362</v>
      </c>
      <c r="C1374" t="str">
        <f>+VLOOKUP(Importaciones_mensuales[[#This Row],[Código Arancelario]],Codigos10[],2,0)</f>
        <v>Calabacín</v>
      </c>
      <c r="D1374">
        <f>+VLOOKUP(Importaciones_mensuales[[#This Row],[Cultivo]],Cod_categoría[],2,0)</f>
        <v>100114018</v>
      </c>
      <c r="E1374" t="str">
        <f>+VLOOKUP(Importaciones_mensuales[[#This Row],[Código Arancelario]],Codigos10[],4,0)</f>
        <v>Fresco</v>
      </c>
      <c r="F1374">
        <f>+VLOOKUP(Importaciones_mensuales[[#This Row],[Procesamiento]],Cod_procesamiento[],2,0)</f>
        <v>4</v>
      </c>
      <c r="G1374" t="str">
        <f>+VLOOKUP(Importaciones_mensuales[[#This Row],[Código Arancelario]],Codigos10[],3,0)</f>
        <v>Sin especificar</v>
      </c>
      <c r="H1374">
        <f>+VLOOKUP(Importaciones_mensuales[[#This Row],[Tipo]],Cod_tipo[],2,0)</f>
        <v>5</v>
      </c>
      <c r="I1374" t="str">
        <f>+VLOOKUP(Importaciones_mensuales[[#This Row],[Código Arancelario]],Codigos10[],5,0)</f>
        <v>Hortalizas</v>
      </c>
      <c r="J1374">
        <f>+VLOOKUP(Importaciones_mensuales[[#This Row],[Categoría]],Cod_Tipo_cultivo[],2,0)</f>
        <v>7</v>
      </c>
      <c r="K1374" t="s">
        <v>20</v>
      </c>
      <c r="L1374">
        <f>+VLOOKUP(Importaciones_mensuales[[#This Row],[Contenido]],Contenido_cod[],2,0)</f>
        <v>2</v>
      </c>
      <c r="M1374" t="str">
        <f>+VLOOKUP(Importaciones_mensuales[[#This Row],[Código Arancelario]],Codigos10[],7,0)</f>
        <v>Sin especificar</v>
      </c>
      <c r="N1374">
        <v>2019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1.1000000000000001</v>
      </c>
      <c r="W1374">
        <v>0</v>
      </c>
      <c r="X1374">
        <v>0</v>
      </c>
      <c r="Y1374">
        <v>0</v>
      </c>
      <c r="Z1374">
        <v>0</v>
      </c>
    </row>
    <row r="1375" spans="1:26" x14ac:dyDescent="0.25">
      <c r="A1375" t="s">
        <v>67</v>
      </c>
      <c r="B1375" t="s">
        <v>362</v>
      </c>
      <c r="C1375" t="str">
        <f>+VLOOKUP(Importaciones_mensuales[[#This Row],[Código Arancelario]],Codigos10[],2,0)</f>
        <v>Papa</v>
      </c>
      <c r="D1375">
        <f>+VLOOKUP(Importaciones_mensuales[[#This Row],[Cultivo]],Cod_categoría[],2,0)</f>
        <v>100114001</v>
      </c>
      <c r="E1375" t="str">
        <f>+VLOOKUP(Importaciones_mensuales[[#This Row],[Código Arancelario]],Codigos10[],4,0)</f>
        <v>Congelado</v>
      </c>
      <c r="F1375">
        <f>+VLOOKUP(Importaciones_mensuales[[#This Row],[Procesamiento]],Cod_procesamiento[],2,0)</f>
        <v>1</v>
      </c>
      <c r="G1375" t="str">
        <f>+VLOOKUP(Importaciones_mensuales[[#This Row],[Código Arancelario]],Codigos10[],3,0)</f>
        <v>Sin especificar</v>
      </c>
      <c r="H1375">
        <f>+VLOOKUP(Importaciones_mensuales[[#This Row],[Tipo]],Cod_tipo[],2,0)</f>
        <v>5</v>
      </c>
      <c r="I1375" t="str">
        <f>+VLOOKUP(Importaciones_mensuales[[#This Row],[Código Arancelario]],Codigos10[],5,0)</f>
        <v>Tubérculos</v>
      </c>
      <c r="J1375">
        <f>+VLOOKUP(Importaciones_mensuales[[#This Row],[Categoría]],Cod_Tipo_cultivo[],2,0)</f>
        <v>9</v>
      </c>
      <c r="K1375" t="s">
        <v>20</v>
      </c>
      <c r="L1375">
        <f>+VLOOKUP(Importaciones_mensuales[[#This Row],[Contenido]],Contenido_cod[],2,0)</f>
        <v>2</v>
      </c>
      <c r="M1375" t="str">
        <f>+VLOOKUP(Importaciones_mensuales[[#This Row],[Código Arancelario]],Codigos10[],7,0)</f>
        <v>Sin especificar</v>
      </c>
      <c r="N1375">
        <v>2019</v>
      </c>
      <c r="O1375">
        <v>1753.48</v>
      </c>
      <c r="P1375">
        <v>0</v>
      </c>
      <c r="Q1375">
        <v>91138</v>
      </c>
      <c r="R1375">
        <v>37860</v>
      </c>
      <c r="S1375">
        <v>30456.959999999999</v>
      </c>
      <c r="T1375">
        <v>7981.63</v>
      </c>
      <c r="U1375">
        <v>32809.160000000003</v>
      </c>
      <c r="V1375">
        <v>54100</v>
      </c>
      <c r="W1375">
        <v>17010</v>
      </c>
      <c r="X1375">
        <v>31870.44</v>
      </c>
      <c r="Y1375">
        <v>81575.42</v>
      </c>
      <c r="Z1375">
        <v>122800</v>
      </c>
    </row>
    <row r="1376" spans="1:26" x14ac:dyDescent="0.25">
      <c r="A1376" t="s">
        <v>69</v>
      </c>
      <c r="B1376" t="s">
        <v>362</v>
      </c>
      <c r="C1376" t="str">
        <f>+VLOOKUP(Importaciones_mensuales[[#This Row],[Código Arancelario]],Codigos10[],2,0)</f>
        <v>Arveja</v>
      </c>
      <c r="D1376">
        <f>+VLOOKUP(Importaciones_mensuales[[#This Row],[Cultivo]],Cod_categoría[],2,0)</f>
        <v>100112022</v>
      </c>
      <c r="E1376" t="str">
        <f>+VLOOKUP(Importaciones_mensuales[[#This Row],[Código Arancelario]],Codigos10[],4,0)</f>
        <v>Congelado</v>
      </c>
      <c r="F1376">
        <f>+VLOOKUP(Importaciones_mensuales[[#This Row],[Procesamiento]],Cod_procesamiento[],2,0)</f>
        <v>1</v>
      </c>
      <c r="G1376" t="str">
        <f>+VLOOKUP(Importaciones_mensuales[[#This Row],[Código Arancelario]],Codigos10[],3,0)</f>
        <v>Sin especificar</v>
      </c>
      <c r="H1376">
        <f>+VLOOKUP(Importaciones_mensuales[[#This Row],[Tipo]],Cod_tipo[],2,0)</f>
        <v>5</v>
      </c>
      <c r="I1376" t="str">
        <f>+VLOOKUP(Importaciones_mensuales[[#This Row],[Código Arancelario]],Codigos10[],5,0)</f>
        <v>Hortalizas</v>
      </c>
      <c r="J1376">
        <f>+VLOOKUP(Importaciones_mensuales[[#This Row],[Categoría]],Cod_Tipo_cultivo[],2,0)</f>
        <v>7</v>
      </c>
      <c r="K1376" t="s">
        <v>20</v>
      </c>
      <c r="L1376">
        <f>+VLOOKUP(Importaciones_mensuales[[#This Row],[Contenido]],Contenido_cod[],2,0)</f>
        <v>2</v>
      </c>
      <c r="M1376" t="str">
        <f>+VLOOKUP(Importaciones_mensuales[[#This Row],[Código Arancelario]],Codigos10[],7,0)</f>
        <v>Sin especificar</v>
      </c>
      <c r="N1376">
        <v>2019</v>
      </c>
      <c r="O1376">
        <v>102647.78</v>
      </c>
      <c r="P1376">
        <v>98136</v>
      </c>
      <c r="Q1376">
        <v>167748</v>
      </c>
      <c r="R1376">
        <v>147488.79999999999</v>
      </c>
      <c r="S1376">
        <v>160185.54940000002</v>
      </c>
      <c r="T1376">
        <v>85808</v>
      </c>
      <c r="U1376">
        <v>202992.8</v>
      </c>
      <c r="V1376">
        <v>285993.2</v>
      </c>
      <c r="W1376">
        <v>141870</v>
      </c>
      <c r="X1376">
        <v>299893.04000000004</v>
      </c>
      <c r="Y1376">
        <v>224773.6</v>
      </c>
      <c r="Z1376">
        <v>208141.6</v>
      </c>
    </row>
    <row r="1377" spans="1:26" x14ac:dyDescent="0.25">
      <c r="A1377" t="s">
        <v>70</v>
      </c>
      <c r="B1377" t="s">
        <v>362</v>
      </c>
      <c r="C1377" t="str">
        <f>+VLOOKUP(Importaciones_mensuales[[#This Row],[Código Arancelario]],Codigos10[],2,0)</f>
        <v>Poroto</v>
      </c>
      <c r="D1377">
        <f>+VLOOKUP(Importaciones_mensuales[[#This Row],[Cultivo]],Cod_categoría[],2,0)</f>
        <v>100110002</v>
      </c>
      <c r="E1377" t="str">
        <f>+VLOOKUP(Importaciones_mensuales[[#This Row],[Código Arancelario]],Codigos10[],4,0)</f>
        <v>Congelado</v>
      </c>
      <c r="F1377">
        <f>+VLOOKUP(Importaciones_mensuales[[#This Row],[Procesamiento]],Cod_procesamiento[],2,0)</f>
        <v>1</v>
      </c>
      <c r="G1377" t="str">
        <f>+VLOOKUP(Importaciones_mensuales[[#This Row],[Código Arancelario]],Codigos10[],3,0)</f>
        <v>Sin especificar</v>
      </c>
      <c r="H1377">
        <f>+VLOOKUP(Importaciones_mensuales[[#This Row],[Tipo]],Cod_tipo[],2,0)</f>
        <v>5</v>
      </c>
      <c r="I1377" t="str">
        <f>+VLOOKUP(Importaciones_mensuales[[#This Row],[Código Arancelario]],Codigos10[],5,0)</f>
        <v>Hortalizas</v>
      </c>
      <c r="J1377">
        <f>+VLOOKUP(Importaciones_mensuales[[#This Row],[Categoría]],Cod_Tipo_cultivo[],2,0)</f>
        <v>7</v>
      </c>
      <c r="K1377" t="s">
        <v>20</v>
      </c>
      <c r="L1377">
        <f>+VLOOKUP(Importaciones_mensuales[[#This Row],[Contenido]],Contenido_cod[],2,0)</f>
        <v>2</v>
      </c>
      <c r="M1377" t="str">
        <f>+VLOOKUP(Importaciones_mensuales[[#This Row],[Código Arancelario]],Codigos10[],7,0)</f>
        <v>Sin especificar</v>
      </c>
      <c r="N1377">
        <v>2019</v>
      </c>
      <c r="O1377">
        <v>44250</v>
      </c>
      <c r="P1377">
        <v>91417.4</v>
      </c>
      <c r="Q1377">
        <v>131324</v>
      </c>
      <c r="R1377">
        <v>138320.79999999999</v>
      </c>
      <c r="S1377">
        <v>110283.8113</v>
      </c>
      <c r="T1377">
        <v>115280</v>
      </c>
      <c r="U1377">
        <v>124733.4</v>
      </c>
      <c r="V1377">
        <v>241469.28400000001</v>
      </c>
      <c r="W1377">
        <v>317403</v>
      </c>
      <c r="X1377">
        <v>423403.90229999996</v>
      </c>
      <c r="Y1377">
        <v>604979</v>
      </c>
      <c r="Z1377">
        <v>269760</v>
      </c>
    </row>
    <row r="1378" spans="1:26" x14ac:dyDescent="0.25">
      <c r="A1378" t="s">
        <v>71</v>
      </c>
      <c r="B1378" t="s">
        <v>362</v>
      </c>
      <c r="C1378" t="str">
        <f>+VLOOKUP(Importaciones_mensuales[[#This Row],[Código Arancelario]],Codigos10[],2,0)</f>
        <v>Haba</v>
      </c>
      <c r="D1378">
        <f>+VLOOKUP(Importaciones_mensuales[[#This Row],[Cultivo]],Cod_categoría[],2,0)</f>
        <v>100112026</v>
      </c>
      <c r="E1378" t="str">
        <f>+VLOOKUP(Importaciones_mensuales[[#This Row],[Código Arancelario]],Codigos10[],4,0)</f>
        <v>Congelado</v>
      </c>
      <c r="F1378">
        <f>+VLOOKUP(Importaciones_mensuales[[#This Row],[Procesamiento]],Cod_procesamiento[],2,0)</f>
        <v>1</v>
      </c>
      <c r="G1378" t="str">
        <f>+VLOOKUP(Importaciones_mensuales[[#This Row],[Código Arancelario]],Codigos10[],3,0)</f>
        <v>Sin especificar</v>
      </c>
      <c r="H1378">
        <f>+VLOOKUP(Importaciones_mensuales[[#This Row],[Tipo]],Cod_tipo[],2,0)</f>
        <v>5</v>
      </c>
      <c r="I1378" t="str">
        <f>+VLOOKUP(Importaciones_mensuales[[#This Row],[Código Arancelario]],Codigos10[],5,0)</f>
        <v>Hortalizas</v>
      </c>
      <c r="J1378">
        <f>+VLOOKUP(Importaciones_mensuales[[#This Row],[Categoría]],Cod_Tipo_cultivo[],2,0)</f>
        <v>7</v>
      </c>
      <c r="K1378" t="s">
        <v>20</v>
      </c>
      <c r="L1378">
        <f>+VLOOKUP(Importaciones_mensuales[[#This Row],[Contenido]],Contenido_cod[],2,0)</f>
        <v>2</v>
      </c>
      <c r="M1378" t="str">
        <f>+VLOOKUP(Importaciones_mensuales[[#This Row],[Código Arancelario]],Codigos10[],7,0)</f>
        <v>Sin especificar</v>
      </c>
      <c r="N1378">
        <v>2019</v>
      </c>
      <c r="O1378">
        <v>20200</v>
      </c>
      <c r="P1378">
        <v>12114</v>
      </c>
      <c r="Q1378">
        <v>49140</v>
      </c>
      <c r="R1378">
        <v>46286</v>
      </c>
      <c r="S1378">
        <v>34583.835800000001</v>
      </c>
      <c r="T1378">
        <v>10100</v>
      </c>
      <c r="U1378">
        <v>6200</v>
      </c>
      <c r="V1378">
        <v>23410</v>
      </c>
      <c r="W1378">
        <v>35330</v>
      </c>
      <c r="X1378">
        <v>52715.196100000001</v>
      </c>
      <c r="Y1378">
        <v>24080</v>
      </c>
      <c r="Z1378">
        <v>24890</v>
      </c>
    </row>
    <row r="1379" spans="1:26" x14ac:dyDescent="0.25">
      <c r="A1379" t="s">
        <v>72</v>
      </c>
      <c r="B1379" t="s">
        <v>362</v>
      </c>
      <c r="C1379" t="str">
        <f>+VLOOKUP(Importaciones_mensuales[[#This Row],[Código Arancelario]],Codigos10[],2,0)</f>
        <v>Otras legumbres de vaina</v>
      </c>
      <c r="D1379">
        <f>+VLOOKUP(Importaciones_mensuales[[#This Row],[Cultivo]],Cod_categoría[],2,0)</f>
        <v>100114032</v>
      </c>
      <c r="E1379" t="str">
        <f>+VLOOKUP(Importaciones_mensuales[[#This Row],[Código Arancelario]],Codigos10[],4,0)</f>
        <v>Congelado</v>
      </c>
      <c r="F1379">
        <f>+VLOOKUP(Importaciones_mensuales[[#This Row],[Procesamiento]],Cod_procesamiento[],2,0)</f>
        <v>1</v>
      </c>
      <c r="G1379" t="str">
        <f>+VLOOKUP(Importaciones_mensuales[[#This Row],[Código Arancelario]],Codigos10[],3,0)</f>
        <v>Sin especificar</v>
      </c>
      <c r="H1379">
        <f>+VLOOKUP(Importaciones_mensuales[[#This Row],[Tipo]],Cod_tipo[],2,0)</f>
        <v>5</v>
      </c>
      <c r="I1379" t="str">
        <f>+VLOOKUP(Importaciones_mensuales[[#This Row],[Código Arancelario]],Codigos10[],5,0)</f>
        <v>Hortalizas</v>
      </c>
      <c r="J1379">
        <f>+VLOOKUP(Importaciones_mensuales[[#This Row],[Categoría]],Cod_Tipo_cultivo[],2,0)</f>
        <v>7</v>
      </c>
      <c r="K1379" t="s">
        <v>20</v>
      </c>
      <c r="L1379">
        <f>+VLOOKUP(Importaciones_mensuales[[#This Row],[Contenido]],Contenido_cod[],2,0)</f>
        <v>2</v>
      </c>
      <c r="M1379" t="str">
        <f>+VLOOKUP(Importaciones_mensuales[[#This Row],[Código Arancelario]],Codigos10[],7,0)</f>
        <v>Sin especificar</v>
      </c>
      <c r="N1379">
        <v>2019</v>
      </c>
      <c r="O1379">
        <v>0</v>
      </c>
      <c r="P1379">
        <v>2868</v>
      </c>
      <c r="Q1379">
        <v>16800</v>
      </c>
      <c r="R1379">
        <v>35616</v>
      </c>
      <c r="S1379">
        <v>8262.0442000000003</v>
      </c>
      <c r="T1379">
        <v>26400</v>
      </c>
      <c r="U1379">
        <v>16800</v>
      </c>
      <c r="V1379">
        <v>31200</v>
      </c>
      <c r="W1379">
        <v>38710</v>
      </c>
      <c r="X1379">
        <v>21244.566200000001</v>
      </c>
      <c r="Y1379">
        <v>25720</v>
      </c>
      <c r="Z1379">
        <v>16800</v>
      </c>
    </row>
    <row r="1380" spans="1:26" x14ac:dyDescent="0.25">
      <c r="A1380" t="s">
        <v>73</v>
      </c>
      <c r="B1380" t="s">
        <v>362</v>
      </c>
      <c r="C1380" t="str">
        <f>+VLOOKUP(Importaciones_mensuales[[#This Row],[Código Arancelario]],Codigos10[],2,0)</f>
        <v>Espinaca</v>
      </c>
      <c r="D1380">
        <f>+VLOOKUP(Importaciones_mensuales[[#This Row],[Cultivo]],Cod_categoría[],2,0)</f>
        <v>100112012</v>
      </c>
      <c r="E1380" t="str">
        <f>+VLOOKUP(Importaciones_mensuales[[#This Row],[Código Arancelario]],Codigos10[],4,0)</f>
        <v>Congelado</v>
      </c>
      <c r="F1380">
        <f>+VLOOKUP(Importaciones_mensuales[[#This Row],[Procesamiento]],Cod_procesamiento[],2,0)</f>
        <v>1</v>
      </c>
      <c r="G1380" t="str">
        <f>+VLOOKUP(Importaciones_mensuales[[#This Row],[Código Arancelario]],Codigos10[],3,0)</f>
        <v>Sin especificar</v>
      </c>
      <c r="H1380">
        <f>+VLOOKUP(Importaciones_mensuales[[#This Row],[Tipo]],Cod_tipo[],2,0)</f>
        <v>5</v>
      </c>
      <c r="I1380" t="str">
        <f>+VLOOKUP(Importaciones_mensuales[[#This Row],[Código Arancelario]],Codigos10[],5,0)</f>
        <v>Hortalizas</v>
      </c>
      <c r="J1380">
        <f>+VLOOKUP(Importaciones_mensuales[[#This Row],[Categoría]],Cod_Tipo_cultivo[],2,0)</f>
        <v>7</v>
      </c>
      <c r="K1380" t="s">
        <v>20</v>
      </c>
      <c r="L1380">
        <f>+VLOOKUP(Importaciones_mensuales[[#This Row],[Contenido]],Contenido_cod[],2,0)</f>
        <v>2</v>
      </c>
      <c r="M1380" t="str">
        <f>+VLOOKUP(Importaciones_mensuales[[#This Row],[Código Arancelario]],Codigos10[],7,0)</f>
        <v>Sin especificar</v>
      </c>
      <c r="N1380">
        <v>2019</v>
      </c>
      <c r="O1380">
        <v>11200</v>
      </c>
      <c r="P1380">
        <v>37848</v>
      </c>
      <c r="Q1380">
        <v>12048</v>
      </c>
      <c r="R1380">
        <v>70610</v>
      </c>
      <c r="S1380">
        <v>27700</v>
      </c>
      <c r="T1380">
        <v>31810</v>
      </c>
      <c r="U1380">
        <v>32700</v>
      </c>
      <c r="V1380">
        <v>77190.399999999994</v>
      </c>
      <c r="W1380">
        <v>27497.200000000001</v>
      </c>
      <c r="X1380">
        <v>39579.599999999999</v>
      </c>
      <c r="Y1380">
        <v>53645.8</v>
      </c>
      <c r="Z1380">
        <v>133600</v>
      </c>
    </row>
    <row r="1381" spans="1:26" x14ac:dyDescent="0.25">
      <c r="A1381" t="s">
        <v>75</v>
      </c>
      <c r="B1381" t="s">
        <v>362</v>
      </c>
      <c r="C1381" t="str">
        <f>+VLOOKUP(Importaciones_mensuales[[#This Row],[Código Arancelario]],Codigos10[],2,0)</f>
        <v>Maíz</v>
      </c>
      <c r="D1381">
        <f>+VLOOKUP(Importaciones_mensuales[[#This Row],[Cultivo]],Cod_categoría[],2,0)</f>
        <v>100114015</v>
      </c>
      <c r="E1381" t="str">
        <f>+VLOOKUP(Importaciones_mensuales[[#This Row],[Código Arancelario]],Codigos10[],4,0)</f>
        <v>Congelado</v>
      </c>
      <c r="F1381">
        <f>+VLOOKUP(Importaciones_mensuales[[#This Row],[Procesamiento]],Cod_procesamiento[],2,0)</f>
        <v>1</v>
      </c>
      <c r="G1381" t="str">
        <f>+VLOOKUP(Importaciones_mensuales[[#This Row],[Código Arancelario]],Codigos10[],3,0)</f>
        <v>Sin especificar</v>
      </c>
      <c r="H1381">
        <f>+VLOOKUP(Importaciones_mensuales[[#This Row],[Tipo]],Cod_tipo[],2,0)</f>
        <v>5</v>
      </c>
      <c r="I1381" t="str">
        <f>+VLOOKUP(Importaciones_mensuales[[#This Row],[Código Arancelario]],Codigos10[],5,0)</f>
        <v>Hortalizas</v>
      </c>
      <c r="J1381">
        <f>+VLOOKUP(Importaciones_mensuales[[#This Row],[Categoría]],Cod_Tipo_cultivo[],2,0)</f>
        <v>7</v>
      </c>
      <c r="K1381" t="s">
        <v>20</v>
      </c>
      <c r="L1381">
        <f>+VLOOKUP(Importaciones_mensuales[[#This Row],[Contenido]],Contenido_cod[],2,0)</f>
        <v>2</v>
      </c>
      <c r="M1381" t="str">
        <f>+VLOOKUP(Importaciones_mensuales[[#This Row],[Código Arancelario]],Codigos10[],7,0)</f>
        <v>Maíz dulce</v>
      </c>
      <c r="N1381">
        <v>2019</v>
      </c>
      <c r="O1381">
        <v>294743.36900000001</v>
      </c>
      <c r="P1381">
        <v>332252.96000000002</v>
      </c>
      <c r="Q1381">
        <v>556195.09970000002</v>
      </c>
      <c r="R1381">
        <v>927943.42</v>
      </c>
      <c r="S1381">
        <v>568234.43189999997</v>
      </c>
      <c r="T1381">
        <v>500843.33850000001</v>
      </c>
      <c r="U1381">
        <v>502311.55</v>
      </c>
      <c r="V1381">
        <v>666178.43920000002</v>
      </c>
      <c r="W1381">
        <v>419217.1</v>
      </c>
      <c r="X1381">
        <v>1266287.8829999999</v>
      </c>
      <c r="Y1381">
        <v>1063660.4716</v>
      </c>
      <c r="Z1381">
        <v>479468.81</v>
      </c>
    </row>
    <row r="1382" spans="1:26" x14ac:dyDescent="0.25">
      <c r="A1382" t="s">
        <v>78</v>
      </c>
      <c r="B1382" t="s">
        <v>362</v>
      </c>
      <c r="C1382" t="str">
        <f>+VLOOKUP(Importaciones_mensuales[[#This Row],[Código Arancelario]],Codigos10[],2,0)</f>
        <v>Coliflor</v>
      </c>
      <c r="D1382">
        <f>+VLOOKUP(Importaciones_mensuales[[#This Row],[Cultivo]],Cod_categoría[],2,0)</f>
        <v>100112008</v>
      </c>
      <c r="E1382" t="str">
        <f>+VLOOKUP(Importaciones_mensuales[[#This Row],[Código Arancelario]],Codigos10[],4,0)</f>
        <v>Congelado</v>
      </c>
      <c r="F1382">
        <f>+VLOOKUP(Importaciones_mensuales[[#This Row],[Procesamiento]],Cod_procesamiento[],2,0)</f>
        <v>1</v>
      </c>
      <c r="G1382" t="str">
        <f>+VLOOKUP(Importaciones_mensuales[[#This Row],[Código Arancelario]],Codigos10[],3,0)</f>
        <v>Sin especificar</v>
      </c>
      <c r="H1382">
        <f>+VLOOKUP(Importaciones_mensuales[[#This Row],[Tipo]],Cod_tipo[],2,0)</f>
        <v>5</v>
      </c>
      <c r="I1382" t="str">
        <f>+VLOOKUP(Importaciones_mensuales[[#This Row],[Código Arancelario]],Codigos10[],5,0)</f>
        <v>Hortalizas</v>
      </c>
      <c r="J1382">
        <f>+VLOOKUP(Importaciones_mensuales[[#This Row],[Categoría]],Cod_Tipo_cultivo[],2,0)</f>
        <v>7</v>
      </c>
      <c r="K1382" t="s">
        <v>20</v>
      </c>
      <c r="L1382">
        <f>+VLOOKUP(Importaciones_mensuales[[#This Row],[Contenido]],Contenido_cod[],2,0)</f>
        <v>2</v>
      </c>
      <c r="M1382" t="str">
        <f>+VLOOKUP(Importaciones_mensuales[[#This Row],[Código Arancelario]],Codigos10[],7,0)</f>
        <v>Sin especificar</v>
      </c>
      <c r="N1382">
        <v>2019</v>
      </c>
      <c r="O1382">
        <v>1260</v>
      </c>
      <c r="P1382">
        <v>4810.5</v>
      </c>
      <c r="Q1382">
        <v>15630</v>
      </c>
      <c r="R1382">
        <v>36472</v>
      </c>
      <c r="S1382">
        <v>2954.0410999999999</v>
      </c>
      <c r="T1382">
        <v>23700</v>
      </c>
      <c r="U1382">
        <v>35800</v>
      </c>
      <c r="V1382">
        <v>116041.60000000001</v>
      </c>
      <c r="W1382">
        <v>11345.8</v>
      </c>
      <c r="X1382">
        <v>19841.8</v>
      </c>
      <c r="Y1382">
        <v>42748.6</v>
      </c>
      <c r="Z1382">
        <v>87334</v>
      </c>
    </row>
    <row r="1383" spans="1:26" x14ac:dyDescent="0.25">
      <c r="A1383" t="s">
        <v>79</v>
      </c>
      <c r="B1383" t="s">
        <v>362</v>
      </c>
      <c r="C1383" t="str">
        <f>+VLOOKUP(Importaciones_mensuales[[#This Row],[Código Arancelario]],Codigos10[],2,0)</f>
        <v>Brócoli</v>
      </c>
      <c r="D1383">
        <f>+VLOOKUP(Importaciones_mensuales[[#This Row],[Cultivo]],Cod_categoría[],2,0)</f>
        <v>100112023</v>
      </c>
      <c r="E1383" t="str">
        <f>+VLOOKUP(Importaciones_mensuales[[#This Row],[Código Arancelario]],Codigos10[],4,0)</f>
        <v>Congelado</v>
      </c>
      <c r="F1383">
        <f>+VLOOKUP(Importaciones_mensuales[[#This Row],[Procesamiento]],Cod_procesamiento[],2,0)</f>
        <v>1</v>
      </c>
      <c r="G1383" t="str">
        <f>+VLOOKUP(Importaciones_mensuales[[#This Row],[Código Arancelario]],Codigos10[],3,0)</f>
        <v>Sin especificar</v>
      </c>
      <c r="H1383">
        <f>+VLOOKUP(Importaciones_mensuales[[#This Row],[Tipo]],Cod_tipo[],2,0)</f>
        <v>5</v>
      </c>
      <c r="I1383" t="str">
        <f>+VLOOKUP(Importaciones_mensuales[[#This Row],[Código Arancelario]],Codigos10[],5,0)</f>
        <v>Hortalizas</v>
      </c>
      <c r="J1383">
        <f>+VLOOKUP(Importaciones_mensuales[[#This Row],[Categoría]],Cod_Tipo_cultivo[],2,0)</f>
        <v>7</v>
      </c>
      <c r="K1383" t="s">
        <v>20</v>
      </c>
      <c r="L1383">
        <f>+VLOOKUP(Importaciones_mensuales[[#This Row],[Contenido]],Contenido_cod[],2,0)</f>
        <v>2</v>
      </c>
      <c r="M1383" t="str">
        <f>+VLOOKUP(Importaciones_mensuales[[#This Row],[Código Arancelario]],Codigos10[],7,0)</f>
        <v>Sin especificar</v>
      </c>
      <c r="N1383">
        <v>2019</v>
      </c>
      <c r="O1383">
        <v>4944</v>
      </c>
      <c r="P1383">
        <v>5582.8</v>
      </c>
      <c r="Q1383">
        <v>25964.080000000002</v>
      </c>
      <c r="R1383">
        <v>32848</v>
      </c>
      <c r="S1383">
        <v>32828.275500000003</v>
      </c>
      <c r="T1383">
        <v>29476</v>
      </c>
      <c r="U1383">
        <v>41455.199999999997</v>
      </c>
      <c r="V1383">
        <v>46221.599999999999</v>
      </c>
      <c r="W1383">
        <v>57517.8</v>
      </c>
      <c r="X1383">
        <v>25973.8</v>
      </c>
      <c r="Y1383">
        <v>103490.6</v>
      </c>
      <c r="Z1383">
        <v>71832</v>
      </c>
    </row>
    <row r="1384" spans="1:26" x14ac:dyDescent="0.25">
      <c r="A1384" t="s">
        <v>274</v>
      </c>
      <c r="B1384" t="s">
        <v>362</v>
      </c>
      <c r="C1384" t="str">
        <f>+VLOOKUP(Importaciones_mensuales[[#This Row],[Código Arancelario]],Codigos10[],2,0)</f>
        <v>Frutilla</v>
      </c>
      <c r="D1384">
        <f>+VLOOKUP(Importaciones_mensuales[[#This Row],[Cultivo]],Cod_categoría[],2,0)</f>
        <v>100112025</v>
      </c>
      <c r="E1384" t="str">
        <f>+VLOOKUP(Importaciones_mensuales[[#This Row],[Código Arancelario]],Codigos10[],4,0)</f>
        <v>Deshidratado</v>
      </c>
      <c r="F1384">
        <f>+VLOOKUP(Importaciones_mensuales[[#This Row],[Procesamiento]],Cod_procesamiento[],2,0)</f>
        <v>3</v>
      </c>
      <c r="G1384" t="str">
        <f>+VLOOKUP(Importaciones_mensuales[[#This Row],[Código Arancelario]],Codigos10[],3,0)</f>
        <v>No orgánico</v>
      </c>
      <c r="H1384">
        <f>+VLOOKUP(Importaciones_mensuales[[#This Row],[Tipo]],Cod_tipo[],2,0)</f>
        <v>2</v>
      </c>
      <c r="I1384" t="str">
        <f>+VLOOKUP(Importaciones_mensuales[[#This Row],[Código Arancelario]],Codigos10[],5,0)</f>
        <v>Berries</v>
      </c>
      <c r="J1384">
        <f>+VLOOKUP(Importaciones_mensuales[[#This Row],[Categoría]],Cod_Tipo_cultivo[],2,0)</f>
        <v>1</v>
      </c>
      <c r="K1384" t="s">
        <v>129</v>
      </c>
      <c r="L1384">
        <f>+VLOOKUP(Importaciones_mensuales[[#This Row],[Contenido]],Contenido_cod[],2,0)</f>
        <v>1</v>
      </c>
      <c r="M1384" t="str">
        <f>+VLOOKUP(Importaciones_mensuales[[#This Row],[Código Arancelario]],Codigos10[],7,0)</f>
        <v>Sin especificar</v>
      </c>
      <c r="N1384">
        <v>2021</v>
      </c>
      <c r="O1384">
        <v>3656.97</v>
      </c>
      <c r="P1384">
        <v>479.37</v>
      </c>
      <c r="Q1384">
        <v>1068.5</v>
      </c>
      <c r="R1384">
        <v>504</v>
      </c>
      <c r="S1384">
        <v>9799.74</v>
      </c>
      <c r="T1384">
        <v>905.79</v>
      </c>
      <c r="U1384">
        <v>1431.5231000000001</v>
      </c>
      <c r="V1384">
        <v>2483.7599999999998</v>
      </c>
      <c r="W1384">
        <v>3014.9686999999999</v>
      </c>
      <c r="X1384">
        <v>0</v>
      </c>
      <c r="Y1384">
        <v>0</v>
      </c>
      <c r="Z1384">
        <v>0</v>
      </c>
    </row>
    <row r="1385" spans="1:26" x14ac:dyDescent="0.25">
      <c r="A1385" t="s">
        <v>82</v>
      </c>
      <c r="B1385" t="s">
        <v>362</v>
      </c>
      <c r="C1385" t="str">
        <f>+VLOOKUP(Importaciones_mensuales[[#This Row],[Código Arancelario]],Codigos10[],2,0)</f>
        <v>Aceituna</v>
      </c>
      <c r="D1385">
        <f>+VLOOKUP(Importaciones_mensuales[[#This Row],[Cultivo]],Cod_categoría[],2,0)</f>
        <v>100114016</v>
      </c>
      <c r="E1385" t="str">
        <f>+VLOOKUP(Importaciones_mensuales[[#This Row],[Código Arancelario]],Codigos10[],4,0)</f>
        <v>Conserva</v>
      </c>
      <c r="F1385">
        <f>+VLOOKUP(Importaciones_mensuales[[#This Row],[Procesamiento]],Cod_procesamiento[],2,0)</f>
        <v>2</v>
      </c>
      <c r="G1385" t="str">
        <f>+VLOOKUP(Importaciones_mensuales[[#This Row],[Código Arancelario]],Codigos10[],3,0)</f>
        <v>Sin especificar</v>
      </c>
      <c r="H1385">
        <f>+VLOOKUP(Importaciones_mensuales[[#This Row],[Tipo]],Cod_tipo[],2,0)</f>
        <v>5</v>
      </c>
      <c r="I1385" t="str">
        <f>+VLOOKUP(Importaciones_mensuales[[#This Row],[Código Arancelario]],Codigos10[],5,0)</f>
        <v>Hortalizas</v>
      </c>
      <c r="J1385">
        <f>+VLOOKUP(Importaciones_mensuales[[#This Row],[Categoría]],Cod_Tipo_cultivo[],2,0)</f>
        <v>7</v>
      </c>
      <c r="K1385" t="s">
        <v>20</v>
      </c>
      <c r="L1385">
        <f>+VLOOKUP(Importaciones_mensuales[[#This Row],[Contenido]],Contenido_cod[],2,0)</f>
        <v>2</v>
      </c>
      <c r="M1385" t="str">
        <f>+VLOOKUP(Importaciones_mensuales[[#This Row],[Código Arancelario]],Codigos10[],7,0)</f>
        <v>Sin especificar</v>
      </c>
      <c r="N1385">
        <v>2019</v>
      </c>
      <c r="O1385">
        <v>1092480</v>
      </c>
      <c r="P1385">
        <v>776675</v>
      </c>
      <c r="Q1385">
        <v>1234215</v>
      </c>
      <c r="R1385">
        <v>957269</v>
      </c>
      <c r="S1385">
        <v>1210995</v>
      </c>
      <c r="T1385">
        <v>938075</v>
      </c>
      <c r="U1385">
        <v>1498220</v>
      </c>
      <c r="V1385">
        <v>2039855</v>
      </c>
      <c r="W1385">
        <v>1078505</v>
      </c>
      <c r="X1385">
        <v>1015725</v>
      </c>
      <c r="Y1385">
        <v>958382</v>
      </c>
      <c r="Z1385">
        <v>949585</v>
      </c>
    </row>
    <row r="1386" spans="1:26" x14ac:dyDescent="0.25">
      <c r="A1386" t="s">
        <v>84</v>
      </c>
      <c r="B1386" t="s">
        <v>362</v>
      </c>
      <c r="C1386" t="str">
        <f>+VLOOKUP(Importaciones_mensuales[[#This Row],[Código Arancelario]],Codigos10[],2,0)</f>
        <v>Aceituna</v>
      </c>
      <c r="D1386">
        <f>+VLOOKUP(Importaciones_mensuales[[#This Row],[Cultivo]],Cod_categoría[],2,0)</f>
        <v>100114016</v>
      </c>
      <c r="E1386" t="str">
        <f>+VLOOKUP(Importaciones_mensuales[[#This Row],[Código Arancelario]],Codigos10[],4,0)</f>
        <v>Conserva</v>
      </c>
      <c r="F1386">
        <f>+VLOOKUP(Importaciones_mensuales[[#This Row],[Procesamiento]],Cod_procesamiento[],2,0)</f>
        <v>2</v>
      </c>
      <c r="G1386" t="str">
        <f>+VLOOKUP(Importaciones_mensuales[[#This Row],[Código Arancelario]],Codigos10[],3,0)</f>
        <v>Sin especificar</v>
      </c>
      <c r="H1386">
        <f>+VLOOKUP(Importaciones_mensuales[[#This Row],[Tipo]],Cod_tipo[],2,0)</f>
        <v>5</v>
      </c>
      <c r="I1386" t="str">
        <f>+VLOOKUP(Importaciones_mensuales[[#This Row],[Código Arancelario]],Codigos10[],5,0)</f>
        <v>Hortalizas</v>
      </c>
      <c r="J1386">
        <f>+VLOOKUP(Importaciones_mensuales[[#This Row],[Categoría]],Cod_Tipo_cultivo[],2,0)</f>
        <v>7</v>
      </c>
      <c r="K1386" t="s">
        <v>20</v>
      </c>
      <c r="L1386">
        <f>+VLOOKUP(Importaciones_mensuales[[#This Row],[Contenido]],Contenido_cod[],2,0)</f>
        <v>2</v>
      </c>
      <c r="M1386" t="str">
        <f>+VLOOKUP(Importaciones_mensuales[[#This Row],[Código Arancelario]],Codigos10[],7,0)</f>
        <v>Sin especificar</v>
      </c>
      <c r="N1386">
        <v>2019</v>
      </c>
      <c r="O1386">
        <v>0</v>
      </c>
      <c r="P1386">
        <v>0</v>
      </c>
      <c r="Q1386">
        <v>56.4</v>
      </c>
      <c r="R1386">
        <v>0</v>
      </c>
      <c r="S1386">
        <v>54.88</v>
      </c>
      <c r="T1386">
        <v>0</v>
      </c>
      <c r="U1386">
        <v>47.04</v>
      </c>
      <c r="V1386">
        <v>66.64</v>
      </c>
      <c r="W1386">
        <v>0</v>
      </c>
      <c r="X1386">
        <v>0</v>
      </c>
      <c r="Y1386">
        <v>0</v>
      </c>
      <c r="Z1386">
        <v>0</v>
      </c>
    </row>
    <row r="1387" spans="1:26" x14ac:dyDescent="0.25">
      <c r="A1387" t="s">
        <v>85</v>
      </c>
      <c r="B1387" t="s">
        <v>362</v>
      </c>
      <c r="C1387" t="str">
        <f>+VLOOKUP(Importaciones_mensuales[[#This Row],[Código Arancelario]],Codigos10[],2,0)</f>
        <v>Pepino</v>
      </c>
      <c r="D1387">
        <f>+VLOOKUP(Importaciones_mensuales[[#This Row],[Cultivo]],Cod_categoría[],2,0)</f>
        <v>100112016</v>
      </c>
      <c r="E1387" t="str">
        <f>+VLOOKUP(Importaciones_mensuales[[#This Row],[Código Arancelario]],Codigos10[],4,0)</f>
        <v>Conserva</v>
      </c>
      <c r="F1387">
        <f>+VLOOKUP(Importaciones_mensuales[[#This Row],[Procesamiento]],Cod_procesamiento[],2,0)</f>
        <v>2</v>
      </c>
      <c r="G1387" t="str">
        <f>+VLOOKUP(Importaciones_mensuales[[#This Row],[Código Arancelario]],Codigos10[],3,0)</f>
        <v>Sin especificar</v>
      </c>
      <c r="H1387">
        <f>+VLOOKUP(Importaciones_mensuales[[#This Row],[Tipo]],Cod_tipo[],2,0)</f>
        <v>5</v>
      </c>
      <c r="I1387" t="str">
        <f>+VLOOKUP(Importaciones_mensuales[[#This Row],[Código Arancelario]],Codigos10[],5,0)</f>
        <v>Hortalizas</v>
      </c>
      <c r="J1387">
        <f>+VLOOKUP(Importaciones_mensuales[[#This Row],[Categoría]],Cod_Tipo_cultivo[],2,0)</f>
        <v>7</v>
      </c>
      <c r="K1387" t="s">
        <v>20</v>
      </c>
      <c r="L1387">
        <f>+VLOOKUP(Importaciones_mensuales[[#This Row],[Contenido]],Contenido_cod[],2,0)</f>
        <v>2</v>
      </c>
      <c r="M1387" t="str">
        <f>+VLOOKUP(Importaciones_mensuales[[#This Row],[Código Arancelario]],Codigos10[],7,0)</f>
        <v>Pepinos y pepinillos</v>
      </c>
      <c r="N1387">
        <v>2019</v>
      </c>
      <c r="O1387">
        <v>0</v>
      </c>
      <c r="P1387">
        <v>30200</v>
      </c>
      <c r="Q1387">
        <v>14400</v>
      </c>
      <c r="R1387">
        <v>43200</v>
      </c>
      <c r="S1387">
        <v>11200</v>
      </c>
      <c r="T1387">
        <v>0</v>
      </c>
      <c r="U1387">
        <v>723.44619999999998</v>
      </c>
      <c r="V1387">
        <v>36000</v>
      </c>
      <c r="W1387">
        <v>73726.820000000007</v>
      </c>
      <c r="X1387">
        <v>0</v>
      </c>
      <c r="Y1387">
        <v>121350</v>
      </c>
      <c r="Z1387">
        <v>83200</v>
      </c>
    </row>
    <row r="1388" spans="1:26" x14ac:dyDescent="0.25">
      <c r="A1388" t="s">
        <v>86</v>
      </c>
      <c r="B1388" t="s">
        <v>362</v>
      </c>
      <c r="C1388" t="str">
        <f>+VLOOKUP(Importaciones_mensuales[[#This Row],[Código Arancelario]],Codigos10[],2,0)</f>
        <v>Pepino</v>
      </c>
      <c r="D1388">
        <f>+VLOOKUP(Importaciones_mensuales[[#This Row],[Cultivo]],Cod_categoría[],2,0)</f>
        <v>100112016</v>
      </c>
      <c r="E1388" t="str">
        <f>+VLOOKUP(Importaciones_mensuales[[#This Row],[Código Arancelario]],Codigos10[],4,0)</f>
        <v>Conserva</v>
      </c>
      <c r="F1388">
        <f>+VLOOKUP(Importaciones_mensuales[[#This Row],[Procesamiento]],Cod_procesamiento[],2,0)</f>
        <v>2</v>
      </c>
      <c r="G1388" t="str">
        <f>+VLOOKUP(Importaciones_mensuales[[#This Row],[Código Arancelario]],Codigos10[],3,0)</f>
        <v>Sin especificar</v>
      </c>
      <c r="H1388">
        <f>+VLOOKUP(Importaciones_mensuales[[#This Row],[Tipo]],Cod_tipo[],2,0)</f>
        <v>5</v>
      </c>
      <c r="I1388" t="str">
        <f>+VLOOKUP(Importaciones_mensuales[[#This Row],[Código Arancelario]],Codigos10[],5,0)</f>
        <v>Hortalizas</v>
      </c>
      <c r="J1388">
        <f>+VLOOKUP(Importaciones_mensuales[[#This Row],[Categoría]],Cod_Tipo_cultivo[],2,0)</f>
        <v>7</v>
      </c>
      <c r="K1388" t="s">
        <v>20</v>
      </c>
      <c r="L1388">
        <f>+VLOOKUP(Importaciones_mensuales[[#This Row],[Contenido]],Contenido_cod[],2,0)</f>
        <v>2</v>
      </c>
      <c r="M1388" t="str">
        <f>+VLOOKUP(Importaciones_mensuales[[#This Row],[Código Arancelario]],Codigos10[],7,0)</f>
        <v>Pepinos y pepinillos</v>
      </c>
      <c r="N1388">
        <v>2019</v>
      </c>
      <c r="O1388">
        <v>124080</v>
      </c>
      <c r="P1388">
        <v>86400</v>
      </c>
      <c r="Q1388">
        <v>28800</v>
      </c>
      <c r="R1388">
        <v>72800</v>
      </c>
      <c r="S1388">
        <v>261100</v>
      </c>
      <c r="T1388">
        <v>116800</v>
      </c>
      <c r="U1388">
        <v>131200</v>
      </c>
      <c r="V1388">
        <v>98000</v>
      </c>
      <c r="W1388">
        <v>43600</v>
      </c>
      <c r="X1388">
        <v>80260</v>
      </c>
      <c r="Y1388">
        <v>57600</v>
      </c>
      <c r="Z1388">
        <v>151600</v>
      </c>
    </row>
    <row r="1389" spans="1:26" x14ac:dyDescent="0.25">
      <c r="A1389" t="s">
        <v>87</v>
      </c>
      <c r="B1389" t="s">
        <v>362</v>
      </c>
      <c r="C1389" t="str">
        <f>+VLOOKUP(Importaciones_mensuales[[#This Row],[Código Arancelario]],Codigos10[],2,0)</f>
        <v>Cebolla</v>
      </c>
      <c r="D1389">
        <f>+VLOOKUP(Importaciones_mensuales[[#This Row],[Cultivo]],Cod_categoría[],2,0)</f>
        <v>100112004</v>
      </c>
      <c r="E1389" t="str">
        <f>+VLOOKUP(Importaciones_mensuales[[#This Row],[Código Arancelario]],Codigos10[],4,0)</f>
        <v>Deshidratado</v>
      </c>
      <c r="F1389">
        <f>+VLOOKUP(Importaciones_mensuales[[#This Row],[Procesamiento]],Cod_procesamiento[],2,0)</f>
        <v>3</v>
      </c>
      <c r="G1389" t="str">
        <f>+VLOOKUP(Importaciones_mensuales[[#This Row],[Código Arancelario]],Codigos10[],3,0)</f>
        <v>Sin especificar</v>
      </c>
      <c r="H1389">
        <f>+VLOOKUP(Importaciones_mensuales[[#This Row],[Tipo]],Cod_tipo[],2,0)</f>
        <v>5</v>
      </c>
      <c r="I1389" t="str">
        <f>+VLOOKUP(Importaciones_mensuales[[#This Row],[Código Arancelario]],Codigos10[],5,0)</f>
        <v>Hortalizas</v>
      </c>
      <c r="J1389">
        <f>+VLOOKUP(Importaciones_mensuales[[#This Row],[Categoría]],Cod_Tipo_cultivo[],2,0)</f>
        <v>7</v>
      </c>
      <c r="K1389" t="s">
        <v>20</v>
      </c>
      <c r="L1389">
        <f>+VLOOKUP(Importaciones_mensuales[[#This Row],[Contenido]],Contenido_cod[],2,0)</f>
        <v>2</v>
      </c>
      <c r="M1389" t="str">
        <f>+VLOOKUP(Importaciones_mensuales[[#This Row],[Código Arancelario]],Codigos10[],7,0)</f>
        <v>Sin especificar</v>
      </c>
      <c r="N1389">
        <v>2019</v>
      </c>
      <c r="O1389">
        <v>81807.3</v>
      </c>
      <c r="P1389">
        <v>43796.84</v>
      </c>
      <c r="Q1389">
        <v>44975.837700000004</v>
      </c>
      <c r="R1389">
        <v>103162</v>
      </c>
      <c r="S1389">
        <v>154729.84</v>
      </c>
      <c r="T1389">
        <v>45497.84</v>
      </c>
      <c r="U1389">
        <v>49405.55</v>
      </c>
      <c r="V1389">
        <v>83651.559200000003</v>
      </c>
      <c r="W1389">
        <v>38588.5</v>
      </c>
      <c r="X1389">
        <v>54787.58</v>
      </c>
      <c r="Y1389">
        <v>37318.740000000005</v>
      </c>
      <c r="Z1389">
        <v>46945.361599999997</v>
      </c>
    </row>
    <row r="1390" spans="1:26" x14ac:dyDescent="0.25">
      <c r="A1390" t="s">
        <v>89</v>
      </c>
      <c r="B1390" t="s">
        <v>362</v>
      </c>
      <c r="C1390" t="str">
        <f>+VLOOKUP(Importaciones_mensuales[[#This Row],[Código Arancelario]],Codigos10[],2,0)</f>
        <v>Puerro</v>
      </c>
      <c r="D1390">
        <f>+VLOOKUP(Importaciones_mensuales[[#This Row],[Cultivo]],Cod_categoría[],2,0)</f>
        <v>100114035</v>
      </c>
      <c r="E1390" t="str">
        <f>+VLOOKUP(Importaciones_mensuales[[#This Row],[Código Arancelario]],Codigos10[],4,0)</f>
        <v>Deshidratado</v>
      </c>
      <c r="F1390">
        <f>+VLOOKUP(Importaciones_mensuales[[#This Row],[Procesamiento]],Cod_procesamiento[],2,0)</f>
        <v>3</v>
      </c>
      <c r="G1390" t="str">
        <f>+VLOOKUP(Importaciones_mensuales[[#This Row],[Código Arancelario]],Codigos10[],3,0)</f>
        <v>Sin especificar</v>
      </c>
      <c r="H1390">
        <f>+VLOOKUP(Importaciones_mensuales[[#This Row],[Tipo]],Cod_tipo[],2,0)</f>
        <v>5</v>
      </c>
      <c r="I1390" t="str">
        <f>+VLOOKUP(Importaciones_mensuales[[#This Row],[Código Arancelario]],Codigos10[],5,0)</f>
        <v>Hortalizas</v>
      </c>
      <c r="J1390">
        <f>+VLOOKUP(Importaciones_mensuales[[#This Row],[Categoría]],Cod_Tipo_cultivo[],2,0)</f>
        <v>7</v>
      </c>
      <c r="K1390" t="s">
        <v>20</v>
      </c>
      <c r="L1390">
        <f>+VLOOKUP(Importaciones_mensuales[[#This Row],[Contenido]],Contenido_cod[],2,0)</f>
        <v>2</v>
      </c>
      <c r="M1390" t="str">
        <f>+VLOOKUP(Importaciones_mensuales[[#This Row],[Código Arancelario]],Codigos10[],7,0)</f>
        <v>Sin especificar</v>
      </c>
      <c r="N1390">
        <v>2019</v>
      </c>
      <c r="O1390">
        <v>9008</v>
      </c>
      <c r="P1390">
        <v>0</v>
      </c>
      <c r="Q1390">
        <v>0</v>
      </c>
      <c r="R1390">
        <v>0</v>
      </c>
      <c r="S1390">
        <v>2220.4614999999999</v>
      </c>
      <c r="T1390">
        <v>0</v>
      </c>
      <c r="U1390">
        <v>41.230800000000002</v>
      </c>
      <c r="V1390">
        <v>0.3</v>
      </c>
      <c r="W1390">
        <v>12000</v>
      </c>
      <c r="X1390">
        <v>8610</v>
      </c>
      <c r="Y1390">
        <v>0</v>
      </c>
      <c r="Z1390">
        <v>7440</v>
      </c>
    </row>
    <row r="1391" spans="1:26" x14ac:dyDescent="0.25">
      <c r="A1391" t="s">
        <v>166</v>
      </c>
      <c r="B1391" t="s">
        <v>362</v>
      </c>
      <c r="C1391" t="str">
        <f>+VLOOKUP(Importaciones_mensuales[[#This Row],[Código Arancelario]],Codigos10[],2,0)</f>
        <v>Palta</v>
      </c>
      <c r="D1391">
        <f>+VLOOKUP(Importaciones_mensuales[[#This Row],[Cultivo]],Cod_categoría[],2,0)</f>
        <v>100106002</v>
      </c>
      <c r="E1391" t="str">
        <f>+VLOOKUP(Importaciones_mensuales[[#This Row],[Código Arancelario]],Codigos10[],4,0)</f>
        <v>Sin especificar</v>
      </c>
      <c r="F1391">
        <f>+VLOOKUP(Importaciones_mensuales[[#This Row],[Procesamiento]],Cod_procesamiento[],2,0)</f>
        <v>6</v>
      </c>
      <c r="G1391" t="str">
        <f>+VLOOKUP(Importaciones_mensuales[[#This Row],[Código Arancelario]],Codigos10[],3,0)</f>
        <v>Orgánico</v>
      </c>
      <c r="H1391">
        <f>+VLOOKUP(Importaciones_mensuales[[#This Row],[Tipo]],Cod_tipo[],2,0)</f>
        <v>1</v>
      </c>
      <c r="I1391" t="str">
        <f>+VLOOKUP(Importaciones_mensuales[[#This Row],[Código Arancelario]],Codigos10[],5,0)</f>
        <v>Frutos Oleaginosos</v>
      </c>
      <c r="J1391">
        <f>+VLOOKUP(Importaciones_mensuales[[#This Row],[Categoría]],Cod_Tipo_cultivo[],2,0)</f>
        <v>12</v>
      </c>
      <c r="K1391" t="s">
        <v>129</v>
      </c>
      <c r="L1391">
        <f>+VLOOKUP(Importaciones_mensuales[[#This Row],[Contenido]],Contenido_cod[],2,0)</f>
        <v>1</v>
      </c>
      <c r="M1391" t="str">
        <f>+VLOOKUP(Importaciones_mensuales[[#This Row],[Código Arancelario]],Codigos10[],7,0)</f>
        <v>Hass</v>
      </c>
      <c r="N1391">
        <v>2020</v>
      </c>
      <c r="O1391">
        <v>3590.3845999999999</v>
      </c>
      <c r="P1391">
        <v>0</v>
      </c>
      <c r="Q1391">
        <v>8835</v>
      </c>
      <c r="R1391">
        <v>24960</v>
      </c>
      <c r="S1391">
        <v>0</v>
      </c>
      <c r="T1391">
        <v>0</v>
      </c>
      <c r="U1391">
        <v>48000</v>
      </c>
      <c r="V1391">
        <v>33360</v>
      </c>
      <c r="W1391">
        <v>0</v>
      </c>
      <c r="X1391">
        <v>0</v>
      </c>
      <c r="Y1391">
        <v>6323.0769</v>
      </c>
      <c r="Z1391">
        <v>22400</v>
      </c>
    </row>
    <row r="1392" spans="1:26" x14ac:dyDescent="0.25">
      <c r="A1392" t="s">
        <v>93</v>
      </c>
      <c r="B1392" t="s">
        <v>362</v>
      </c>
      <c r="C1392" t="str">
        <f>+VLOOKUP(Importaciones_mensuales[[#This Row],[Código Arancelario]],Codigos10[],2,0)</f>
        <v>Apio</v>
      </c>
      <c r="D1392">
        <f>+VLOOKUP(Importaciones_mensuales[[#This Row],[Cultivo]],Cod_categoría[],2,0)</f>
        <v>100112017</v>
      </c>
      <c r="E1392" t="str">
        <f>+VLOOKUP(Importaciones_mensuales[[#This Row],[Código Arancelario]],Codigos10[],4,0)</f>
        <v>Deshidratado</v>
      </c>
      <c r="F1392">
        <f>+VLOOKUP(Importaciones_mensuales[[#This Row],[Procesamiento]],Cod_procesamiento[],2,0)</f>
        <v>3</v>
      </c>
      <c r="G1392" t="str">
        <f>+VLOOKUP(Importaciones_mensuales[[#This Row],[Código Arancelario]],Codigos10[],3,0)</f>
        <v>Sin especificar</v>
      </c>
      <c r="H1392">
        <f>+VLOOKUP(Importaciones_mensuales[[#This Row],[Tipo]],Cod_tipo[],2,0)</f>
        <v>5</v>
      </c>
      <c r="I1392" t="str">
        <f>+VLOOKUP(Importaciones_mensuales[[#This Row],[Código Arancelario]],Codigos10[],5,0)</f>
        <v>Hortalizas</v>
      </c>
      <c r="J1392">
        <f>+VLOOKUP(Importaciones_mensuales[[#This Row],[Categoría]],Cod_Tipo_cultivo[],2,0)</f>
        <v>7</v>
      </c>
      <c r="K1392" t="s">
        <v>20</v>
      </c>
      <c r="L1392">
        <f>+VLOOKUP(Importaciones_mensuales[[#This Row],[Contenido]],Contenido_cod[],2,0)</f>
        <v>2</v>
      </c>
      <c r="M1392" t="str">
        <f>+VLOOKUP(Importaciones_mensuales[[#This Row],[Código Arancelario]],Codigos10[],7,0)</f>
        <v>Sin especificar</v>
      </c>
      <c r="N1392">
        <v>2019</v>
      </c>
      <c r="O1392">
        <v>0</v>
      </c>
      <c r="P1392">
        <v>0.15379999999999999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1000</v>
      </c>
      <c r="X1392">
        <v>0</v>
      </c>
      <c r="Y1392">
        <v>0</v>
      </c>
      <c r="Z1392">
        <v>0</v>
      </c>
    </row>
    <row r="1393" spans="1:26" x14ac:dyDescent="0.25">
      <c r="A1393" t="s">
        <v>95</v>
      </c>
      <c r="B1393" t="s">
        <v>362</v>
      </c>
      <c r="C1393" t="str">
        <f>+VLOOKUP(Importaciones_mensuales[[#This Row],[Código Arancelario]],Codigos10[],2,0)</f>
        <v>Ajo</v>
      </c>
      <c r="D1393">
        <f>+VLOOKUP(Importaciones_mensuales[[#This Row],[Cultivo]],Cod_categoría[],2,0)</f>
        <v>100112003</v>
      </c>
      <c r="E1393" t="str">
        <f>+VLOOKUP(Importaciones_mensuales[[#This Row],[Código Arancelario]],Codigos10[],4,0)</f>
        <v>Deshidratado</v>
      </c>
      <c r="F1393">
        <f>+VLOOKUP(Importaciones_mensuales[[#This Row],[Procesamiento]],Cod_procesamiento[],2,0)</f>
        <v>3</v>
      </c>
      <c r="G1393" t="str">
        <f>+VLOOKUP(Importaciones_mensuales[[#This Row],[Código Arancelario]],Codigos10[],3,0)</f>
        <v>Sin especificar</v>
      </c>
      <c r="H1393">
        <f>+VLOOKUP(Importaciones_mensuales[[#This Row],[Tipo]],Cod_tipo[],2,0)</f>
        <v>5</v>
      </c>
      <c r="I1393" t="str">
        <f>+VLOOKUP(Importaciones_mensuales[[#This Row],[Código Arancelario]],Codigos10[],5,0)</f>
        <v>Hortalizas</v>
      </c>
      <c r="J1393">
        <f>+VLOOKUP(Importaciones_mensuales[[#This Row],[Categoría]],Cod_Tipo_cultivo[],2,0)</f>
        <v>7</v>
      </c>
      <c r="K1393" t="s">
        <v>20</v>
      </c>
      <c r="L1393">
        <f>+VLOOKUP(Importaciones_mensuales[[#This Row],[Contenido]],Contenido_cod[],2,0)</f>
        <v>2</v>
      </c>
      <c r="M1393" t="str">
        <f>+VLOOKUP(Importaciones_mensuales[[#This Row],[Código Arancelario]],Codigos10[],7,0)</f>
        <v>Sin especificar</v>
      </c>
      <c r="N1393">
        <v>2019</v>
      </c>
      <c r="O1393">
        <v>98624.91</v>
      </c>
      <c r="P1393">
        <v>108499.84</v>
      </c>
      <c r="Q1393">
        <v>63104.146200000003</v>
      </c>
      <c r="R1393">
        <v>43500</v>
      </c>
      <c r="S1393">
        <v>113251.84</v>
      </c>
      <c r="T1393">
        <v>33482.842299999997</v>
      </c>
      <c r="U1393">
        <v>63022.8</v>
      </c>
      <c r="V1393">
        <v>117326.8308</v>
      </c>
      <c r="W1393">
        <v>90457.17</v>
      </c>
      <c r="X1393">
        <v>47600</v>
      </c>
      <c r="Y1393">
        <v>69797.759999999995</v>
      </c>
      <c r="Z1393">
        <v>37400.400000000001</v>
      </c>
    </row>
    <row r="1394" spans="1:26" x14ac:dyDescent="0.25">
      <c r="A1394" t="s">
        <v>355</v>
      </c>
      <c r="B1394" t="s">
        <v>362</v>
      </c>
      <c r="C1394" t="str">
        <f>+VLOOKUP(Importaciones_mensuales[[#This Row],[Código Arancelario]],Codigos10[],2,0)</f>
        <v>Manzana</v>
      </c>
      <c r="D1394">
        <f>+VLOOKUP(Importaciones_mensuales[[#This Row],[Cultivo]],Cod_categoría[],2,0)</f>
        <v>100104002</v>
      </c>
      <c r="E1394" t="str">
        <f>+VLOOKUP(Importaciones_mensuales[[#This Row],[Código Arancelario]],Codigos10[],4,0)</f>
        <v>Fresco</v>
      </c>
      <c r="F1394">
        <f>+VLOOKUP(Importaciones_mensuales[[#This Row],[Procesamiento]],Cod_procesamiento[],2,0)</f>
        <v>4</v>
      </c>
      <c r="G1394" t="str">
        <f>+VLOOKUP(Importaciones_mensuales[[#This Row],[Código Arancelario]],Codigos10[],3,0)</f>
        <v>Orgánico</v>
      </c>
      <c r="H1394">
        <f>+VLOOKUP(Importaciones_mensuales[[#This Row],[Tipo]],Cod_tipo[],2,0)</f>
        <v>1</v>
      </c>
      <c r="I1394" t="str">
        <f>+VLOOKUP(Importaciones_mensuales[[#This Row],[Código Arancelario]],Codigos10[],5,0)</f>
        <v>Frutos de pepita</v>
      </c>
      <c r="J1394">
        <f>+VLOOKUP(Importaciones_mensuales[[#This Row],[Categoría]],Cod_Tipo_cultivo[],2,0)</f>
        <v>3</v>
      </c>
      <c r="K1394" t="s">
        <v>129</v>
      </c>
      <c r="L1394">
        <f>+VLOOKUP(Importaciones_mensuales[[#This Row],[Contenido]],Contenido_cod[],2,0)</f>
        <v>1</v>
      </c>
      <c r="M1394" t="str">
        <f>+VLOOKUP(Importaciones_mensuales[[#This Row],[Código Arancelario]],Codigos10[],7,0)</f>
        <v>Royal gala</v>
      </c>
      <c r="N1394">
        <v>2015</v>
      </c>
      <c r="O1394">
        <v>3528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</row>
    <row r="1395" spans="1:26" x14ac:dyDescent="0.25">
      <c r="A1395" t="s">
        <v>97</v>
      </c>
      <c r="B1395" t="s">
        <v>362</v>
      </c>
      <c r="C1395" t="str">
        <f>+VLOOKUP(Importaciones_mensuales[[#This Row],[Código Arancelario]],Codigos10[],2,0)</f>
        <v>Maíz</v>
      </c>
      <c r="D1395">
        <f>+VLOOKUP(Importaciones_mensuales[[#This Row],[Cultivo]],Cod_categoría[],2,0)</f>
        <v>100114015</v>
      </c>
      <c r="E1395" t="str">
        <f>+VLOOKUP(Importaciones_mensuales[[#This Row],[Código Arancelario]],Codigos10[],4,0)</f>
        <v>Deshidratado</v>
      </c>
      <c r="F1395">
        <f>+VLOOKUP(Importaciones_mensuales[[#This Row],[Procesamiento]],Cod_procesamiento[],2,0)</f>
        <v>3</v>
      </c>
      <c r="G1395" t="str">
        <f>+VLOOKUP(Importaciones_mensuales[[#This Row],[Código Arancelario]],Codigos10[],3,0)</f>
        <v>Siembra</v>
      </c>
      <c r="H1395">
        <f>+VLOOKUP(Importaciones_mensuales[[#This Row],[Tipo]],Cod_tipo[],2,0)</f>
        <v>6</v>
      </c>
      <c r="I1395" t="str">
        <f>+VLOOKUP(Importaciones_mensuales[[#This Row],[Código Arancelario]],Codigos10[],5,0)</f>
        <v>Hortalizas</v>
      </c>
      <c r="J1395">
        <f>+VLOOKUP(Importaciones_mensuales[[#This Row],[Categoría]],Cod_Tipo_cultivo[],2,0)</f>
        <v>7</v>
      </c>
      <c r="K1395" t="s">
        <v>20</v>
      </c>
      <c r="L1395">
        <f>+VLOOKUP(Importaciones_mensuales[[#This Row],[Contenido]],Contenido_cod[],2,0)</f>
        <v>2</v>
      </c>
      <c r="M1395" t="str">
        <f>+VLOOKUP(Importaciones_mensuales[[#This Row],[Código Arancelario]],Codigos10[],7,0)</f>
        <v>Maíz dulce</v>
      </c>
      <c r="N1395">
        <v>2019</v>
      </c>
      <c r="O1395">
        <v>4.7</v>
      </c>
      <c r="P1395">
        <v>775.8193</v>
      </c>
      <c r="Q1395">
        <v>0</v>
      </c>
      <c r="R1395">
        <v>8450.652</v>
      </c>
      <c r="S1395">
        <v>5922.0619999999999</v>
      </c>
      <c r="T1395">
        <v>7764.1</v>
      </c>
      <c r="U1395">
        <v>4382.5200000000004</v>
      </c>
      <c r="V1395">
        <v>13164.52</v>
      </c>
      <c r="W1395">
        <v>34128.947</v>
      </c>
      <c r="X1395">
        <v>12941.838</v>
      </c>
      <c r="Y1395">
        <v>11368.655500000001</v>
      </c>
      <c r="Z1395">
        <v>442.85059999999999</v>
      </c>
    </row>
    <row r="1396" spans="1:26" x14ac:dyDescent="0.25">
      <c r="A1396" t="s">
        <v>98</v>
      </c>
      <c r="B1396" t="s">
        <v>362</v>
      </c>
      <c r="C1396" t="str">
        <f>+VLOOKUP(Importaciones_mensuales[[#This Row],[Código Arancelario]],Codigos10[],2,0)</f>
        <v>Maíz</v>
      </c>
      <c r="D1396">
        <f>+VLOOKUP(Importaciones_mensuales[[#This Row],[Cultivo]],Cod_categoría[],2,0)</f>
        <v>100114015</v>
      </c>
      <c r="E1396" t="str">
        <f>+VLOOKUP(Importaciones_mensuales[[#This Row],[Código Arancelario]],Codigos10[],4,0)</f>
        <v>Deshidratado</v>
      </c>
      <c r="F1396">
        <f>+VLOOKUP(Importaciones_mensuales[[#This Row],[Procesamiento]],Cod_procesamiento[],2,0)</f>
        <v>3</v>
      </c>
      <c r="G1396" t="str">
        <f>+VLOOKUP(Importaciones_mensuales[[#This Row],[Código Arancelario]],Codigos10[],3,0)</f>
        <v>Consumo</v>
      </c>
      <c r="H1396">
        <f>+VLOOKUP(Importaciones_mensuales[[#This Row],[Tipo]],Cod_tipo[],2,0)</f>
        <v>7</v>
      </c>
      <c r="I1396" t="str">
        <f>+VLOOKUP(Importaciones_mensuales[[#This Row],[Código Arancelario]],Codigos10[],5,0)</f>
        <v>Hortalizas</v>
      </c>
      <c r="J1396">
        <f>+VLOOKUP(Importaciones_mensuales[[#This Row],[Categoría]],Cod_Tipo_cultivo[],2,0)</f>
        <v>7</v>
      </c>
      <c r="K1396" t="s">
        <v>20</v>
      </c>
      <c r="L1396">
        <f>+VLOOKUP(Importaciones_mensuales[[#This Row],[Contenido]],Contenido_cod[],2,0)</f>
        <v>2</v>
      </c>
      <c r="M1396" t="str">
        <f>+VLOOKUP(Importaciones_mensuales[[#This Row],[Código Arancelario]],Codigos10[],7,0)</f>
        <v>Maíz dulce</v>
      </c>
      <c r="N1396">
        <v>2019</v>
      </c>
      <c r="O1396">
        <v>0</v>
      </c>
      <c r="P1396">
        <v>0</v>
      </c>
      <c r="Q1396">
        <v>0</v>
      </c>
      <c r="R1396">
        <v>0</v>
      </c>
      <c r="S1396">
        <v>30589</v>
      </c>
      <c r="T1396">
        <v>23612</v>
      </c>
      <c r="U1396">
        <v>500</v>
      </c>
      <c r="V1396">
        <v>12572</v>
      </c>
      <c r="W1396">
        <v>23943</v>
      </c>
      <c r="X1396">
        <v>27474</v>
      </c>
      <c r="Y1396">
        <v>23270</v>
      </c>
      <c r="Z1396">
        <v>13449</v>
      </c>
    </row>
    <row r="1397" spans="1:26" x14ac:dyDescent="0.25">
      <c r="A1397" t="s">
        <v>100</v>
      </c>
      <c r="B1397" t="s">
        <v>362</v>
      </c>
      <c r="C1397" t="str">
        <f>+VLOOKUP(Importaciones_mensuales[[#This Row],[Código Arancelario]],Codigos10[],2,0)</f>
        <v>Maíz</v>
      </c>
      <c r="D1397">
        <f>+VLOOKUP(Importaciones_mensuales[[#This Row],[Cultivo]],Cod_categoría[],2,0)</f>
        <v>100114015</v>
      </c>
      <c r="E1397" t="str">
        <f>+VLOOKUP(Importaciones_mensuales[[#This Row],[Código Arancelario]],Codigos10[],4,0)</f>
        <v>Deshidratado</v>
      </c>
      <c r="F1397">
        <f>+VLOOKUP(Importaciones_mensuales[[#This Row],[Procesamiento]],Cod_procesamiento[],2,0)</f>
        <v>3</v>
      </c>
      <c r="G1397" t="str">
        <f>+VLOOKUP(Importaciones_mensuales[[#This Row],[Código Arancelario]],Codigos10[],3,0)</f>
        <v>Sin especificar</v>
      </c>
      <c r="H1397">
        <f>+VLOOKUP(Importaciones_mensuales[[#This Row],[Tipo]],Cod_tipo[],2,0)</f>
        <v>5</v>
      </c>
      <c r="I1397" t="str">
        <f>+VLOOKUP(Importaciones_mensuales[[#This Row],[Código Arancelario]],Codigos10[],5,0)</f>
        <v>Hortalizas</v>
      </c>
      <c r="J1397">
        <f>+VLOOKUP(Importaciones_mensuales[[#This Row],[Categoría]],Cod_Tipo_cultivo[],2,0)</f>
        <v>7</v>
      </c>
      <c r="K1397" t="s">
        <v>20</v>
      </c>
      <c r="L1397">
        <f>+VLOOKUP(Importaciones_mensuales[[#This Row],[Contenido]],Contenido_cod[],2,0)</f>
        <v>2</v>
      </c>
      <c r="M1397" t="str">
        <f>+VLOOKUP(Importaciones_mensuales[[#This Row],[Código Arancelario]],Codigos10[],7,0)</f>
        <v>Maíz dulce</v>
      </c>
      <c r="N1397">
        <v>2019</v>
      </c>
      <c r="O1397">
        <v>1400</v>
      </c>
      <c r="P1397">
        <v>0</v>
      </c>
      <c r="Q1397">
        <v>1995</v>
      </c>
      <c r="R1397">
        <v>258.86950000000002</v>
      </c>
      <c r="S1397">
        <v>18363</v>
      </c>
      <c r="T1397">
        <v>33095</v>
      </c>
      <c r="U1397">
        <v>30650</v>
      </c>
      <c r="V1397">
        <v>37514</v>
      </c>
      <c r="W1397">
        <v>10665.5</v>
      </c>
      <c r="X1397">
        <v>51.895200000000003</v>
      </c>
      <c r="Y1397">
        <v>6873.6850000000004</v>
      </c>
      <c r="Z1397">
        <v>13010</v>
      </c>
    </row>
    <row r="1398" spans="1:26" x14ac:dyDescent="0.25">
      <c r="A1398" t="s">
        <v>209</v>
      </c>
      <c r="B1398" t="s">
        <v>362</v>
      </c>
      <c r="C1398" t="str">
        <f>+VLOOKUP(Importaciones_mensuales[[#This Row],[Código Arancelario]],Codigos10[],2,0)</f>
        <v>Manzana</v>
      </c>
      <c r="D1398">
        <f>+VLOOKUP(Importaciones_mensuales[[#This Row],[Cultivo]],Cod_categoría[],2,0)</f>
        <v>100104002</v>
      </c>
      <c r="E1398" t="str">
        <f>+VLOOKUP(Importaciones_mensuales[[#This Row],[Código Arancelario]],Codigos10[],4,0)</f>
        <v>Fresco</v>
      </c>
      <c r="F1398">
        <f>+VLOOKUP(Importaciones_mensuales[[#This Row],[Procesamiento]],Cod_procesamiento[],2,0)</f>
        <v>4</v>
      </c>
      <c r="G1398" t="str">
        <f>+VLOOKUP(Importaciones_mensuales[[#This Row],[Código Arancelario]],Codigos10[],3,0)</f>
        <v>No orgánico</v>
      </c>
      <c r="H1398">
        <f>+VLOOKUP(Importaciones_mensuales[[#This Row],[Tipo]],Cod_tipo[],2,0)</f>
        <v>2</v>
      </c>
      <c r="I1398" t="str">
        <f>+VLOOKUP(Importaciones_mensuales[[#This Row],[Código Arancelario]],Codigos10[],5,0)</f>
        <v>Frutos de pepita</v>
      </c>
      <c r="J1398">
        <f>+VLOOKUP(Importaciones_mensuales[[#This Row],[Categoría]],Cod_Tipo_cultivo[],2,0)</f>
        <v>3</v>
      </c>
      <c r="K1398" t="s">
        <v>129</v>
      </c>
      <c r="L1398">
        <f>+VLOOKUP(Importaciones_mensuales[[#This Row],[Contenido]],Contenido_cod[],2,0)</f>
        <v>1</v>
      </c>
      <c r="M1398" t="str">
        <f>+VLOOKUP(Importaciones_mensuales[[#This Row],[Código Arancelario]],Codigos10[],7,0)</f>
        <v>Royal gala</v>
      </c>
      <c r="N1398">
        <v>2017</v>
      </c>
      <c r="O1398">
        <v>3467</v>
      </c>
      <c r="P1398">
        <v>25604.18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</row>
    <row r="1399" spans="1:26" x14ac:dyDescent="0.25">
      <c r="A1399" t="s">
        <v>274</v>
      </c>
      <c r="B1399" t="s">
        <v>15</v>
      </c>
      <c r="C1399" t="str">
        <f>+VLOOKUP(Importaciones_mensuales[[#This Row],[Código Arancelario]],Codigos10[],2,0)</f>
        <v>Frutilla</v>
      </c>
      <c r="D1399">
        <f>+VLOOKUP(Importaciones_mensuales[[#This Row],[Cultivo]],Cod_categoría[],2,0)</f>
        <v>100112025</v>
      </c>
      <c r="E1399" t="str">
        <f>+VLOOKUP(Importaciones_mensuales[[#This Row],[Código Arancelario]],Codigos10[],4,0)</f>
        <v>Deshidratado</v>
      </c>
      <c r="F1399">
        <f>+VLOOKUP(Importaciones_mensuales[[#This Row],[Procesamiento]],Cod_procesamiento[],2,0)</f>
        <v>3</v>
      </c>
      <c r="G1399" t="str">
        <f>+VLOOKUP(Importaciones_mensuales[[#This Row],[Código Arancelario]],Codigos10[],3,0)</f>
        <v>No orgánico</v>
      </c>
      <c r="H1399">
        <f>+VLOOKUP(Importaciones_mensuales[[#This Row],[Tipo]],Cod_tipo[],2,0)</f>
        <v>2</v>
      </c>
      <c r="I1399" t="str">
        <f>+VLOOKUP(Importaciones_mensuales[[#This Row],[Código Arancelario]],Codigos10[],5,0)</f>
        <v>Berries</v>
      </c>
      <c r="J1399">
        <f>+VLOOKUP(Importaciones_mensuales[[#This Row],[Categoría]],Cod_Tipo_cultivo[],2,0)</f>
        <v>1</v>
      </c>
      <c r="K1399" t="s">
        <v>129</v>
      </c>
      <c r="L1399">
        <f>+VLOOKUP(Importaciones_mensuales[[#This Row],[Contenido]],Contenido_cod[],2,0)</f>
        <v>1</v>
      </c>
      <c r="M1399" t="str">
        <f>+VLOOKUP(Importaciones_mensuales[[#This Row],[Código Arancelario]],Codigos10[],7,0)</f>
        <v>Sin especificar</v>
      </c>
      <c r="N1399">
        <v>2016</v>
      </c>
      <c r="O1399">
        <v>3406.79</v>
      </c>
      <c r="P1399">
        <v>8873.07</v>
      </c>
      <c r="Q1399">
        <v>19479.560000000001</v>
      </c>
      <c r="R1399">
        <v>0</v>
      </c>
      <c r="S1399">
        <v>0</v>
      </c>
      <c r="T1399">
        <v>0</v>
      </c>
      <c r="U1399">
        <v>26148.46</v>
      </c>
      <c r="V1399">
        <v>32558</v>
      </c>
      <c r="W1399">
        <v>0</v>
      </c>
      <c r="X1399">
        <v>0</v>
      </c>
      <c r="Y1399">
        <v>0</v>
      </c>
      <c r="Z1399">
        <v>0</v>
      </c>
    </row>
    <row r="1400" spans="1:26" x14ac:dyDescent="0.25">
      <c r="A1400" t="s">
        <v>104</v>
      </c>
      <c r="B1400" t="s">
        <v>362</v>
      </c>
      <c r="C1400" t="str">
        <f>+VLOOKUP(Importaciones_mensuales[[#This Row],[Código Arancelario]],Codigos10[],2,0)</f>
        <v>Arveja</v>
      </c>
      <c r="D1400">
        <f>+VLOOKUP(Importaciones_mensuales[[#This Row],[Cultivo]],Cod_categoría[],2,0)</f>
        <v>100112022</v>
      </c>
      <c r="E1400" t="str">
        <f>+VLOOKUP(Importaciones_mensuales[[#This Row],[Código Arancelario]],Codigos10[],4,0)</f>
        <v>Deshidratado</v>
      </c>
      <c r="F1400">
        <f>+VLOOKUP(Importaciones_mensuales[[#This Row],[Procesamiento]],Cod_procesamiento[],2,0)</f>
        <v>3</v>
      </c>
      <c r="G1400" t="str">
        <f>+VLOOKUP(Importaciones_mensuales[[#This Row],[Código Arancelario]],Codigos10[],3,0)</f>
        <v>Siembra</v>
      </c>
      <c r="H1400">
        <f>+VLOOKUP(Importaciones_mensuales[[#This Row],[Tipo]],Cod_tipo[],2,0)</f>
        <v>6</v>
      </c>
      <c r="I1400" t="str">
        <f>+VLOOKUP(Importaciones_mensuales[[#This Row],[Código Arancelario]],Codigos10[],5,0)</f>
        <v>Granos</v>
      </c>
      <c r="J1400">
        <f>+VLOOKUP(Importaciones_mensuales[[#This Row],[Categoría]],Cod_Tipo_cultivo[],2,0)</f>
        <v>8</v>
      </c>
      <c r="K1400" t="s">
        <v>20</v>
      </c>
      <c r="L1400">
        <f>+VLOOKUP(Importaciones_mensuales[[#This Row],[Contenido]],Contenido_cod[],2,0)</f>
        <v>2</v>
      </c>
      <c r="M1400" t="str">
        <f>+VLOOKUP(Importaciones_mensuales[[#This Row],[Código Arancelario]],Codigos10[],7,0)</f>
        <v>Sin especificar</v>
      </c>
      <c r="N1400">
        <v>2019</v>
      </c>
      <c r="O1400">
        <v>0</v>
      </c>
      <c r="P1400">
        <v>0</v>
      </c>
      <c r="Q1400">
        <v>12900</v>
      </c>
      <c r="R1400">
        <v>10500</v>
      </c>
      <c r="S1400">
        <v>146302.29999999999</v>
      </c>
      <c r="T1400">
        <v>126114</v>
      </c>
      <c r="U1400">
        <v>125242.7</v>
      </c>
      <c r="V1400">
        <v>1821.3</v>
      </c>
      <c r="W1400">
        <v>13773.5</v>
      </c>
      <c r="X1400">
        <v>0</v>
      </c>
      <c r="Y1400">
        <v>5082.5600000000004</v>
      </c>
      <c r="Z1400">
        <v>41660.6</v>
      </c>
    </row>
    <row r="1401" spans="1:26" x14ac:dyDescent="0.25">
      <c r="A1401" t="s">
        <v>106</v>
      </c>
      <c r="B1401" t="s">
        <v>362</v>
      </c>
      <c r="C1401" t="str">
        <f>+VLOOKUP(Importaciones_mensuales[[#This Row],[Código Arancelario]],Codigos10[],2,0)</f>
        <v>Arveja</v>
      </c>
      <c r="D1401">
        <f>+VLOOKUP(Importaciones_mensuales[[#This Row],[Cultivo]],Cod_categoría[],2,0)</f>
        <v>100112022</v>
      </c>
      <c r="E1401" t="str">
        <f>+VLOOKUP(Importaciones_mensuales[[#This Row],[Código Arancelario]],Codigos10[],4,0)</f>
        <v>Deshidratado</v>
      </c>
      <c r="F1401">
        <f>+VLOOKUP(Importaciones_mensuales[[#This Row],[Procesamiento]],Cod_procesamiento[],2,0)</f>
        <v>3</v>
      </c>
      <c r="G1401" t="str">
        <f>+VLOOKUP(Importaciones_mensuales[[#This Row],[Código Arancelario]],Codigos10[],3,0)</f>
        <v>Consumo</v>
      </c>
      <c r="H1401">
        <f>+VLOOKUP(Importaciones_mensuales[[#This Row],[Tipo]],Cod_tipo[],2,0)</f>
        <v>7</v>
      </c>
      <c r="I1401" t="str">
        <f>+VLOOKUP(Importaciones_mensuales[[#This Row],[Código Arancelario]],Codigos10[],5,0)</f>
        <v>Granos</v>
      </c>
      <c r="J1401">
        <f>+VLOOKUP(Importaciones_mensuales[[#This Row],[Categoría]],Cod_Tipo_cultivo[],2,0)</f>
        <v>8</v>
      </c>
      <c r="K1401" t="s">
        <v>20</v>
      </c>
      <c r="L1401">
        <f>+VLOOKUP(Importaciones_mensuales[[#This Row],[Contenido]],Contenido_cod[],2,0)</f>
        <v>2</v>
      </c>
      <c r="M1401" t="str">
        <f>+VLOOKUP(Importaciones_mensuales[[#This Row],[Código Arancelario]],Codigos10[],7,0)</f>
        <v>Sin especificar</v>
      </c>
      <c r="N1401">
        <v>2019</v>
      </c>
      <c r="O1401">
        <v>330060</v>
      </c>
      <c r="P1401">
        <v>435565</v>
      </c>
      <c r="Q1401">
        <v>640215</v>
      </c>
      <c r="R1401">
        <v>383595</v>
      </c>
      <c r="S1401">
        <v>503925</v>
      </c>
      <c r="T1401">
        <v>479670</v>
      </c>
      <c r="U1401">
        <v>217400</v>
      </c>
      <c r="V1401">
        <v>252919.6</v>
      </c>
      <c r="W1401">
        <v>112237</v>
      </c>
      <c r="X1401">
        <v>459711.64</v>
      </c>
      <c r="Y1401">
        <v>228532.4</v>
      </c>
      <c r="Z1401">
        <v>229286.5</v>
      </c>
    </row>
    <row r="1402" spans="1:26" x14ac:dyDescent="0.25">
      <c r="A1402" t="s">
        <v>107</v>
      </c>
      <c r="B1402" t="s">
        <v>362</v>
      </c>
      <c r="C1402" t="str">
        <f>+VLOOKUP(Importaciones_mensuales[[#This Row],[Código Arancelario]],Codigos10[],2,0)</f>
        <v>Garbanzo</v>
      </c>
      <c r="D1402">
        <f>+VLOOKUP(Importaciones_mensuales[[#This Row],[Cultivo]],Cod_categoría[],2,0)</f>
        <v>100110005</v>
      </c>
      <c r="E1402" t="str">
        <f>+VLOOKUP(Importaciones_mensuales[[#This Row],[Código Arancelario]],Codigos10[],4,0)</f>
        <v>Deshidratado</v>
      </c>
      <c r="F1402">
        <f>+VLOOKUP(Importaciones_mensuales[[#This Row],[Procesamiento]],Cod_procesamiento[],2,0)</f>
        <v>3</v>
      </c>
      <c r="G1402" t="str">
        <f>+VLOOKUP(Importaciones_mensuales[[#This Row],[Código Arancelario]],Codigos10[],3,0)</f>
        <v>Sin especificar</v>
      </c>
      <c r="H1402">
        <f>+VLOOKUP(Importaciones_mensuales[[#This Row],[Tipo]],Cod_tipo[],2,0)</f>
        <v>5</v>
      </c>
      <c r="I1402" t="str">
        <f>+VLOOKUP(Importaciones_mensuales[[#This Row],[Código Arancelario]],Codigos10[],5,0)</f>
        <v>Granos</v>
      </c>
      <c r="J1402">
        <f>+VLOOKUP(Importaciones_mensuales[[#This Row],[Categoría]],Cod_Tipo_cultivo[],2,0)</f>
        <v>8</v>
      </c>
      <c r="K1402" t="s">
        <v>20</v>
      </c>
      <c r="L1402">
        <f>+VLOOKUP(Importaciones_mensuales[[#This Row],[Contenido]],Contenido_cod[],2,0)</f>
        <v>2</v>
      </c>
      <c r="M1402" t="str">
        <f>+VLOOKUP(Importaciones_mensuales[[#This Row],[Código Arancelario]],Codigos10[],7,0)</f>
        <v>Sin especificar</v>
      </c>
      <c r="N1402">
        <v>2019</v>
      </c>
      <c r="O1402">
        <v>308100</v>
      </c>
      <c r="P1402">
        <v>611112</v>
      </c>
      <c r="Q1402">
        <v>528040</v>
      </c>
      <c r="R1402">
        <v>480768</v>
      </c>
      <c r="S1402">
        <v>414000</v>
      </c>
      <c r="T1402">
        <v>468000</v>
      </c>
      <c r="U1402">
        <v>833600</v>
      </c>
      <c r="V1402">
        <v>611755</v>
      </c>
      <c r="W1402">
        <v>598980</v>
      </c>
      <c r="X1402">
        <v>361947.7</v>
      </c>
      <c r="Y1402">
        <v>354469</v>
      </c>
      <c r="Z1402">
        <v>412690</v>
      </c>
    </row>
    <row r="1403" spans="1:26" x14ac:dyDescent="0.25">
      <c r="A1403" t="s">
        <v>109</v>
      </c>
      <c r="B1403" t="s">
        <v>362</v>
      </c>
      <c r="C1403" t="str">
        <f>+VLOOKUP(Importaciones_mensuales[[#This Row],[Código Arancelario]],Codigos10[],2,0)</f>
        <v>Poroto</v>
      </c>
      <c r="D1403">
        <f>+VLOOKUP(Importaciones_mensuales[[#This Row],[Cultivo]],Cod_categoría[],2,0)</f>
        <v>100110002</v>
      </c>
      <c r="E1403" t="str">
        <f>+VLOOKUP(Importaciones_mensuales[[#This Row],[Código Arancelario]],Codigos10[],4,0)</f>
        <v>Deshidratado</v>
      </c>
      <c r="F1403">
        <f>+VLOOKUP(Importaciones_mensuales[[#This Row],[Procesamiento]],Cod_procesamiento[],2,0)</f>
        <v>3</v>
      </c>
      <c r="G1403" t="str">
        <f>+VLOOKUP(Importaciones_mensuales[[#This Row],[Código Arancelario]],Codigos10[],3,0)</f>
        <v>Siembra</v>
      </c>
      <c r="H1403">
        <f>+VLOOKUP(Importaciones_mensuales[[#This Row],[Tipo]],Cod_tipo[],2,0)</f>
        <v>6</v>
      </c>
      <c r="I1403" t="str">
        <f>+VLOOKUP(Importaciones_mensuales[[#This Row],[Código Arancelario]],Codigos10[],5,0)</f>
        <v>Granos</v>
      </c>
      <c r="J1403">
        <f>+VLOOKUP(Importaciones_mensuales[[#This Row],[Categoría]],Cod_Tipo_cultivo[],2,0)</f>
        <v>8</v>
      </c>
      <c r="K1403" t="s">
        <v>20</v>
      </c>
      <c r="L1403">
        <f>+VLOOKUP(Importaciones_mensuales[[#This Row],[Contenido]],Contenido_cod[],2,0)</f>
        <v>2</v>
      </c>
      <c r="M1403" t="str">
        <f>+VLOOKUP(Importaciones_mensuales[[#This Row],[Código Arancelario]],Codigos10[],7,0)</f>
        <v>Porotos comunes</v>
      </c>
      <c r="N1403">
        <v>2019</v>
      </c>
      <c r="O1403">
        <v>30.2</v>
      </c>
      <c r="P1403">
        <v>0</v>
      </c>
      <c r="Q1403">
        <v>0</v>
      </c>
      <c r="R1403">
        <v>0</v>
      </c>
      <c r="S1403">
        <v>23963.93</v>
      </c>
      <c r="T1403">
        <v>16915.23</v>
      </c>
      <c r="U1403">
        <v>12268.51</v>
      </c>
      <c r="V1403">
        <v>21695.8</v>
      </c>
      <c r="W1403">
        <v>5128.0349999999999</v>
      </c>
      <c r="X1403">
        <v>23115.843999999997</v>
      </c>
      <c r="Y1403">
        <v>59966.65</v>
      </c>
      <c r="Z1403">
        <v>223.946</v>
      </c>
    </row>
    <row r="1404" spans="1:26" x14ac:dyDescent="0.25">
      <c r="A1404" t="s">
        <v>111</v>
      </c>
      <c r="B1404" t="s">
        <v>362</v>
      </c>
      <c r="C1404" t="str">
        <f>+VLOOKUP(Importaciones_mensuales[[#This Row],[Código Arancelario]],Codigos10[],2,0)</f>
        <v>Poroto</v>
      </c>
      <c r="D1404">
        <f>+VLOOKUP(Importaciones_mensuales[[#This Row],[Cultivo]],Cod_categoría[],2,0)</f>
        <v>100110002</v>
      </c>
      <c r="E1404" t="str">
        <f>+VLOOKUP(Importaciones_mensuales[[#This Row],[Código Arancelario]],Codigos10[],4,0)</f>
        <v>Deshidratado</v>
      </c>
      <c r="F1404">
        <f>+VLOOKUP(Importaciones_mensuales[[#This Row],[Procesamiento]],Cod_procesamiento[],2,0)</f>
        <v>3</v>
      </c>
      <c r="G1404" t="str">
        <f>+VLOOKUP(Importaciones_mensuales[[#This Row],[Código Arancelario]],Codigos10[],3,0)</f>
        <v>Consumo</v>
      </c>
      <c r="H1404">
        <f>+VLOOKUP(Importaciones_mensuales[[#This Row],[Tipo]],Cod_tipo[],2,0)</f>
        <v>7</v>
      </c>
      <c r="I1404" t="str">
        <f>+VLOOKUP(Importaciones_mensuales[[#This Row],[Código Arancelario]],Codigos10[],5,0)</f>
        <v>Granos</v>
      </c>
      <c r="J1404">
        <f>+VLOOKUP(Importaciones_mensuales[[#This Row],[Categoría]],Cod_Tipo_cultivo[],2,0)</f>
        <v>8</v>
      </c>
      <c r="K1404" t="s">
        <v>20</v>
      </c>
      <c r="L1404">
        <f>+VLOOKUP(Importaciones_mensuales[[#This Row],[Contenido]],Contenido_cod[],2,0)</f>
        <v>2</v>
      </c>
      <c r="M1404" t="str">
        <f>+VLOOKUP(Importaciones_mensuales[[#This Row],[Código Arancelario]],Codigos10[],7,0)</f>
        <v>Porotos comunes</v>
      </c>
      <c r="N1404">
        <v>2019</v>
      </c>
      <c r="O1404">
        <v>1105653</v>
      </c>
      <c r="P1404">
        <v>1327439</v>
      </c>
      <c r="Q1404">
        <v>1165609</v>
      </c>
      <c r="R1404">
        <v>1189933</v>
      </c>
      <c r="S1404">
        <v>905685.5</v>
      </c>
      <c r="T1404">
        <v>761990</v>
      </c>
      <c r="U1404">
        <v>767375</v>
      </c>
      <c r="V1404">
        <v>1571047.8922999999</v>
      </c>
      <c r="W1404">
        <v>965375</v>
      </c>
      <c r="X1404">
        <v>618028.37149999989</v>
      </c>
      <c r="Y1404">
        <v>800484.45</v>
      </c>
      <c r="Z1404">
        <v>1167344.2</v>
      </c>
    </row>
    <row r="1405" spans="1:26" x14ac:dyDescent="0.25">
      <c r="A1405" t="s">
        <v>114</v>
      </c>
      <c r="B1405" t="s">
        <v>362</v>
      </c>
      <c r="C1405" t="str">
        <f>+VLOOKUP(Importaciones_mensuales[[#This Row],[Código Arancelario]],Codigos10[],2,0)</f>
        <v>Lenteja</v>
      </c>
      <c r="D1405">
        <f>+VLOOKUP(Importaciones_mensuales[[#This Row],[Cultivo]],Cod_categoría[],2,0)</f>
        <v>100110003</v>
      </c>
      <c r="E1405" t="str">
        <f>+VLOOKUP(Importaciones_mensuales[[#This Row],[Código Arancelario]],Codigos10[],4,0)</f>
        <v>Deshidratado</v>
      </c>
      <c r="F1405">
        <f>+VLOOKUP(Importaciones_mensuales[[#This Row],[Procesamiento]],Cod_procesamiento[],2,0)</f>
        <v>3</v>
      </c>
      <c r="G1405" t="str">
        <f>+VLOOKUP(Importaciones_mensuales[[#This Row],[Código Arancelario]],Codigos10[],3,0)</f>
        <v>Sin especificar</v>
      </c>
      <c r="H1405">
        <f>+VLOOKUP(Importaciones_mensuales[[#This Row],[Tipo]],Cod_tipo[],2,0)</f>
        <v>5</v>
      </c>
      <c r="I1405" t="str">
        <f>+VLOOKUP(Importaciones_mensuales[[#This Row],[Código Arancelario]],Codigos10[],5,0)</f>
        <v>Granos</v>
      </c>
      <c r="J1405">
        <f>+VLOOKUP(Importaciones_mensuales[[#This Row],[Categoría]],Cod_Tipo_cultivo[],2,0)</f>
        <v>8</v>
      </c>
      <c r="K1405" t="s">
        <v>20</v>
      </c>
      <c r="L1405">
        <f>+VLOOKUP(Importaciones_mensuales[[#This Row],[Contenido]],Contenido_cod[],2,0)</f>
        <v>2</v>
      </c>
      <c r="M1405" t="str">
        <f>+VLOOKUP(Importaciones_mensuales[[#This Row],[Código Arancelario]],Codigos10[],7,0)</f>
        <v>Sin especificar</v>
      </c>
      <c r="N1405">
        <v>2019</v>
      </c>
      <c r="O1405">
        <v>803737</v>
      </c>
      <c r="P1405">
        <v>1158386.46</v>
      </c>
      <c r="Q1405">
        <v>2414925</v>
      </c>
      <c r="R1405">
        <v>1854356.5077</v>
      </c>
      <c r="S1405">
        <v>1769512.7135999999</v>
      </c>
      <c r="T1405">
        <v>1131101.7</v>
      </c>
      <c r="U1405">
        <v>1370100</v>
      </c>
      <c r="V1405">
        <v>1405030.74</v>
      </c>
      <c r="W1405">
        <v>688600</v>
      </c>
      <c r="X1405">
        <v>1001690.9</v>
      </c>
      <c r="Y1405">
        <v>722287</v>
      </c>
      <c r="Z1405">
        <v>866223.74620000005</v>
      </c>
    </row>
    <row r="1406" spans="1:26" x14ac:dyDescent="0.25">
      <c r="A1406" t="s">
        <v>116</v>
      </c>
      <c r="B1406" t="s">
        <v>362</v>
      </c>
      <c r="C1406" t="str">
        <f>+VLOOKUP(Importaciones_mensuales[[#This Row],[Código Arancelario]],Codigos10[],2,0)</f>
        <v>Haba</v>
      </c>
      <c r="D1406">
        <f>+VLOOKUP(Importaciones_mensuales[[#This Row],[Cultivo]],Cod_categoría[],2,0)</f>
        <v>100112026</v>
      </c>
      <c r="E1406" t="str">
        <f>+VLOOKUP(Importaciones_mensuales[[#This Row],[Código Arancelario]],Codigos10[],4,0)</f>
        <v>Deshidratado</v>
      </c>
      <c r="F1406">
        <f>+VLOOKUP(Importaciones_mensuales[[#This Row],[Procesamiento]],Cod_procesamiento[],2,0)</f>
        <v>3</v>
      </c>
      <c r="G1406" t="str">
        <f>+VLOOKUP(Importaciones_mensuales[[#This Row],[Código Arancelario]],Codigos10[],3,0)</f>
        <v>Siembra</v>
      </c>
      <c r="H1406">
        <f>+VLOOKUP(Importaciones_mensuales[[#This Row],[Tipo]],Cod_tipo[],2,0)</f>
        <v>6</v>
      </c>
      <c r="I1406" t="str">
        <f>+VLOOKUP(Importaciones_mensuales[[#This Row],[Código Arancelario]],Codigos10[],5,0)</f>
        <v>Granos</v>
      </c>
      <c r="J1406">
        <f>+VLOOKUP(Importaciones_mensuales[[#This Row],[Categoría]],Cod_Tipo_cultivo[],2,0)</f>
        <v>8</v>
      </c>
      <c r="K1406" t="s">
        <v>20</v>
      </c>
      <c r="L1406">
        <f>+VLOOKUP(Importaciones_mensuales[[#This Row],[Contenido]],Contenido_cod[],2,0)</f>
        <v>2</v>
      </c>
      <c r="M1406" t="str">
        <f>+VLOOKUP(Importaciones_mensuales[[#This Row],[Código Arancelario]],Codigos10[],7,0)</f>
        <v>Sin especificar</v>
      </c>
      <c r="N1406">
        <v>2019</v>
      </c>
      <c r="O1406">
        <v>0</v>
      </c>
      <c r="P1406">
        <v>0</v>
      </c>
      <c r="Q1406">
        <v>0</v>
      </c>
      <c r="R1406">
        <v>12000</v>
      </c>
      <c r="S1406">
        <v>0</v>
      </c>
      <c r="T1406">
        <v>15050</v>
      </c>
      <c r="U1406">
        <v>6000</v>
      </c>
      <c r="V1406">
        <v>5.4</v>
      </c>
      <c r="W1406">
        <v>26.4</v>
      </c>
      <c r="X1406">
        <v>0.89910000000000001</v>
      </c>
      <c r="Y1406">
        <v>0</v>
      </c>
      <c r="Z1406">
        <v>0</v>
      </c>
    </row>
    <row r="1407" spans="1:26" x14ac:dyDescent="0.25">
      <c r="A1407" t="s">
        <v>117</v>
      </c>
      <c r="B1407" t="s">
        <v>362</v>
      </c>
      <c r="C1407" t="str">
        <f>+VLOOKUP(Importaciones_mensuales[[#This Row],[Código Arancelario]],Codigos10[],2,0)</f>
        <v>Haba</v>
      </c>
      <c r="D1407">
        <f>+VLOOKUP(Importaciones_mensuales[[#This Row],[Cultivo]],Cod_categoría[],2,0)</f>
        <v>100112026</v>
      </c>
      <c r="E1407" t="str">
        <f>+VLOOKUP(Importaciones_mensuales[[#This Row],[Código Arancelario]],Codigos10[],4,0)</f>
        <v>Deshidratado</v>
      </c>
      <c r="F1407">
        <f>+VLOOKUP(Importaciones_mensuales[[#This Row],[Procesamiento]],Cod_procesamiento[],2,0)</f>
        <v>3</v>
      </c>
      <c r="G1407" t="str">
        <f>+VLOOKUP(Importaciones_mensuales[[#This Row],[Código Arancelario]],Codigos10[],3,0)</f>
        <v>Consumo</v>
      </c>
      <c r="H1407">
        <f>+VLOOKUP(Importaciones_mensuales[[#This Row],[Tipo]],Cod_tipo[],2,0)</f>
        <v>7</v>
      </c>
      <c r="I1407" t="str">
        <f>+VLOOKUP(Importaciones_mensuales[[#This Row],[Código Arancelario]],Codigos10[],5,0)</f>
        <v>Granos</v>
      </c>
      <c r="J1407">
        <f>+VLOOKUP(Importaciones_mensuales[[#This Row],[Categoría]],Cod_Tipo_cultivo[],2,0)</f>
        <v>8</v>
      </c>
      <c r="K1407" t="s">
        <v>20</v>
      </c>
      <c r="L1407">
        <f>+VLOOKUP(Importaciones_mensuales[[#This Row],[Contenido]],Contenido_cod[],2,0)</f>
        <v>2</v>
      </c>
      <c r="M1407" t="str">
        <f>+VLOOKUP(Importaciones_mensuales[[#This Row],[Código Arancelario]],Codigos10[],7,0)</f>
        <v>Sin especificar</v>
      </c>
      <c r="N1407">
        <v>2019</v>
      </c>
      <c r="O1407">
        <v>0</v>
      </c>
      <c r="P1407">
        <v>500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3250</v>
      </c>
      <c r="W1407">
        <v>750</v>
      </c>
      <c r="X1407">
        <v>0</v>
      </c>
      <c r="Y1407">
        <v>621</v>
      </c>
      <c r="Z1407">
        <v>0</v>
      </c>
    </row>
    <row r="1408" spans="1:26" x14ac:dyDescent="0.25">
      <c r="A1408" t="s">
        <v>285</v>
      </c>
      <c r="B1408" t="s">
        <v>362</v>
      </c>
      <c r="C1408" t="str">
        <f>+VLOOKUP(Importaciones_mensuales[[#This Row],[Código Arancelario]],Codigos10[],2,0)</f>
        <v>Arveja</v>
      </c>
      <c r="D1408">
        <f>+VLOOKUP(Importaciones_mensuales[[#This Row],[Cultivo]],Cod_categoría[],2,0)</f>
        <v>100112022</v>
      </c>
      <c r="E1408" t="str">
        <f>+VLOOKUP(Importaciones_mensuales[[#This Row],[Código Arancelario]],Codigos10[],4,0)</f>
        <v>Deshidratado</v>
      </c>
      <c r="F1408">
        <f>+VLOOKUP(Importaciones_mensuales[[#This Row],[Procesamiento]],Cod_procesamiento[],2,0)</f>
        <v>3</v>
      </c>
      <c r="G1408" t="str">
        <f>+VLOOKUP(Importaciones_mensuales[[#This Row],[Código Arancelario]],Codigos10[],3,0)</f>
        <v>Consumo</v>
      </c>
      <c r="H1408">
        <f>+VLOOKUP(Importaciones_mensuales[[#This Row],[Tipo]],Cod_tipo[],2,0)</f>
        <v>7</v>
      </c>
      <c r="I1408" t="str">
        <f>+VLOOKUP(Importaciones_mensuales[[#This Row],[Código Arancelario]],Codigos10[],5,0)</f>
        <v>Granos</v>
      </c>
      <c r="J1408">
        <f>+VLOOKUP(Importaciones_mensuales[[#This Row],[Categoría]],Cod_Tipo_cultivo[],2,0)</f>
        <v>8</v>
      </c>
      <c r="K1408" t="s">
        <v>20</v>
      </c>
      <c r="L1408">
        <f>+VLOOKUP(Importaciones_mensuales[[#This Row],[Contenido]],Contenido_cod[],2,0)</f>
        <v>2</v>
      </c>
      <c r="M1408" t="str">
        <f>+VLOOKUP(Importaciones_mensuales[[#This Row],[Código Arancelario]],Codigos10[],7,0)</f>
        <v>Sin especificar</v>
      </c>
      <c r="N1408">
        <v>2019</v>
      </c>
      <c r="O1408">
        <v>0</v>
      </c>
      <c r="P1408">
        <v>0</v>
      </c>
      <c r="Q1408">
        <v>0</v>
      </c>
      <c r="R1408">
        <v>75100</v>
      </c>
      <c r="S1408">
        <v>0</v>
      </c>
      <c r="T1408">
        <v>0</v>
      </c>
      <c r="U1408">
        <v>0</v>
      </c>
      <c r="V1408">
        <v>0</v>
      </c>
      <c r="W1408">
        <v>71950</v>
      </c>
      <c r="X1408">
        <v>0</v>
      </c>
      <c r="Y1408">
        <v>3333.9</v>
      </c>
      <c r="Z1408">
        <v>2820</v>
      </c>
    </row>
    <row r="1409" spans="1:26" x14ac:dyDescent="0.25">
      <c r="A1409" t="s">
        <v>118</v>
      </c>
      <c r="B1409" t="s">
        <v>362</v>
      </c>
      <c r="C1409" t="str">
        <f>+VLOOKUP(Importaciones_mensuales[[#This Row],[Código Arancelario]],Codigos10[],2,0)</f>
        <v>Mandioca</v>
      </c>
      <c r="D1409">
        <f>+VLOOKUP(Importaciones_mensuales[[#This Row],[Cultivo]],Cod_categoría[],2,0)</f>
        <v>100114040</v>
      </c>
      <c r="E1409" t="str">
        <f>+VLOOKUP(Importaciones_mensuales[[#This Row],[Código Arancelario]],Codigos10[],4,0)</f>
        <v>Deshidratado</v>
      </c>
      <c r="F1409">
        <f>+VLOOKUP(Importaciones_mensuales[[#This Row],[Procesamiento]],Cod_procesamiento[],2,0)</f>
        <v>3</v>
      </c>
      <c r="G1409" t="str">
        <f>+VLOOKUP(Importaciones_mensuales[[#This Row],[Código Arancelario]],Codigos10[],3,0)</f>
        <v>Consumo</v>
      </c>
      <c r="H1409">
        <f>+VLOOKUP(Importaciones_mensuales[[#This Row],[Tipo]],Cod_tipo[],2,0)</f>
        <v>7</v>
      </c>
      <c r="I1409" t="str">
        <f>+VLOOKUP(Importaciones_mensuales[[#This Row],[Código Arancelario]],Codigos10[],5,0)</f>
        <v>Tubérculos</v>
      </c>
      <c r="J1409">
        <f>+VLOOKUP(Importaciones_mensuales[[#This Row],[Categoría]],Cod_Tipo_cultivo[],2,0)</f>
        <v>9</v>
      </c>
      <c r="K1409" t="s">
        <v>20</v>
      </c>
      <c r="L1409">
        <f>+VLOOKUP(Importaciones_mensuales[[#This Row],[Contenido]],Contenido_cod[],2,0)</f>
        <v>2</v>
      </c>
      <c r="M1409" t="str">
        <f>+VLOOKUP(Importaciones_mensuales[[#This Row],[Código Arancelario]],Codigos10[],7,0)</f>
        <v>Sin especificar</v>
      </c>
      <c r="N1409">
        <v>2019</v>
      </c>
      <c r="O1409">
        <v>145980</v>
      </c>
      <c r="P1409">
        <v>132958</v>
      </c>
      <c r="Q1409">
        <v>126814.94099999999</v>
      </c>
      <c r="R1409">
        <v>197885.5</v>
      </c>
      <c r="S1409">
        <v>200700.5</v>
      </c>
      <c r="T1409">
        <v>139713</v>
      </c>
      <c r="U1409">
        <v>221738.5</v>
      </c>
      <c r="V1409">
        <v>245221</v>
      </c>
      <c r="W1409">
        <v>129560</v>
      </c>
      <c r="X1409">
        <v>224662.5</v>
      </c>
      <c r="Y1409">
        <v>182363</v>
      </c>
      <c r="Z1409">
        <v>136417</v>
      </c>
    </row>
    <row r="1410" spans="1:26" x14ac:dyDescent="0.25">
      <c r="A1410" t="s">
        <v>120</v>
      </c>
      <c r="B1410" t="s">
        <v>362</v>
      </c>
      <c r="C1410" t="str">
        <f>+VLOOKUP(Importaciones_mensuales[[#This Row],[Código Arancelario]],Codigos10[],2,0)</f>
        <v>Camote</v>
      </c>
      <c r="D1410">
        <f>+VLOOKUP(Importaciones_mensuales[[#This Row],[Cultivo]],Cod_categoría[],2,0)</f>
        <v>100114002</v>
      </c>
      <c r="E1410" t="str">
        <f>+VLOOKUP(Importaciones_mensuales[[#This Row],[Código Arancelario]],Codigos10[],4,0)</f>
        <v>Deshidratado</v>
      </c>
      <c r="F1410">
        <f>+VLOOKUP(Importaciones_mensuales[[#This Row],[Procesamiento]],Cod_procesamiento[],2,0)</f>
        <v>3</v>
      </c>
      <c r="G1410" t="str">
        <f>+VLOOKUP(Importaciones_mensuales[[#This Row],[Código Arancelario]],Codigos10[],3,0)</f>
        <v>Consumo</v>
      </c>
      <c r="H1410">
        <f>+VLOOKUP(Importaciones_mensuales[[#This Row],[Tipo]],Cod_tipo[],2,0)</f>
        <v>7</v>
      </c>
      <c r="I1410" t="str">
        <f>+VLOOKUP(Importaciones_mensuales[[#This Row],[Código Arancelario]],Codigos10[],5,0)</f>
        <v>Tubérculos</v>
      </c>
      <c r="J1410">
        <f>+VLOOKUP(Importaciones_mensuales[[#This Row],[Categoría]],Cod_Tipo_cultivo[],2,0)</f>
        <v>9</v>
      </c>
      <c r="K1410" t="s">
        <v>20</v>
      </c>
      <c r="L1410">
        <f>+VLOOKUP(Importaciones_mensuales[[#This Row],[Contenido]],Contenido_cod[],2,0)</f>
        <v>2</v>
      </c>
      <c r="M1410" t="str">
        <f>+VLOOKUP(Importaciones_mensuales[[#This Row],[Código Arancelario]],Codigos10[],7,0)</f>
        <v>Sin especificar</v>
      </c>
      <c r="N1410">
        <v>2019</v>
      </c>
      <c r="O1410">
        <v>401031.2</v>
      </c>
      <c r="P1410">
        <v>257488</v>
      </c>
      <c r="Q1410">
        <v>347298.07689999999</v>
      </c>
      <c r="R1410">
        <v>320942</v>
      </c>
      <c r="S1410">
        <v>290067</v>
      </c>
      <c r="T1410">
        <v>256014</v>
      </c>
      <c r="U1410">
        <v>436678.5</v>
      </c>
      <c r="V1410">
        <v>692088</v>
      </c>
      <c r="W1410">
        <v>278921</v>
      </c>
      <c r="X1410">
        <v>641962</v>
      </c>
      <c r="Y1410">
        <v>369823</v>
      </c>
      <c r="Z1410">
        <v>494533</v>
      </c>
    </row>
    <row r="1411" spans="1:26" x14ac:dyDescent="0.25">
      <c r="A1411" t="s">
        <v>124</v>
      </c>
      <c r="B1411" t="s">
        <v>362</v>
      </c>
      <c r="C1411" t="str">
        <f>+VLOOKUP(Importaciones_mensuales[[#This Row],[Código Arancelario]],Codigos10[],2,0)</f>
        <v>Otros tubérculos</v>
      </c>
      <c r="D1411">
        <f>+VLOOKUP(Importaciones_mensuales[[#This Row],[Cultivo]],Cod_categoría[],2,0)</f>
        <v>100114034</v>
      </c>
      <c r="E1411" t="str">
        <f>+VLOOKUP(Importaciones_mensuales[[#This Row],[Código Arancelario]],Codigos10[],4,0)</f>
        <v>Deshidratado</v>
      </c>
      <c r="F1411">
        <f>+VLOOKUP(Importaciones_mensuales[[#This Row],[Procesamiento]],Cod_procesamiento[],2,0)</f>
        <v>3</v>
      </c>
      <c r="G1411" t="str">
        <f>+VLOOKUP(Importaciones_mensuales[[#This Row],[Código Arancelario]],Codigos10[],3,0)</f>
        <v>Consumo</v>
      </c>
      <c r="H1411">
        <f>+VLOOKUP(Importaciones_mensuales[[#This Row],[Tipo]],Cod_tipo[],2,0)</f>
        <v>7</v>
      </c>
      <c r="I1411" t="str">
        <f>+VLOOKUP(Importaciones_mensuales[[#This Row],[Código Arancelario]],Codigos10[],5,0)</f>
        <v>Tubérculos</v>
      </c>
      <c r="J1411">
        <f>+VLOOKUP(Importaciones_mensuales[[#This Row],[Categoría]],Cod_Tipo_cultivo[],2,0)</f>
        <v>9</v>
      </c>
      <c r="K1411" t="s">
        <v>20</v>
      </c>
      <c r="L1411">
        <f>+VLOOKUP(Importaciones_mensuales[[#This Row],[Contenido]],Contenido_cod[],2,0)</f>
        <v>2</v>
      </c>
      <c r="M1411" t="str">
        <f>+VLOOKUP(Importaciones_mensuales[[#This Row],[Código Arancelario]],Codigos10[],7,0)</f>
        <v>Sin especificar</v>
      </c>
      <c r="N1411">
        <v>2019</v>
      </c>
      <c r="O1411">
        <v>14310</v>
      </c>
      <c r="P1411">
        <v>5210</v>
      </c>
      <c r="Q1411">
        <v>24431.5075</v>
      </c>
      <c r="R1411">
        <v>35845.824000000001</v>
      </c>
      <c r="S1411">
        <v>24000.3</v>
      </c>
      <c r="T1411">
        <v>4280</v>
      </c>
      <c r="U1411">
        <v>25523</v>
      </c>
      <c r="V1411">
        <v>13467</v>
      </c>
      <c r="W1411">
        <v>11336</v>
      </c>
      <c r="X1411">
        <v>2373</v>
      </c>
      <c r="Y1411">
        <v>5630</v>
      </c>
      <c r="Z1411">
        <v>12256</v>
      </c>
    </row>
    <row r="1412" spans="1:26" x14ac:dyDescent="0.25">
      <c r="A1412" t="s">
        <v>126</v>
      </c>
      <c r="B1412" t="s">
        <v>362</v>
      </c>
      <c r="C1412" t="str">
        <f>+VLOOKUP(Importaciones_mensuales[[#This Row],[Código Arancelario]],Codigos10[],2,0)</f>
        <v>Coco</v>
      </c>
      <c r="D1412">
        <f>+VLOOKUP(Importaciones_mensuales[[#This Row],[Cultivo]],Cod_categoría[],2,0)</f>
        <v>100108007</v>
      </c>
      <c r="E1412" t="str">
        <f>+VLOOKUP(Importaciones_mensuales[[#This Row],[Código Arancelario]],Codigos10[],4,0)</f>
        <v>Deshidratado</v>
      </c>
      <c r="F1412">
        <f>+VLOOKUP(Importaciones_mensuales[[#This Row],[Procesamiento]],Cod_procesamiento[],2,0)</f>
        <v>3</v>
      </c>
      <c r="G1412" t="str">
        <f>+VLOOKUP(Importaciones_mensuales[[#This Row],[Código Arancelario]],Codigos10[],3,0)</f>
        <v>Sin especificar</v>
      </c>
      <c r="H1412">
        <f>+VLOOKUP(Importaciones_mensuales[[#This Row],[Tipo]],Cod_tipo[],2,0)</f>
        <v>5</v>
      </c>
      <c r="I1412" t="str">
        <f>+VLOOKUP(Importaciones_mensuales[[#This Row],[Código Arancelario]],Codigos10[],5,0)</f>
        <v>Tropicales y Subtropicales</v>
      </c>
      <c r="J1412">
        <f>+VLOOKUP(Importaciones_mensuales[[#This Row],[Categoría]],Cod_Tipo_cultivo[],2,0)</f>
        <v>4</v>
      </c>
      <c r="K1412" t="s">
        <v>129</v>
      </c>
      <c r="L1412">
        <f>+VLOOKUP(Importaciones_mensuales[[#This Row],[Contenido]],Contenido_cod[],2,0)</f>
        <v>1</v>
      </c>
      <c r="M1412" t="str">
        <f>+VLOOKUP(Importaciones_mensuales[[#This Row],[Código Arancelario]],Codigos10[],7,0)</f>
        <v>Sin especificar</v>
      </c>
      <c r="N1412">
        <v>2019</v>
      </c>
      <c r="O1412">
        <v>73300</v>
      </c>
      <c r="P1412">
        <v>181311.86790000001</v>
      </c>
      <c r="Q1412">
        <v>130278.85</v>
      </c>
      <c r="R1412">
        <v>132017.2862</v>
      </c>
      <c r="S1412">
        <v>208548.66320000001</v>
      </c>
      <c r="T1412">
        <v>162382.65700000001</v>
      </c>
      <c r="U1412">
        <v>154627.34789999999</v>
      </c>
      <c r="V1412">
        <v>118092.177</v>
      </c>
      <c r="W1412">
        <v>166277.86570000002</v>
      </c>
      <c r="X1412">
        <v>131879.37</v>
      </c>
      <c r="Y1412">
        <v>87523.252299999993</v>
      </c>
      <c r="Z1412">
        <v>194287.7231</v>
      </c>
    </row>
    <row r="1413" spans="1:26" x14ac:dyDescent="0.25">
      <c r="A1413" t="s">
        <v>130</v>
      </c>
      <c r="B1413" t="s">
        <v>362</v>
      </c>
      <c r="C1413" t="str">
        <f>+VLOOKUP(Importaciones_mensuales[[#This Row],[Código Arancelario]],Codigos10[],2,0)</f>
        <v>Coco</v>
      </c>
      <c r="D1413">
        <f>+VLOOKUP(Importaciones_mensuales[[#This Row],[Cultivo]],Cod_categoría[],2,0)</f>
        <v>100108007</v>
      </c>
      <c r="E1413" t="str">
        <f>+VLOOKUP(Importaciones_mensuales[[#This Row],[Código Arancelario]],Codigos10[],4,0)</f>
        <v>Deshidratado</v>
      </c>
      <c r="F1413">
        <f>+VLOOKUP(Importaciones_mensuales[[#This Row],[Procesamiento]],Cod_procesamiento[],2,0)</f>
        <v>3</v>
      </c>
      <c r="G1413" t="str">
        <f>+VLOOKUP(Importaciones_mensuales[[#This Row],[Código Arancelario]],Codigos10[],3,0)</f>
        <v>Sin especificar</v>
      </c>
      <c r="H1413">
        <f>+VLOOKUP(Importaciones_mensuales[[#This Row],[Tipo]],Cod_tipo[],2,0)</f>
        <v>5</v>
      </c>
      <c r="I1413" t="str">
        <f>+VLOOKUP(Importaciones_mensuales[[#This Row],[Código Arancelario]],Codigos10[],5,0)</f>
        <v>Tropicales y Subtropicales</v>
      </c>
      <c r="J1413">
        <f>+VLOOKUP(Importaciones_mensuales[[#This Row],[Categoría]],Cod_Tipo_cultivo[],2,0)</f>
        <v>4</v>
      </c>
      <c r="K1413" t="s">
        <v>129</v>
      </c>
      <c r="L1413">
        <f>+VLOOKUP(Importaciones_mensuales[[#This Row],[Contenido]],Contenido_cod[],2,0)</f>
        <v>1</v>
      </c>
      <c r="M1413" t="str">
        <f>+VLOOKUP(Importaciones_mensuales[[#This Row],[Código Arancelario]],Codigos10[],7,0)</f>
        <v>Sin especificar</v>
      </c>
      <c r="N1413">
        <v>2019</v>
      </c>
      <c r="O1413">
        <v>46940</v>
      </c>
      <c r="P1413">
        <v>11764</v>
      </c>
      <c r="Q1413">
        <v>40455</v>
      </c>
      <c r="R1413">
        <v>57310</v>
      </c>
      <c r="S1413">
        <v>94041.4</v>
      </c>
      <c r="T1413">
        <v>138981.98000000001</v>
      </c>
      <c r="U1413">
        <v>87522</v>
      </c>
      <c r="V1413">
        <v>110536.4537</v>
      </c>
      <c r="W1413">
        <v>59613.79</v>
      </c>
      <c r="X1413">
        <v>21802.12</v>
      </c>
      <c r="Y1413">
        <v>47356.989000000001</v>
      </c>
      <c r="Z1413">
        <v>13000</v>
      </c>
    </row>
    <row r="1414" spans="1:26" x14ac:dyDescent="0.25">
      <c r="A1414" t="s">
        <v>303</v>
      </c>
      <c r="B1414" t="s">
        <v>362</v>
      </c>
      <c r="C1414" t="str">
        <f>+VLOOKUP(Importaciones_mensuales[[#This Row],[Código Arancelario]],Codigos10[],2,0)</f>
        <v>Nuez</v>
      </c>
      <c r="D1414">
        <f>+VLOOKUP(Importaciones_mensuales[[#This Row],[Cultivo]],Cod_categoría[],2,0)</f>
        <v>100105004</v>
      </c>
      <c r="E1414" t="str">
        <f>+VLOOKUP(Importaciones_mensuales[[#This Row],[Código Arancelario]],Codigos10[],4,0)</f>
        <v>Deshidratado</v>
      </c>
      <c r="F1414">
        <f>+VLOOKUP(Importaciones_mensuales[[#This Row],[Procesamiento]],Cod_procesamiento[],2,0)</f>
        <v>3</v>
      </c>
      <c r="G1414" t="str">
        <f>+VLOOKUP(Importaciones_mensuales[[#This Row],[Código Arancelario]],Codigos10[],3,0)</f>
        <v>Con cáscara</v>
      </c>
      <c r="H1414">
        <f>+VLOOKUP(Importaciones_mensuales[[#This Row],[Tipo]],Cod_tipo[],2,0)</f>
        <v>3</v>
      </c>
      <c r="I1414" t="str">
        <f>+VLOOKUP(Importaciones_mensuales[[#This Row],[Código Arancelario]],Codigos10[],5,0)</f>
        <v>Frutos Secos</v>
      </c>
      <c r="J1414">
        <f>+VLOOKUP(Importaciones_mensuales[[#This Row],[Categoría]],Cod_Tipo_cultivo[],2,0)</f>
        <v>6</v>
      </c>
      <c r="K1414" t="s">
        <v>129</v>
      </c>
      <c r="L1414">
        <f>+VLOOKUP(Importaciones_mensuales[[#This Row],[Contenido]],Contenido_cod[],2,0)</f>
        <v>1</v>
      </c>
      <c r="M1414" t="str">
        <f>+VLOOKUP(Importaciones_mensuales[[#This Row],[Código Arancelario]],Codigos10[],7,0)</f>
        <v>Nueces de Brasil</v>
      </c>
      <c r="N1414">
        <v>2019</v>
      </c>
      <c r="O1414">
        <v>0</v>
      </c>
      <c r="P1414">
        <v>0</v>
      </c>
      <c r="Q1414">
        <v>0</v>
      </c>
      <c r="R1414">
        <v>0.4461</v>
      </c>
      <c r="S1414">
        <v>0</v>
      </c>
      <c r="T1414">
        <v>3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</row>
    <row r="1415" spans="1:26" x14ac:dyDescent="0.25">
      <c r="A1415" t="s">
        <v>304</v>
      </c>
      <c r="B1415" t="s">
        <v>362</v>
      </c>
      <c r="C1415" t="str">
        <f>+VLOOKUP(Importaciones_mensuales[[#This Row],[Código Arancelario]],Codigos10[],2,0)</f>
        <v>Nuez</v>
      </c>
      <c r="D1415">
        <f>+VLOOKUP(Importaciones_mensuales[[#This Row],[Cultivo]],Cod_categoría[],2,0)</f>
        <v>100105004</v>
      </c>
      <c r="E1415" t="str">
        <f>+VLOOKUP(Importaciones_mensuales[[#This Row],[Código Arancelario]],Codigos10[],4,0)</f>
        <v>Deshidratado</v>
      </c>
      <c r="F1415">
        <f>+VLOOKUP(Importaciones_mensuales[[#This Row],[Procesamiento]],Cod_procesamiento[],2,0)</f>
        <v>3</v>
      </c>
      <c r="G1415" t="str">
        <f>+VLOOKUP(Importaciones_mensuales[[#This Row],[Código Arancelario]],Codigos10[],3,0)</f>
        <v>Con cáscara</v>
      </c>
      <c r="H1415">
        <f>+VLOOKUP(Importaciones_mensuales[[#This Row],[Tipo]],Cod_tipo[],2,0)</f>
        <v>3</v>
      </c>
      <c r="I1415" t="str">
        <f>+VLOOKUP(Importaciones_mensuales[[#This Row],[Código Arancelario]],Codigos10[],5,0)</f>
        <v>Frutos Secos</v>
      </c>
      <c r="J1415">
        <f>+VLOOKUP(Importaciones_mensuales[[#This Row],[Categoría]],Cod_Tipo_cultivo[],2,0)</f>
        <v>6</v>
      </c>
      <c r="K1415" t="s">
        <v>129</v>
      </c>
      <c r="L1415">
        <f>+VLOOKUP(Importaciones_mensuales[[#This Row],[Contenido]],Contenido_cod[],2,0)</f>
        <v>1</v>
      </c>
      <c r="M1415" t="str">
        <f>+VLOOKUP(Importaciones_mensuales[[#This Row],[Código Arancelario]],Codigos10[],7,0)</f>
        <v>Nueces de marañón</v>
      </c>
      <c r="N1415">
        <v>2019</v>
      </c>
      <c r="O1415">
        <v>2.5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</row>
    <row r="1416" spans="1:26" x14ac:dyDescent="0.25">
      <c r="A1416" t="s">
        <v>136</v>
      </c>
      <c r="B1416" t="s">
        <v>362</v>
      </c>
      <c r="C1416" t="str">
        <f>+VLOOKUP(Importaciones_mensuales[[#This Row],[Código Arancelario]],Codigos10[],2,0)</f>
        <v>Nuez</v>
      </c>
      <c r="D1416">
        <f>+VLOOKUP(Importaciones_mensuales[[#This Row],[Cultivo]],Cod_categoría[],2,0)</f>
        <v>100105004</v>
      </c>
      <c r="E1416" t="str">
        <f>+VLOOKUP(Importaciones_mensuales[[#This Row],[Código Arancelario]],Codigos10[],4,0)</f>
        <v>Deshidratado</v>
      </c>
      <c r="F1416">
        <f>+VLOOKUP(Importaciones_mensuales[[#This Row],[Procesamiento]],Cod_procesamiento[],2,0)</f>
        <v>3</v>
      </c>
      <c r="G1416" t="str">
        <f>+VLOOKUP(Importaciones_mensuales[[#This Row],[Código Arancelario]],Codigos10[],3,0)</f>
        <v>Sin cáscara</v>
      </c>
      <c r="H1416">
        <f>+VLOOKUP(Importaciones_mensuales[[#This Row],[Tipo]],Cod_tipo[],2,0)</f>
        <v>4</v>
      </c>
      <c r="I1416" t="str">
        <f>+VLOOKUP(Importaciones_mensuales[[#This Row],[Código Arancelario]],Codigos10[],5,0)</f>
        <v>Frutos Secos</v>
      </c>
      <c r="J1416">
        <f>+VLOOKUP(Importaciones_mensuales[[#This Row],[Categoría]],Cod_Tipo_cultivo[],2,0)</f>
        <v>6</v>
      </c>
      <c r="K1416" t="s">
        <v>129</v>
      </c>
      <c r="L1416">
        <f>+VLOOKUP(Importaciones_mensuales[[#This Row],[Contenido]],Contenido_cod[],2,0)</f>
        <v>1</v>
      </c>
      <c r="M1416" t="str">
        <f>+VLOOKUP(Importaciones_mensuales[[#This Row],[Código Arancelario]],Codigos10[],7,0)</f>
        <v>Nueces de marañón</v>
      </c>
      <c r="N1416">
        <v>2019</v>
      </c>
      <c r="O1416">
        <v>15876</v>
      </c>
      <c r="P1416">
        <v>52164</v>
      </c>
      <c r="Q1416">
        <v>153.26920000000001</v>
      </c>
      <c r="R1416">
        <v>15876</v>
      </c>
      <c r="S1416">
        <v>23814</v>
      </c>
      <c r="T1416">
        <v>31768.12</v>
      </c>
      <c r="U1416">
        <v>47628</v>
      </c>
      <c r="V1416">
        <v>60557.1</v>
      </c>
      <c r="W1416">
        <v>48434.769200000002</v>
      </c>
      <c r="X1416">
        <v>31752</v>
      </c>
      <c r="Y1416">
        <v>63504</v>
      </c>
      <c r="Z1416">
        <v>31752</v>
      </c>
    </row>
    <row r="1417" spans="1:26" x14ac:dyDescent="0.25">
      <c r="A1417" t="s">
        <v>141</v>
      </c>
      <c r="B1417" t="s">
        <v>362</v>
      </c>
      <c r="C1417" t="str">
        <f>+VLOOKUP(Importaciones_mensuales[[#This Row],[Código Arancelario]],Codigos10[],2,0)</f>
        <v>Almendra</v>
      </c>
      <c r="D1417">
        <f>+VLOOKUP(Importaciones_mensuales[[#This Row],[Cultivo]],Cod_categoría[],2,0)</f>
        <v>100105001</v>
      </c>
      <c r="E1417" t="str">
        <f>+VLOOKUP(Importaciones_mensuales[[#This Row],[Código Arancelario]],Codigos10[],4,0)</f>
        <v>Deshidratado</v>
      </c>
      <c r="F1417">
        <f>+VLOOKUP(Importaciones_mensuales[[#This Row],[Procesamiento]],Cod_procesamiento[],2,0)</f>
        <v>3</v>
      </c>
      <c r="G1417" t="str">
        <f>+VLOOKUP(Importaciones_mensuales[[#This Row],[Código Arancelario]],Codigos10[],3,0)</f>
        <v>Sin cáscara</v>
      </c>
      <c r="H1417">
        <f>+VLOOKUP(Importaciones_mensuales[[#This Row],[Tipo]],Cod_tipo[],2,0)</f>
        <v>4</v>
      </c>
      <c r="I1417" t="str">
        <f>+VLOOKUP(Importaciones_mensuales[[#This Row],[Código Arancelario]],Codigos10[],5,0)</f>
        <v>Frutos Secos</v>
      </c>
      <c r="J1417">
        <f>+VLOOKUP(Importaciones_mensuales[[#This Row],[Categoría]],Cod_Tipo_cultivo[],2,0)</f>
        <v>6</v>
      </c>
      <c r="K1417" t="s">
        <v>129</v>
      </c>
      <c r="L1417">
        <f>+VLOOKUP(Importaciones_mensuales[[#This Row],[Contenido]],Contenido_cod[],2,0)</f>
        <v>1</v>
      </c>
      <c r="M1417" t="str">
        <f>+VLOOKUP(Importaciones_mensuales[[#This Row],[Código Arancelario]],Codigos10[],7,0)</f>
        <v>Sin especificar</v>
      </c>
      <c r="N1417">
        <v>2019</v>
      </c>
      <c r="O1417">
        <v>281503.72499999998</v>
      </c>
      <c r="P1417">
        <v>96843.26</v>
      </c>
      <c r="Q1417">
        <v>156721.12899999999</v>
      </c>
      <c r="R1417">
        <v>220901.81899999999</v>
      </c>
      <c r="S1417">
        <v>191100.88</v>
      </c>
      <c r="T1417">
        <v>166697.89000000001</v>
      </c>
      <c r="U1417">
        <v>138460.954</v>
      </c>
      <c r="V1417">
        <v>119523.49</v>
      </c>
      <c r="W1417">
        <v>175996.5</v>
      </c>
      <c r="X1417">
        <v>185421.51</v>
      </c>
      <c r="Y1417">
        <v>265354.88500000001</v>
      </c>
      <c r="Z1417">
        <v>394316.01899999997</v>
      </c>
    </row>
    <row r="1418" spans="1:26" x14ac:dyDescent="0.25">
      <c r="A1418" t="s">
        <v>142</v>
      </c>
      <c r="B1418" t="s">
        <v>362</v>
      </c>
      <c r="C1418" t="str">
        <f>+VLOOKUP(Importaciones_mensuales[[#This Row],[Código Arancelario]],Codigos10[],2,0)</f>
        <v>Almendra</v>
      </c>
      <c r="D1418">
        <f>+VLOOKUP(Importaciones_mensuales[[#This Row],[Cultivo]],Cod_categoría[],2,0)</f>
        <v>100105001</v>
      </c>
      <c r="E1418" t="str">
        <f>+VLOOKUP(Importaciones_mensuales[[#This Row],[Código Arancelario]],Codigos10[],4,0)</f>
        <v>Deshidratado</v>
      </c>
      <c r="F1418">
        <f>+VLOOKUP(Importaciones_mensuales[[#This Row],[Procesamiento]],Cod_procesamiento[],2,0)</f>
        <v>3</v>
      </c>
      <c r="G1418" t="str">
        <f>+VLOOKUP(Importaciones_mensuales[[#This Row],[Código Arancelario]],Codigos10[],3,0)</f>
        <v>Sin cáscara</v>
      </c>
      <c r="H1418">
        <f>+VLOOKUP(Importaciones_mensuales[[#This Row],[Tipo]],Cod_tipo[],2,0)</f>
        <v>4</v>
      </c>
      <c r="I1418" t="str">
        <f>+VLOOKUP(Importaciones_mensuales[[#This Row],[Código Arancelario]],Codigos10[],5,0)</f>
        <v>Frutos Secos</v>
      </c>
      <c r="J1418">
        <f>+VLOOKUP(Importaciones_mensuales[[#This Row],[Categoría]],Cod_Tipo_cultivo[],2,0)</f>
        <v>6</v>
      </c>
      <c r="K1418" t="s">
        <v>129</v>
      </c>
      <c r="L1418">
        <f>+VLOOKUP(Importaciones_mensuales[[#This Row],[Contenido]],Contenido_cod[],2,0)</f>
        <v>1</v>
      </c>
      <c r="M1418" t="str">
        <f>+VLOOKUP(Importaciones_mensuales[[#This Row],[Código Arancelario]],Codigos10[],7,0)</f>
        <v>Sin especificar</v>
      </c>
      <c r="N1418">
        <v>2019</v>
      </c>
      <c r="O1418">
        <v>0.6</v>
      </c>
      <c r="P1418">
        <v>0</v>
      </c>
      <c r="Q1418">
        <v>1.7</v>
      </c>
      <c r="R1418">
        <v>3121</v>
      </c>
      <c r="S1418">
        <v>30370.223100000003</v>
      </c>
      <c r="T1418">
        <v>23403.88</v>
      </c>
      <c r="U1418">
        <v>2721.6</v>
      </c>
      <c r="V1418">
        <v>1055.6847</v>
      </c>
      <c r="W1418">
        <v>5316.69</v>
      </c>
      <c r="X1418">
        <v>0</v>
      </c>
      <c r="Y1418">
        <v>45383.92</v>
      </c>
      <c r="Z1418">
        <v>61774.000000000007</v>
      </c>
    </row>
    <row r="1419" spans="1:26" x14ac:dyDescent="0.25">
      <c r="A1419" t="s">
        <v>143</v>
      </c>
      <c r="B1419" t="s">
        <v>362</v>
      </c>
      <c r="C1419" t="str">
        <f>+VLOOKUP(Importaciones_mensuales[[#This Row],[Código Arancelario]],Codigos10[],2,0)</f>
        <v>Avellana</v>
      </c>
      <c r="D1419">
        <f>+VLOOKUP(Importaciones_mensuales[[#This Row],[Cultivo]],Cod_categoría[],2,0)</f>
        <v>100105002</v>
      </c>
      <c r="E1419" t="str">
        <f>+VLOOKUP(Importaciones_mensuales[[#This Row],[Código Arancelario]],Codigos10[],4,0)</f>
        <v>Deshidratado</v>
      </c>
      <c r="F1419">
        <f>+VLOOKUP(Importaciones_mensuales[[#This Row],[Procesamiento]],Cod_procesamiento[],2,0)</f>
        <v>3</v>
      </c>
      <c r="G1419" t="str">
        <f>+VLOOKUP(Importaciones_mensuales[[#This Row],[Código Arancelario]],Codigos10[],3,0)</f>
        <v>Con cáscara</v>
      </c>
      <c r="H1419">
        <f>+VLOOKUP(Importaciones_mensuales[[#This Row],[Tipo]],Cod_tipo[],2,0)</f>
        <v>3</v>
      </c>
      <c r="I1419" t="str">
        <f>+VLOOKUP(Importaciones_mensuales[[#This Row],[Código Arancelario]],Codigos10[],5,0)</f>
        <v>Frutos Secos</v>
      </c>
      <c r="J1419">
        <f>+VLOOKUP(Importaciones_mensuales[[#This Row],[Categoría]],Cod_Tipo_cultivo[],2,0)</f>
        <v>6</v>
      </c>
      <c r="K1419" t="s">
        <v>129</v>
      </c>
      <c r="L1419">
        <f>+VLOOKUP(Importaciones_mensuales[[#This Row],[Contenido]],Contenido_cod[],2,0)</f>
        <v>1</v>
      </c>
      <c r="M1419" t="str">
        <f>+VLOOKUP(Importaciones_mensuales[[#This Row],[Código Arancelario]],Codigos10[],7,0)</f>
        <v>Sin especificar</v>
      </c>
      <c r="N1419">
        <v>2019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273600</v>
      </c>
      <c r="V1419">
        <v>136200</v>
      </c>
      <c r="W1419">
        <v>0</v>
      </c>
      <c r="X1419">
        <v>0</v>
      </c>
      <c r="Y1419">
        <v>0</v>
      </c>
      <c r="Z1419">
        <v>0</v>
      </c>
    </row>
    <row r="1420" spans="1:26" x14ac:dyDescent="0.25">
      <c r="A1420" t="s">
        <v>145</v>
      </c>
      <c r="B1420" t="s">
        <v>362</v>
      </c>
      <c r="C1420" t="str">
        <f>+VLOOKUP(Importaciones_mensuales[[#This Row],[Código Arancelario]],Codigos10[],2,0)</f>
        <v>Avellana</v>
      </c>
      <c r="D1420">
        <f>+VLOOKUP(Importaciones_mensuales[[#This Row],[Cultivo]],Cod_categoría[],2,0)</f>
        <v>100105002</v>
      </c>
      <c r="E1420" t="str">
        <f>+VLOOKUP(Importaciones_mensuales[[#This Row],[Código Arancelario]],Codigos10[],4,0)</f>
        <v>Deshidratado</v>
      </c>
      <c r="F1420">
        <f>+VLOOKUP(Importaciones_mensuales[[#This Row],[Procesamiento]],Cod_procesamiento[],2,0)</f>
        <v>3</v>
      </c>
      <c r="G1420" t="str">
        <f>+VLOOKUP(Importaciones_mensuales[[#This Row],[Código Arancelario]],Codigos10[],3,0)</f>
        <v>Sin cáscara</v>
      </c>
      <c r="H1420">
        <f>+VLOOKUP(Importaciones_mensuales[[#This Row],[Tipo]],Cod_tipo[],2,0)</f>
        <v>4</v>
      </c>
      <c r="I1420" t="str">
        <f>+VLOOKUP(Importaciones_mensuales[[#This Row],[Código Arancelario]],Codigos10[],5,0)</f>
        <v>Frutos Secos</v>
      </c>
      <c r="J1420">
        <f>+VLOOKUP(Importaciones_mensuales[[#This Row],[Categoría]],Cod_Tipo_cultivo[],2,0)</f>
        <v>6</v>
      </c>
      <c r="K1420" t="s">
        <v>129</v>
      </c>
      <c r="L1420">
        <f>+VLOOKUP(Importaciones_mensuales[[#This Row],[Contenido]],Contenido_cod[],2,0)</f>
        <v>1</v>
      </c>
      <c r="M1420" t="str">
        <f>+VLOOKUP(Importaciones_mensuales[[#This Row],[Código Arancelario]],Codigos10[],7,0)</f>
        <v>Sin especificar</v>
      </c>
      <c r="N1420">
        <v>2019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288</v>
      </c>
      <c r="V1420">
        <v>0</v>
      </c>
      <c r="W1420">
        <v>0</v>
      </c>
      <c r="X1420">
        <v>10</v>
      </c>
      <c r="Y1420">
        <v>0</v>
      </c>
      <c r="Z1420">
        <v>17930</v>
      </c>
    </row>
    <row r="1421" spans="1:26" x14ac:dyDescent="0.25">
      <c r="A1421" t="s">
        <v>146</v>
      </c>
      <c r="B1421" t="s">
        <v>362</v>
      </c>
      <c r="C1421" t="str">
        <f>+VLOOKUP(Importaciones_mensuales[[#This Row],[Código Arancelario]],Codigos10[],2,0)</f>
        <v>Nuez</v>
      </c>
      <c r="D1421">
        <f>+VLOOKUP(Importaciones_mensuales[[#This Row],[Cultivo]],Cod_categoría[],2,0)</f>
        <v>100105004</v>
      </c>
      <c r="E1421" t="str">
        <f>+VLOOKUP(Importaciones_mensuales[[#This Row],[Código Arancelario]],Codigos10[],4,0)</f>
        <v>Deshidratado</v>
      </c>
      <c r="F1421">
        <f>+VLOOKUP(Importaciones_mensuales[[#This Row],[Procesamiento]],Cod_procesamiento[],2,0)</f>
        <v>3</v>
      </c>
      <c r="G1421" t="str">
        <f>+VLOOKUP(Importaciones_mensuales[[#This Row],[Código Arancelario]],Codigos10[],3,0)</f>
        <v>Con cáscara</v>
      </c>
      <c r="H1421">
        <f>+VLOOKUP(Importaciones_mensuales[[#This Row],[Tipo]],Cod_tipo[],2,0)</f>
        <v>3</v>
      </c>
      <c r="I1421" t="str">
        <f>+VLOOKUP(Importaciones_mensuales[[#This Row],[Código Arancelario]],Codigos10[],5,0)</f>
        <v>Frutos Secos</v>
      </c>
      <c r="J1421">
        <f>+VLOOKUP(Importaciones_mensuales[[#This Row],[Categoría]],Cod_Tipo_cultivo[],2,0)</f>
        <v>6</v>
      </c>
      <c r="K1421" t="s">
        <v>129</v>
      </c>
      <c r="L1421">
        <f>+VLOOKUP(Importaciones_mensuales[[#This Row],[Contenido]],Contenido_cod[],2,0)</f>
        <v>1</v>
      </c>
      <c r="M1421" t="str">
        <f>+VLOOKUP(Importaciones_mensuales[[#This Row],[Código Arancelario]],Codigos10[],7,0)</f>
        <v>Nueces de nogal</v>
      </c>
      <c r="N1421">
        <v>2019</v>
      </c>
      <c r="O1421">
        <v>0</v>
      </c>
      <c r="P1421">
        <v>59443.013599999998</v>
      </c>
      <c r="Q1421">
        <v>0</v>
      </c>
      <c r="R1421">
        <v>0</v>
      </c>
      <c r="S1421">
        <v>0</v>
      </c>
      <c r="T1421">
        <v>0</v>
      </c>
      <c r="U1421">
        <v>80000</v>
      </c>
      <c r="V1421">
        <v>47875</v>
      </c>
      <c r="W1421">
        <v>65700</v>
      </c>
      <c r="X1421">
        <v>25575</v>
      </c>
      <c r="Y1421">
        <v>0</v>
      </c>
      <c r="Z1421">
        <v>79916.12</v>
      </c>
    </row>
    <row r="1422" spans="1:26" x14ac:dyDescent="0.25">
      <c r="A1422" t="s">
        <v>148</v>
      </c>
      <c r="B1422" t="s">
        <v>362</v>
      </c>
      <c r="C1422" t="str">
        <f>+VLOOKUP(Importaciones_mensuales[[#This Row],[Código Arancelario]],Codigos10[],2,0)</f>
        <v>Nuez</v>
      </c>
      <c r="D1422">
        <f>+VLOOKUP(Importaciones_mensuales[[#This Row],[Cultivo]],Cod_categoría[],2,0)</f>
        <v>100105004</v>
      </c>
      <c r="E1422" t="str">
        <f>+VLOOKUP(Importaciones_mensuales[[#This Row],[Código Arancelario]],Codigos10[],4,0)</f>
        <v>Deshidratado</v>
      </c>
      <c r="F1422">
        <f>+VLOOKUP(Importaciones_mensuales[[#This Row],[Procesamiento]],Cod_procesamiento[],2,0)</f>
        <v>3</v>
      </c>
      <c r="G1422" t="str">
        <f>+VLOOKUP(Importaciones_mensuales[[#This Row],[Código Arancelario]],Codigos10[],3,0)</f>
        <v>Sin cáscara</v>
      </c>
      <c r="H1422">
        <f>+VLOOKUP(Importaciones_mensuales[[#This Row],[Tipo]],Cod_tipo[],2,0)</f>
        <v>4</v>
      </c>
      <c r="I1422" t="str">
        <f>+VLOOKUP(Importaciones_mensuales[[#This Row],[Código Arancelario]],Codigos10[],5,0)</f>
        <v>Frutos Secos</v>
      </c>
      <c r="J1422">
        <f>+VLOOKUP(Importaciones_mensuales[[#This Row],[Categoría]],Cod_Tipo_cultivo[],2,0)</f>
        <v>6</v>
      </c>
      <c r="K1422" t="s">
        <v>129</v>
      </c>
      <c r="L1422">
        <f>+VLOOKUP(Importaciones_mensuales[[#This Row],[Contenido]],Contenido_cod[],2,0)</f>
        <v>1</v>
      </c>
      <c r="M1422" t="str">
        <f>+VLOOKUP(Importaciones_mensuales[[#This Row],[Código Arancelario]],Codigos10[],7,0)</f>
        <v>Nueces de nogal</v>
      </c>
      <c r="N1422">
        <v>2019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162</v>
      </c>
      <c r="V1422">
        <v>0</v>
      </c>
      <c r="W1422">
        <v>0</v>
      </c>
      <c r="X1422">
        <v>0</v>
      </c>
      <c r="Y1422">
        <v>0</v>
      </c>
      <c r="Z1422">
        <v>0</v>
      </c>
    </row>
    <row r="1423" spans="1:26" x14ac:dyDescent="0.25">
      <c r="A1423" t="s">
        <v>149</v>
      </c>
      <c r="B1423" t="s">
        <v>362</v>
      </c>
      <c r="C1423" t="str">
        <f>+VLOOKUP(Importaciones_mensuales[[#This Row],[Código Arancelario]],Codigos10[],2,0)</f>
        <v>Nuez</v>
      </c>
      <c r="D1423">
        <f>+VLOOKUP(Importaciones_mensuales[[#This Row],[Cultivo]],Cod_categoría[],2,0)</f>
        <v>100105004</v>
      </c>
      <c r="E1423" t="str">
        <f>+VLOOKUP(Importaciones_mensuales[[#This Row],[Código Arancelario]],Codigos10[],4,0)</f>
        <v>Deshidratado</v>
      </c>
      <c r="F1423">
        <f>+VLOOKUP(Importaciones_mensuales[[#This Row],[Procesamiento]],Cod_procesamiento[],2,0)</f>
        <v>3</v>
      </c>
      <c r="G1423" t="str">
        <f>+VLOOKUP(Importaciones_mensuales[[#This Row],[Código Arancelario]],Codigos10[],3,0)</f>
        <v>Sin cáscara</v>
      </c>
      <c r="H1423">
        <f>+VLOOKUP(Importaciones_mensuales[[#This Row],[Tipo]],Cod_tipo[],2,0)</f>
        <v>4</v>
      </c>
      <c r="I1423" t="str">
        <f>+VLOOKUP(Importaciones_mensuales[[#This Row],[Código Arancelario]],Codigos10[],5,0)</f>
        <v>Frutos Secos</v>
      </c>
      <c r="J1423">
        <f>+VLOOKUP(Importaciones_mensuales[[#This Row],[Categoría]],Cod_Tipo_cultivo[],2,0)</f>
        <v>6</v>
      </c>
      <c r="K1423" t="s">
        <v>129</v>
      </c>
      <c r="L1423">
        <f>+VLOOKUP(Importaciones_mensuales[[#This Row],[Contenido]],Contenido_cod[],2,0)</f>
        <v>1</v>
      </c>
      <c r="M1423" t="str">
        <f>+VLOOKUP(Importaciones_mensuales[[#This Row],[Código Arancelario]],Codigos10[],7,0)</f>
        <v>Nueces de nogal</v>
      </c>
      <c r="N1423">
        <v>2019</v>
      </c>
      <c r="O1423">
        <v>0</v>
      </c>
      <c r="P1423">
        <v>0</v>
      </c>
      <c r="Q1423">
        <v>1</v>
      </c>
      <c r="R1423">
        <v>0</v>
      </c>
      <c r="S1423">
        <v>0</v>
      </c>
      <c r="T1423">
        <v>0</v>
      </c>
      <c r="U1423">
        <v>0</v>
      </c>
      <c r="V1423">
        <v>997.75379999999996</v>
      </c>
      <c r="W1423">
        <v>0</v>
      </c>
      <c r="X1423">
        <v>0</v>
      </c>
      <c r="Y1423">
        <v>3713.1214999999997</v>
      </c>
      <c r="Z1423">
        <v>0</v>
      </c>
    </row>
    <row r="1424" spans="1:26" x14ac:dyDescent="0.25">
      <c r="A1424" t="s">
        <v>287</v>
      </c>
      <c r="B1424" t="s">
        <v>362</v>
      </c>
      <c r="C1424" t="str">
        <f>+VLOOKUP(Importaciones_mensuales[[#This Row],[Código Arancelario]],Codigos10[],2,0)</f>
        <v>Castaña</v>
      </c>
      <c r="D1424">
        <f>+VLOOKUP(Importaciones_mensuales[[#This Row],[Cultivo]],Cod_categoría[],2,0)</f>
        <v>100105003</v>
      </c>
      <c r="E1424" t="str">
        <f>+VLOOKUP(Importaciones_mensuales[[#This Row],[Código Arancelario]],Codigos10[],4,0)</f>
        <v>Deshidratado</v>
      </c>
      <c r="F1424">
        <f>+VLOOKUP(Importaciones_mensuales[[#This Row],[Procesamiento]],Cod_procesamiento[],2,0)</f>
        <v>3</v>
      </c>
      <c r="G1424" t="str">
        <f>+VLOOKUP(Importaciones_mensuales[[#This Row],[Código Arancelario]],Codigos10[],3,0)</f>
        <v>Con cáscara</v>
      </c>
      <c r="H1424">
        <f>+VLOOKUP(Importaciones_mensuales[[#This Row],[Tipo]],Cod_tipo[],2,0)</f>
        <v>3</v>
      </c>
      <c r="I1424" t="str">
        <f>+VLOOKUP(Importaciones_mensuales[[#This Row],[Código Arancelario]],Codigos10[],5,0)</f>
        <v>Frutos Secos</v>
      </c>
      <c r="J1424">
        <f>+VLOOKUP(Importaciones_mensuales[[#This Row],[Categoría]],Cod_Tipo_cultivo[],2,0)</f>
        <v>6</v>
      </c>
      <c r="K1424" t="s">
        <v>129</v>
      </c>
      <c r="L1424">
        <f>+VLOOKUP(Importaciones_mensuales[[#This Row],[Contenido]],Contenido_cod[],2,0)</f>
        <v>1</v>
      </c>
      <c r="M1424" t="str">
        <f>+VLOOKUP(Importaciones_mensuales[[#This Row],[Código Arancelario]],Codigos10[],7,0)</f>
        <v>Sin especificar</v>
      </c>
      <c r="N1424">
        <v>2019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285</v>
      </c>
      <c r="Y1424">
        <v>0</v>
      </c>
      <c r="Z1424">
        <v>0</v>
      </c>
    </row>
    <row r="1425" spans="1:26" x14ac:dyDescent="0.25">
      <c r="A1425" t="s">
        <v>150</v>
      </c>
      <c r="B1425" t="s">
        <v>362</v>
      </c>
      <c r="C1425" t="str">
        <f>+VLOOKUP(Importaciones_mensuales[[#This Row],[Código Arancelario]],Codigos10[],2,0)</f>
        <v>Castaña</v>
      </c>
      <c r="D1425">
        <f>+VLOOKUP(Importaciones_mensuales[[#This Row],[Cultivo]],Cod_categoría[],2,0)</f>
        <v>100105003</v>
      </c>
      <c r="E1425" t="str">
        <f>+VLOOKUP(Importaciones_mensuales[[#This Row],[Código Arancelario]],Codigos10[],4,0)</f>
        <v>Deshidratado</v>
      </c>
      <c r="F1425">
        <f>+VLOOKUP(Importaciones_mensuales[[#This Row],[Procesamiento]],Cod_procesamiento[],2,0)</f>
        <v>3</v>
      </c>
      <c r="G1425" t="str">
        <f>+VLOOKUP(Importaciones_mensuales[[#This Row],[Código Arancelario]],Codigos10[],3,0)</f>
        <v>Sin cáscara</v>
      </c>
      <c r="H1425">
        <f>+VLOOKUP(Importaciones_mensuales[[#This Row],[Tipo]],Cod_tipo[],2,0)</f>
        <v>4</v>
      </c>
      <c r="I1425" t="str">
        <f>+VLOOKUP(Importaciones_mensuales[[#This Row],[Código Arancelario]],Codigos10[],5,0)</f>
        <v>Frutos Secos</v>
      </c>
      <c r="J1425">
        <f>+VLOOKUP(Importaciones_mensuales[[#This Row],[Categoría]],Cod_Tipo_cultivo[],2,0)</f>
        <v>6</v>
      </c>
      <c r="K1425" t="s">
        <v>129</v>
      </c>
      <c r="L1425">
        <f>+VLOOKUP(Importaciones_mensuales[[#This Row],[Contenido]],Contenido_cod[],2,0)</f>
        <v>1</v>
      </c>
      <c r="M1425" t="str">
        <f>+VLOOKUP(Importaciones_mensuales[[#This Row],[Código Arancelario]],Codigos10[],7,0)</f>
        <v>Sin especificar</v>
      </c>
      <c r="N1425">
        <v>2019</v>
      </c>
      <c r="O1425">
        <v>3.84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</row>
    <row r="1426" spans="1:26" x14ac:dyDescent="0.25">
      <c r="A1426" t="s">
        <v>152</v>
      </c>
      <c r="B1426" t="s">
        <v>362</v>
      </c>
      <c r="C1426" t="str">
        <f>+VLOOKUP(Importaciones_mensuales[[#This Row],[Código Arancelario]],Codigos10[],2,0)</f>
        <v>Pistacho</v>
      </c>
      <c r="D1426">
        <f>+VLOOKUP(Importaciones_mensuales[[#This Row],[Cultivo]],Cod_categoría[],2,0)</f>
        <v>100105005</v>
      </c>
      <c r="E1426" t="str">
        <f>+VLOOKUP(Importaciones_mensuales[[#This Row],[Código Arancelario]],Codigos10[],4,0)</f>
        <v>Deshidratado</v>
      </c>
      <c r="F1426">
        <f>+VLOOKUP(Importaciones_mensuales[[#This Row],[Procesamiento]],Cod_procesamiento[],2,0)</f>
        <v>3</v>
      </c>
      <c r="G1426" t="str">
        <f>+VLOOKUP(Importaciones_mensuales[[#This Row],[Código Arancelario]],Codigos10[],3,0)</f>
        <v>Con cáscara</v>
      </c>
      <c r="H1426">
        <f>+VLOOKUP(Importaciones_mensuales[[#This Row],[Tipo]],Cod_tipo[],2,0)</f>
        <v>3</v>
      </c>
      <c r="I1426" t="str">
        <f>+VLOOKUP(Importaciones_mensuales[[#This Row],[Código Arancelario]],Codigos10[],5,0)</f>
        <v>Frutos Secos</v>
      </c>
      <c r="J1426">
        <f>+VLOOKUP(Importaciones_mensuales[[#This Row],[Categoría]],Cod_Tipo_cultivo[],2,0)</f>
        <v>6</v>
      </c>
      <c r="K1426" t="s">
        <v>129</v>
      </c>
      <c r="L1426">
        <f>+VLOOKUP(Importaciones_mensuales[[#This Row],[Contenido]],Contenido_cod[],2,0)</f>
        <v>1</v>
      </c>
      <c r="M1426" t="str">
        <f>+VLOOKUP(Importaciones_mensuales[[#This Row],[Código Arancelario]],Codigos10[],7,0)</f>
        <v>Sin especificar</v>
      </c>
      <c r="N1426">
        <v>2019</v>
      </c>
      <c r="O1426">
        <v>0</v>
      </c>
      <c r="P1426">
        <v>13154.179</v>
      </c>
      <c r="Q1426">
        <v>12106.038500000001</v>
      </c>
      <c r="R1426">
        <v>0</v>
      </c>
      <c r="S1426">
        <v>291.73079999999999</v>
      </c>
      <c r="T1426">
        <v>0</v>
      </c>
      <c r="U1426">
        <v>24494.400000000001</v>
      </c>
      <c r="V1426">
        <v>25174.799999999999</v>
      </c>
      <c r="W1426">
        <v>12927.6</v>
      </c>
      <c r="X1426">
        <v>0</v>
      </c>
      <c r="Y1426">
        <v>0</v>
      </c>
      <c r="Z1426">
        <v>0</v>
      </c>
    </row>
    <row r="1427" spans="1:26" x14ac:dyDescent="0.25">
      <c r="A1427" t="s">
        <v>154</v>
      </c>
      <c r="B1427" t="s">
        <v>362</v>
      </c>
      <c r="C1427" t="str">
        <f>+VLOOKUP(Importaciones_mensuales[[#This Row],[Código Arancelario]],Codigos10[],2,0)</f>
        <v>Pistacho</v>
      </c>
      <c r="D1427">
        <f>+VLOOKUP(Importaciones_mensuales[[#This Row],[Cultivo]],Cod_categoría[],2,0)</f>
        <v>100105005</v>
      </c>
      <c r="E1427" t="str">
        <f>+VLOOKUP(Importaciones_mensuales[[#This Row],[Código Arancelario]],Codigos10[],4,0)</f>
        <v>Deshidratado</v>
      </c>
      <c r="F1427">
        <f>+VLOOKUP(Importaciones_mensuales[[#This Row],[Procesamiento]],Cod_procesamiento[],2,0)</f>
        <v>3</v>
      </c>
      <c r="G1427" t="str">
        <f>+VLOOKUP(Importaciones_mensuales[[#This Row],[Código Arancelario]],Codigos10[],3,0)</f>
        <v>Sin cáscara</v>
      </c>
      <c r="H1427">
        <f>+VLOOKUP(Importaciones_mensuales[[#This Row],[Tipo]],Cod_tipo[],2,0)</f>
        <v>4</v>
      </c>
      <c r="I1427" t="str">
        <f>+VLOOKUP(Importaciones_mensuales[[#This Row],[Código Arancelario]],Codigos10[],5,0)</f>
        <v>Frutos Secos</v>
      </c>
      <c r="J1427">
        <f>+VLOOKUP(Importaciones_mensuales[[#This Row],[Categoría]],Cod_Tipo_cultivo[],2,0)</f>
        <v>6</v>
      </c>
      <c r="K1427" t="s">
        <v>129</v>
      </c>
      <c r="L1427">
        <f>+VLOOKUP(Importaciones_mensuales[[#This Row],[Contenido]],Contenido_cod[],2,0)</f>
        <v>1</v>
      </c>
      <c r="M1427" t="str">
        <f>+VLOOKUP(Importaciones_mensuales[[#This Row],[Código Arancelario]],Codigos10[],7,0)</f>
        <v>Sin especificar</v>
      </c>
      <c r="N1427">
        <v>2019</v>
      </c>
      <c r="O1427">
        <v>2376</v>
      </c>
      <c r="P1427">
        <v>0</v>
      </c>
      <c r="Q1427">
        <v>3000</v>
      </c>
      <c r="R1427">
        <v>0</v>
      </c>
      <c r="S1427">
        <v>3000</v>
      </c>
      <c r="T1427">
        <v>0</v>
      </c>
      <c r="U1427">
        <v>1809.864</v>
      </c>
      <c r="V1427">
        <v>0</v>
      </c>
      <c r="W1427">
        <v>0</v>
      </c>
      <c r="X1427">
        <v>0</v>
      </c>
      <c r="Y1427">
        <v>0</v>
      </c>
      <c r="Z1427">
        <v>0</v>
      </c>
    </row>
    <row r="1428" spans="1:26" x14ac:dyDescent="0.25">
      <c r="A1428" t="s">
        <v>305</v>
      </c>
      <c r="B1428" t="s">
        <v>362</v>
      </c>
      <c r="C1428" t="str">
        <f>+VLOOKUP(Importaciones_mensuales[[#This Row],[Código Arancelario]],Codigos10[],2,0)</f>
        <v>Nuez</v>
      </c>
      <c r="D1428">
        <f>+VLOOKUP(Importaciones_mensuales[[#This Row],[Cultivo]],Cod_categoría[],2,0)</f>
        <v>100105004</v>
      </c>
      <c r="E1428" t="str">
        <f>+VLOOKUP(Importaciones_mensuales[[#This Row],[Código Arancelario]],Codigos10[],4,0)</f>
        <v>Deshidratado</v>
      </c>
      <c r="F1428">
        <f>+VLOOKUP(Importaciones_mensuales[[#This Row],[Procesamiento]],Cod_procesamiento[],2,0)</f>
        <v>3</v>
      </c>
      <c r="G1428" t="str">
        <f>+VLOOKUP(Importaciones_mensuales[[#This Row],[Código Arancelario]],Codigos10[],3,0)</f>
        <v>Sin especificar</v>
      </c>
      <c r="H1428">
        <f>+VLOOKUP(Importaciones_mensuales[[#This Row],[Tipo]],Cod_tipo[],2,0)</f>
        <v>5</v>
      </c>
      <c r="I1428" t="str">
        <f>+VLOOKUP(Importaciones_mensuales[[#This Row],[Código Arancelario]],Codigos10[],5,0)</f>
        <v>Frutos Secos</v>
      </c>
      <c r="J1428">
        <f>+VLOOKUP(Importaciones_mensuales[[#This Row],[Categoría]],Cod_Tipo_cultivo[],2,0)</f>
        <v>6</v>
      </c>
      <c r="K1428" t="s">
        <v>129</v>
      </c>
      <c r="L1428">
        <f>+VLOOKUP(Importaciones_mensuales[[#This Row],[Contenido]],Contenido_cod[],2,0)</f>
        <v>1</v>
      </c>
      <c r="M1428" t="str">
        <f>+VLOOKUP(Importaciones_mensuales[[#This Row],[Código Arancelario]],Codigos10[],7,0)</f>
        <v>Nueces de cola</v>
      </c>
      <c r="N1428">
        <v>2019</v>
      </c>
      <c r="O1428">
        <v>0</v>
      </c>
      <c r="P1428">
        <v>0</v>
      </c>
      <c r="Q1428">
        <v>0</v>
      </c>
      <c r="R1428">
        <v>0</v>
      </c>
      <c r="S1428">
        <v>15.5692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</row>
    <row r="1429" spans="1:26" x14ac:dyDescent="0.25">
      <c r="A1429" t="s">
        <v>307</v>
      </c>
      <c r="B1429" t="s">
        <v>362</v>
      </c>
      <c r="C1429" t="str">
        <f>+VLOOKUP(Importaciones_mensuales[[#This Row],[Código Arancelario]],Codigos10[],2,0)</f>
        <v>Nuez</v>
      </c>
      <c r="D1429">
        <f>+VLOOKUP(Importaciones_mensuales[[#This Row],[Cultivo]],Cod_categoría[],2,0)</f>
        <v>100105004</v>
      </c>
      <c r="E1429" t="str">
        <f>+VLOOKUP(Importaciones_mensuales[[#This Row],[Código Arancelario]],Codigos10[],4,0)</f>
        <v>Deshidratado</v>
      </c>
      <c r="F1429">
        <f>+VLOOKUP(Importaciones_mensuales[[#This Row],[Procesamiento]],Cod_procesamiento[],2,0)</f>
        <v>3</v>
      </c>
      <c r="G1429" t="str">
        <f>+VLOOKUP(Importaciones_mensuales[[#This Row],[Código Arancelario]],Codigos10[],3,0)</f>
        <v>Sin especificar</v>
      </c>
      <c r="H1429">
        <f>+VLOOKUP(Importaciones_mensuales[[#This Row],[Tipo]],Cod_tipo[],2,0)</f>
        <v>5</v>
      </c>
      <c r="I1429" t="str">
        <f>+VLOOKUP(Importaciones_mensuales[[#This Row],[Código Arancelario]],Codigos10[],5,0)</f>
        <v>Frutos Secos</v>
      </c>
      <c r="J1429">
        <f>+VLOOKUP(Importaciones_mensuales[[#This Row],[Categoría]],Cod_Tipo_cultivo[],2,0)</f>
        <v>6</v>
      </c>
      <c r="K1429" t="s">
        <v>129</v>
      </c>
      <c r="L1429">
        <f>+VLOOKUP(Importaciones_mensuales[[#This Row],[Contenido]],Contenido_cod[],2,0)</f>
        <v>1</v>
      </c>
      <c r="M1429" t="str">
        <f>+VLOOKUP(Importaciones_mensuales[[#This Row],[Código Arancelario]],Codigos10[],7,0)</f>
        <v>Nueces de areca</v>
      </c>
      <c r="N1429">
        <v>2019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1.5</v>
      </c>
      <c r="V1429">
        <v>0</v>
      </c>
      <c r="W1429">
        <v>0</v>
      </c>
      <c r="X1429">
        <v>0</v>
      </c>
      <c r="Y1429">
        <v>0</v>
      </c>
      <c r="Z1429">
        <v>0</v>
      </c>
    </row>
    <row r="1430" spans="1:26" x14ac:dyDescent="0.25">
      <c r="A1430" t="s">
        <v>157</v>
      </c>
      <c r="B1430" t="s">
        <v>362</v>
      </c>
      <c r="C1430" t="str">
        <f>+VLOOKUP(Importaciones_mensuales[[#This Row],[Código Arancelario]],Codigos10[],2,0)</f>
        <v>Nuez</v>
      </c>
      <c r="D1430">
        <f>+VLOOKUP(Importaciones_mensuales[[#This Row],[Cultivo]],Cod_categoría[],2,0)</f>
        <v>100105004</v>
      </c>
      <c r="E1430" t="str">
        <f>+VLOOKUP(Importaciones_mensuales[[#This Row],[Código Arancelario]],Codigos10[],4,0)</f>
        <v>Deshidratado</v>
      </c>
      <c r="F1430">
        <f>+VLOOKUP(Importaciones_mensuales[[#This Row],[Procesamiento]],Cod_procesamiento[],2,0)</f>
        <v>3</v>
      </c>
      <c r="G1430" t="str">
        <f>+VLOOKUP(Importaciones_mensuales[[#This Row],[Código Arancelario]],Codigos10[],3,0)</f>
        <v>Sin especificar</v>
      </c>
      <c r="H1430">
        <f>+VLOOKUP(Importaciones_mensuales[[#This Row],[Tipo]],Cod_tipo[],2,0)</f>
        <v>5</v>
      </c>
      <c r="I1430" t="str">
        <f>+VLOOKUP(Importaciones_mensuales[[#This Row],[Código Arancelario]],Codigos10[],5,0)</f>
        <v>Frutos Secos</v>
      </c>
      <c r="J1430">
        <f>+VLOOKUP(Importaciones_mensuales[[#This Row],[Categoría]],Cod_Tipo_cultivo[],2,0)</f>
        <v>6</v>
      </c>
      <c r="K1430" t="s">
        <v>129</v>
      </c>
      <c r="L1430">
        <f>+VLOOKUP(Importaciones_mensuales[[#This Row],[Contenido]],Contenido_cod[],2,0)</f>
        <v>1</v>
      </c>
      <c r="M1430" t="str">
        <f>+VLOOKUP(Importaciones_mensuales[[#This Row],[Código Arancelario]],Codigos10[],7,0)</f>
        <v>Otras nueces</v>
      </c>
      <c r="N1430">
        <v>2019</v>
      </c>
      <c r="O1430">
        <v>0</v>
      </c>
      <c r="P1430">
        <v>0</v>
      </c>
      <c r="Q1430">
        <v>0</v>
      </c>
      <c r="R1430">
        <v>0</v>
      </c>
      <c r="S1430">
        <v>1397.1461999999999</v>
      </c>
      <c r="T1430">
        <v>35.04</v>
      </c>
      <c r="U1430">
        <v>0</v>
      </c>
      <c r="V1430">
        <v>383.4538</v>
      </c>
      <c r="W1430">
        <v>0</v>
      </c>
      <c r="X1430">
        <v>270.10000000000002</v>
      </c>
      <c r="Y1430">
        <v>146.1</v>
      </c>
      <c r="Z1430">
        <v>0</v>
      </c>
    </row>
    <row r="1431" spans="1:26" x14ac:dyDescent="0.25">
      <c r="A1431" t="s">
        <v>159</v>
      </c>
      <c r="B1431" t="s">
        <v>362</v>
      </c>
      <c r="C1431" t="str">
        <f>+VLOOKUP(Importaciones_mensuales[[#This Row],[Código Arancelario]],Codigos10[],2,0)</f>
        <v>Plátano</v>
      </c>
      <c r="D1431">
        <f>+VLOOKUP(Importaciones_mensuales[[#This Row],[Cultivo]],Cod_categoría[],2,0)</f>
        <v>100108006</v>
      </c>
      <c r="E1431" t="str">
        <f>+VLOOKUP(Importaciones_mensuales[[#This Row],[Código Arancelario]],Codigos10[],4,0)</f>
        <v>Sin especificar</v>
      </c>
      <c r="F1431">
        <f>+VLOOKUP(Importaciones_mensuales[[#This Row],[Procesamiento]],Cod_procesamiento[],2,0)</f>
        <v>6</v>
      </c>
      <c r="G1431" t="str">
        <f>+VLOOKUP(Importaciones_mensuales[[#This Row],[Código Arancelario]],Codigos10[],3,0)</f>
        <v>Sin especificar</v>
      </c>
      <c r="H1431">
        <f>+VLOOKUP(Importaciones_mensuales[[#This Row],[Tipo]],Cod_tipo[],2,0)</f>
        <v>5</v>
      </c>
      <c r="I1431" t="str">
        <f>+VLOOKUP(Importaciones_mensuales[[#This Row],[Código Arancelario]],Codigos10[],5,0)</f>
        <v>Tropicales y Subtropicales</v>
      </c>
      <c r="J1431">
        <f>+VLOOKUP(Importaciones_mensuales[[#This Row],[Categoría]],Cod_Tipo_cultivo[],2,0)</f>
        <v>4</v>
      </c>
      <c r="K1431" t="s">
        <v>129</v>
      </c>
      <c r="L1431">
        <f>+VLOOKUP(Importaciones_mensuales[[#This Row],[Contenido]],Contenido_cod[],2,0)</f>
        <v>1</v>
      </c>
      <c r="M1431" t="str">
        <f>+VLOOKUP(Importaciones_mensuales[[#This Row],[Código Arancelario]],Codigos10[],7,0)</f>
        <v>Sin especificar</v>
      </c>
      <c r="N1431">
        <v>2019</v>
      </c>
      <c r="O1431">
        <v>1379564.3324</v>
      </c>
      <c r="P1431">
        <v>1499857.21</v>
      </c>
      <c r="Q1431">
        <v>1676245.42</v>
      </c>
      <c r="R1431">
        <v>1323910.2023999998</v>
      </c>
      <c r="S1431">
        <v>1533826</v>
      </c>
      <c r="T1431">
        <v>1102730.5899999999</v>
      </c>
      <c r="U1431">
        <v>977268.77999999991</v>
      </c>
      <c r="V1431">
        <v>1330904.5799999998</v>
      </c>
      <c r="W1431">
        <v>788981.4</v>
      </c>
      <c r="X1431">
        <v>921605.12</v>
      </c>
      <c r="Y1431">
        <v>966862.36</v>
      </c>
      <c r="Z1431">
        <v>803128.38</v>
      </c>
    </row>
    <row r="1432" spans="1:26" x14ac:dyDescent="0.25">
      <c r="A1432" t="s">
        <v>161</v>
      </c>
      <c r="B1432" t="s">
        <v>362</v>
      </c>
      <c r="C1432" t="str">
        <f>+VLOOKUP(Importaciones_mensuales[[#This Row],[Código Arancelario]],Codigos10[],2,0)</f>
        <v>Plátano</v>
      </c>
      <c r="D1432">
        <f>+VLOOKUP(Importaciones_mensuales[[#This Row],[Cultivo]],Cod_categoría[],2,0)</f>
        <v>100108006</v>
      </c>
      <c r="E1432" t="str">
        <f>+VLOOKUP(Importaciones_mensuales[[#This Row],[Código Arancelario]],Codigos10[],4,0)</f>
        <v>Sin especificar</v>
      </c>
      <c r="F1432">
        <f>+VLOOKUP(Importaciones_mensuales[[#This Row],[Procesamiento]],Cod_procesamiento[],2,0)</f>
        <v>6</v>
      </c>
      <c r="G1432" t="str">
        <f>+VLOOKUP(Importaciones_mensuales[[#This Row],[Código Arancelario]],Codigos10[],3,0)</f>
        <v>Sin especificar</v>
      </c>
      <c r="H1432">
        <f>+VLOOKUP(Importaciones_mensuales[[#This Row],[Tipo]],Cod_tipo[],2,0)</f>
        <v>5</v>
      </c>
      <c r="I1432" t="str">
        <f>+VLOOKUP(Importaciones_mensuales[[#This Row],[Código Arancelario]],Codigos10[],5,0)</f>
        <v>Tropicales y Subtropicales</v>
      </c>
      <c r="J1432">
        <f>+VLOOKUP(Importaciones_mensuales[[#This Row],[Categoría]],Cod_Tipo_cultivo[],2,0)</f>
        <v>4</v>
      </c>
      <c r="K1432" t="s">
        <v>129</v>
      </c>
      <c r="L1432">
        <f>+VLOOKUP(Importaciones_mensuales[[#This Row],[Contenido]],Contenido_cod[],2,0)</f>
        <v>1</v>
      </c>
      <c r="M1432" t="str">
        <f>+VLOOKUP(Importaciones_mensuales[[#This Row],[Código Arancelario]],Codigos10[],7,0)</f>
        <v>Sin especificar</v>
      </c>
      <c r="N1432">
        <v>2019</v>
      </c>
      <c r="O1432">
        <v>17929702.885399997</v>
      </c>
      <c r="P1432">
        <v>11914550.661600001</v>
      </c>
      <c r="Q1432">
        <v>18647311.478500001</v>
      </c>
      <c r="R1432">
        <v>21618596.547600001</v>
      </c>
      <c r="S1432">
        <v>20209008.245999999</v>
      </c>
      <c r="T1432">
        <v>17292489.2676</v>
      </c>
      <c r="U1432">
        <v>39788239.702000007</v>
      </c>
      <c r="V1432">
        <v>21087093.6028</v>
      </c>
      <c r="W1432">
        <v>19028233.659999996</v>
      </c>
      <c r="X1432">
        <v>20876964.837200001</v>
      </c>
      <c r="Y1432">
        <v>18622174.240000002</v>
      </c>
      <c r="Z1432">
        <v>18570698.066</v>
      </c>
    </row>
    <row r="1433" spans="1:26" x14ac:dyDescent="0.25">
      <c r="A1433" t="s">
        <v>162</v>
      </c>
      <c r="B1433" t="s">
        <v>362</v>
      </c>
      <c r="C1433" t="str">
        <f>+VLOOKUP(Importaciones_mensuales[[#This Row],[Código Arancelario]],Codigos10[],2,0)</f>
        <v>Dátil</v>
      </c>
      <c r="D1433">
        <f>+VLOOKUP(Importaciones_mensuales[[#This Row],[Cultivo]],Cod_categoría[],2,0)</f>
        <v>100114023</v>
      </c>
      <c r="E1433" t="str">
        <f>+VLOOKUP(Importaciones_mensuales[[#This Row],[Código Arancelario]],Codigos10[],4,0)</f>
        <v>Sin especificar</v>
      </c>
      <c r="F1433">
        <f>+VLOOKUP(Importaciones_mensuales[[#This Row],[Procesamiento]],Cod_procesamiento[],2,0)</f>
        <v>6</v>
      </c>
      <c r="G1433" t="str">
        <f>+VLOOKUP(Importaciones_mensuales[[#This Row],[Código Arancelario]],Codigos10[],3,0)</f>
        <v>Sin especificar</v>
      </c>
      <c r="H1433">
        <f>+VLOOKUP(Importaciones_mensuales[[#This Row],[Tipo]],Cod_tipo[],2,0)</f>
        <v>5</v>
      </c>
      <c r="I1433" t="str">
        <f>+VLOOKUP(Importaciones_mensuales[[#This Row],[Código Arancelario]],Codigos10[],5,0)</f>
        <v>Tropicales y Subtropicales</v>
      </c>
      <c r="J1433">
        <f>+VLOOKUP(Importaciones_mensuales[[#This Row],[Categoría]],Cod_Tipo_cultivo[],2,0)</f>
        <v>4</v>
      </c>
      <c r="K1433" t="s">
        <v>129</v>
      </c>
      <c r="L1433">
        <f>+VLOOKUP(Importaciones_mensuales[[#This Row],[Contenido]],Contenido_cod[],2,0)</f>
        <v>1</v>
      </c>
      <c r="M1433" t="str">
        <f>+VLOOKUP(Importaciones_mensuales[[#This Row],[Código Arancelario]],Codigos10[],7,0)</f>
        <v>Sin especificar</v>
      </c>
      <c r="N1433">
        <v>2019</v>
      </c>
      <c r="O1433">
        <v>283.5231</v>
      </c>
      <c r="P1433">
        <v>34500</v>
      </c>
      <c r="Q1433">
        <v>34995</v>
      </c>
      <c r="R1433">
        <v>17500</v>
      </c>
      <c r="S1433">
        <v>5000</v>
      </c>
      <c r="T1433">
        <v>0</v>
      </c>
      <c r="U1433">
        <v>1000</v>
      </c>
      <c r="V1433">
        <v>0</v>
      </c>
      <c r="W1433">
        <v>0</v>
      </c>
      <c r="X1433">
        <v>29000</v>
      </c>
      <c r="Y1433">
        <v>18500</v>
      </c>
      <c r="Z1433">
        <v>46.5</v>
      </c>
    </row>
    <row r="1434" spans="1:26" x14ac:dyDescent="0.25">
      <c r="A1434" t="s">
        <v>289</v>
      </c>
      <c r="B1434" t="s">
        <v>362</v>
      </c>
      <c r="C1434" t="str">
        <f>+VLOOKUP(Importaciones_mensuales[[#This Row],[Código Arancelario]],Codigos10[],2,0)</f>
        <v>Higo</v>
      </c>
      <c r="D1434">
        <f>+VLOOKUP(Importaciones_mensuales[[#This Row],[Cultivo]],Cod_categoría[],2,0)</f>
        <v>100101006</v>
      </c>
      <c r="E1434" t="str">
        <f>+VLOOKUP(Importaciones_mensuales[[#This Row],[Código Arancelario]],Codigos10[],4,0)</f>
        <v>Sin especificar</v>
      </c>
      <c r="F1434">
        <f>+VLOOKUP(Importaciones_mensuales[[#This Row],[Procesamiento]],Cod_procesamiento[],2,0)</f>
        <v>6</v>
      </c>
      <c r="G1434" t="str">
        <f>+VLOOKUP(Importaciones_mensuales[[#This Row],[Código Arancelario]],Codigos10[],3,0)</f>
        <v>Sin especificar</v>
      </c>
      <c r="H1434">
        <f>+VLOOKUP(Importaciones_mensuales[[#This Row],[Tipo]],Cod_tipo[],2,0)</f>
        <v>5</v>
      </c>
      <c r="I1434" t="str">
        <f>+VLOOKUP(Importaciones_mensuales[[#This Row],[Código Arancelario]],Codigos10[],5,0)</f>
        <v>Berries</v>
      </c>
      <c r="J1434">
        <f>+VLOOKUP(Importaciones_mensuales[[#This Row],[Categoría]],Cod_Tipo_cultivo[],2,0)</f>
        <v>1</v>
      </c>
      <c r="K1434" t="s">
        <v>129</v>
      </c>
      <c r="L1434">
        <f>+VLOOKUP(Importaciones_mensuales[[#This Row],[Contenido]],Contenido_cod[],2,0)</f>
        <v>1</v>
      </c>
      <c r="M1434" t="str">
        <f>+VLOOKUP(Importaciones_mensuales[[#This Row],[Código Arancelario]],Codigos10[],7,0)</f>
        <v>Sin especificar</v>
      </c>
      <c r="N1434">
        <v>2019</v>
      </c>
      <c r="O1434">
        <v>1500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</row>
    <row r="1435" spans="1:26" x14ac:dyDescent="0.25">
      <c r="A1435" t="s">
        <v>164</v>
      </c>
      <c r="B1435" t="s">
        <v>362</v>
      </c>
      <c r="C1435" t="str">
        <f>+VLOOKUP(Importaciones_mensuales[[#This Row],[Código Arancelario]],Codigos10[],2,0)</f>
        <v>Piña</v>
      </c>
      <c r="D1435">
        <f>+VLOOKUP(Importaciones_mensuales[[#This Row],[Cultivo]],Cod_categoría[],2,0)</f>
        <v>100108005</v>
      </c>
      <c r="E1435" t="str">
        <f>+VLOOKUP(Importaciones_mensuales[[#This Row],[Código Arancelario]],Codigos10[],4,0)</f>
        <v>Sin especificar</v>
      </c>
      <c r="F1435">
        <f>+VLOOKUP(Importaciones_mensuales[[#This Row],[Procesamiento]],Cod_procesamiento[],2,0)</f>
        <v>6</v>
      </c>
      <c r="G1435" t="str">
        <f>+VLOOKUP(Importaciones_mensuales[[#This Row],[Código Arancelario]],Codigos10[],3,0)</f>
        <v>Sin especificar</v>
      </c>
      <c r="H1435">
        <f>+VLOOKUP(Importaciones_mensuales[[#This Row],[Tipo]],Cod_tipo[],2,0)</f>
        <v>5</v>
      </c>
      <c r="I1435" t="str">
        <f>+VLOOKUP(Importaciones_mensuales[[#This Row],[Código Arancelario]],Codigos10[],5,0)</f>
        <v>Tropicales y Subtropicales</v>
      </c>
      <c r="J1435">
        <f>+VLOOKUP(Importaciones_mensuales[[#This Row],[Categoría]],Cod_Tipo_cultivo[],2,0)</f>
        <v>4</v>
      </c>
      <c r="K1435" t="s">
        <v>129</v>
      </c>
      <c r="L1435">
        <f>+VLOOKUP(Importaciones_mensuales[[#This Row],[Contenido]],Contenido_cod[],2,0)</f>
        <v>1</v>
      </c>
      <c r="M1435" t="str">
        <f>+VLOOKUP(Importaciones_mensuales[[#This Row],[Código Arancelario]],Codigos10[],7,0)</f>
        <v>Sin especificar</v>
      </c>
      <c r="N1435">
        <v>2019</v>
      </c>
      <c r="O1435">
        <v>2632581.1</v>
      </c>
      <c r="P1435">
        <v>2211120</v>
      </c>
      <c r="Q1435">
        <v>3281064</v>
      </c>
      <c r="R1435">
        <v>2419522</v>
      </c>
      <c r="S1435">
        <v>2499617.6923000002</v>
      </c>
      <c r="T1435">
        <v>2410304.9962000004</v>
      </c>
      <c r="U1435">
        <v>1839168.5</v>
      </c>
      <c r="V1435">
        <v>2077512.3077</v>
      </c>
      <c r="W1435">
        <v>3746158.6807000004</v>
      </c>
      <c r="X1435">
        <v>3426088.3076999998</v>
      </c>
      <c r="Y1435">
        <v>2488387.6154</v>
      </c>
      <c r="Z1435">
        <v>3271548.2700000005</v>
      </c>
    </row>
    <row r="1436" spans="1:26" x14ac:dyDescent="0.25">
      <c r="A1436" t="s">
        <v>267</v>
      </c>
      <c r="B1436" t="s">
        <v>15</v>
      </c>
      <c r="C1436" t="str">
        <f>+VLOOKUP(Importaciones_mensuales[[#This Row],[Código Arancelario]],Codigos10[],2,0)</f>
        <v>Ciruela</v>
      </c>
      <c r="D1436">
        <f>+VLOOKUP(Importaciones_mensuales[[#This Row],[Cultivo]],Cod_categoría[],2,0)</f>
        <v>100103002</v>
      </c>
      <c r="E1436" t="str">
        <f>+VLOOKUP(Importaciones_mensuales[[#This Row],[Código Arancelario]],Codigos10[],4,0)</f>
        <v>Deshidratado</v>
      </c>
      <c r="F1436">
        <f>+VLOOKUP(Importaciones_mensuales[[#This Row],[Procesamiento]],Cod_procesamiento[],2,0)</f>
        <v>3</v>
      </c>
      <c r="G1436" t="str">
        <f>+VLOOKUP(Importaciones_mensuales[[#This Row],[Código Arancelario]],Codigos10[],3,0)</f>
        <v>No orgánico</v>
      </c>
      <c r="H1436">
        <f>+VLOOKUP(Importaciones_mensuales[[#This Row],[Tipo]],Cod_tipo[],2,0)</f>
        <v>2</v>
      </c>
      <c r="I1436" t="str">
        <f>+VLOOKUP(Importaciones_mensuales[[#This Row],[Código Arancelario]],Codigos10[],5,0)</f>
        <v>Frutos de carozo</v>
      </c>
      <c r="J1436">
        <f>+VLOOKUP(Importaciones_mensuales[[#This Row],[Categoría]],Cod_Tipo_cultivo[],2,0)</f>
        <v>5</v>
      </c>
      <c r="K1436" t="s">
        <v>129</v>
      </c>
      <c r="L1436">
        <f>+VLOOKUP(Importaciones_mensuales[[#This Row],[Contenido]],Contenido_cod[],2,0)</f>
        <v>1</v>
      </c>
      <c r="M1436" t="str">
        <f>+VLOOKUP(Importaciones_mensuales[[#This Row],[Código Arancelario]],Codigos10[],7,0)</f>
        <v>Sin especificar</v>
      </c>
      <c r="N1436">
        <v>2017</v>
      </c>
      <c r="O1436">
        <v>3296.83</v>
      </c>
      <c r="P1436">
        <v>0</v>
      </c>
      <c r="Q1436">
        <v>0</v>
      </c>
      <c r="R1436">
        <v>0</v>
      </c>
      <c r="S1436">
        <v>31315.74</v>
      </c>
      <c r="T1436">
        <v>0</v>
      </c>
      <c r="U1436">
        <v>59304.09</v>
      </c>
      <c r="V1436">
        <v>32753.25</v>
      </c>
      <c r="W1436">
        <v>28177.09</v>
      </c>
      <c r="X1436">
        <v>1644.88</v>
      </c>
      <c r="Y1436">
        <v>7500.52</v>
      </c>
      <c r="Z1436">
        <v>518.78</v>
      </c>
    </row>
    <row r="1437" spans="1:26" x14ac:dyDescent="0.25">
      <c r="A1437" t="s">
        <v>267</v>
      </c>
      <c r="B1437" t="s">
        <v>15</v>
      </c>
      <c r="C1437" t="str">
        <f>+VLOOKUP(Importaciones_mensuales[[#This Row],[Código Arancelario]],Codigos10[],2,0)</f>
        <v>Ciruela</v>
      </c>
      <c r="D1437">
        <f>+VLOOKUP(Importaciones_mensuales[[#This Row],[Cultivo]],Cod_categoría[],2,0)</f>
        <v>100103002</v>
      </c>
      <c r="E1437" t="str">
        <f>+VLOOKUP(Importaciones_mensuales[[#This Row],[Código Arancelario]],Codigos10[],4,0)</f>
        <v>Deshidratado</v>
      </c>
      <c r="F1437">
        <f>+VLOOKUP(Importaciones_mensuales[[#This Row],[Procesamiento]],Cod_procesamiento[],2,0)</f>
        <v>3</v>
      </c>
      <c r="G1437" t="str">
        <f>+VLOOKUP(Importaciones_mensuales[[#This Row],[Código Arancelario]],Codigos10[],3,0)</f>
        <v>No orgánico</v>
      </c>
      <c r="H1437">
        <f>+VLOOKUP(Importaciones_mensuales[[#This Row],[Tipo]],Cod_tipo[],2,0)</f>
        <v>2</v>
      </c>
      <c r="I1437" t="str">
        <f>+VLOOKUP(Importaciones_mensuales[[#This Row],[Código Arancelario]],Codigos10[],5,0)</f>
        <v>Frutos de carozo</v>
      </c>
      <c r="J1437">
        <f>+VLOOKUP(Importaciones_mensuales[[#This Row],[Categoría]],Cod_Tipo_cultivo[],2,0)</f>
        <v>5</v>
      </c>
      <c r="K1437" t="s">
        <v>129</v>
      </c>
      <c r="L1437">
        <f>+VLOOKUP(Importaciones_mensuales[[#This Row],[Contenido]],Contenido_cod[],2,0)</f>
        <v>1</v>
      </c>
      <c r="M1437" t="str">
        <f>+VLOOKUP(Importaciones_mensuales[[#This Row],[Código Arancelario]],Codigos10[],7,0)</f>
        <v>Sin especificar</v>
      </c>
      <c r="N1437">
        <v>2016</v>
      </c>
      <c r="O1437">
        <v>3076.26</v>
      </c>
      <c r="P1437">
        <v>19612.38</v>
      </c>
      <c r="Q1437">
        <v>146111.13999999998</v>
      </c>
      <c r="R1437">
        <v>12195</v>
      </c>
      <c r="S1437">
        <v>147183.85999999999</v>
      </c>
      <c r="T1437">
        <v>217278.96000000002</v>
      </c>
      <c r="U1437">
        <v>254400.91</v>
      </c>
      <c r="V1437">
        <v>151354.56</v>
      </c>
      <c r="W1437">
        <v>164705.04</v>
      </c>
      <c r="X1437">
        <v>130185.46</v>
      </c>
      <c r="Y1437">
        <v>1165.67</v>
      </c>
      <c r="Z1437">
        <v>50218.44</v>
      </c>
    </row>
    <row r="1438" spans="1:26" x14ac:dyDescent="0.25">
      <c r="A1438" t="s">
        <v>171</v>
      </c>
      <c r="B1438" t="s">
        <v>362</v>
      </c>
      <c r="C1438" t="str">
        <f>+VLOOKUP(Importaciones_mensuales[[#This Row],[Código Arancelario]],Codigos10[],2,0)</f>
        <v>Palta</v>
      </c>
      <c r="D1438">
        <f>+VLOOKUP(Importaciones_mensuales[[#This Row],[Cultivo]],Cod_categoría[],2,0)</f>
        <v>100106002</v>
      </c>
      <c r="E1438" t="str">
        <f>+VLOOKUP(Importaciones_mensuales[[#This Row],[Código Arancelario]],Codigos10[],4,0)</f>
        <v>Sin especificar</v>
      </c>
      <c r="F1438">
        <f>+VLOOKUP(Importaciones_mensuales[[#This Row],[Procesamiento]],Cod_procesamiento[],2,0)</f>
        <v>6</v>
      </c>
      <c r="G1438" t="str">
        <f>+VLOOKUP(Importaciones_mensuales[[#This Row],[Código Arancelario]],Codigos10[],3,0)</f>
        <v>Sin especificar</v>
      </c>
      <c r="H1438">
        <f>+VLOOKUP(Importaciones_mensuales[[#This Row],[Tipo]],Cod_tipo[],2,0)</f>
        <v>5</v>
      </c>
      <c r="I1438" t="str">
        <f>+VLOOKUP(Importaciones_mensuales[[#This Row],[Código Arancelario]],Codigos10[],5,0)</f>
        <v>Frutos Oleaginosos</v>
      </c>
      <c r="J1438">
        <f>+VLOOKUP(Importaciones_mensuales[[#This Row],[Categoría]],Cod_Tipo_cultivo[],2,0)</f>
        <v>12</v>
      </c>
      <c r="K1438" t="s">
        <v>129</v>
      </c>
      <c r="L1438">
        <f>+VLOOKUP(Importaciones_mensuales[[#This Row],[Contenido]],Contenido_cod[],2,0)</f>
        <v>1</v>
      </c>
      <c r="M1438" t="str">
        <f>+VLOOKUP(Importaciones_mensuales[[#This Row],[Código Arancelario]],Codigos10[],7,0)</f>
        <v>Fuerte</v>
      </c>
      <c r="N1438">
        <v>2019</v>
      </c>
      <c r="O1438">
        <v>0</v>
      </c>
      <c r="P1438">
        <v>0</v>
      </c>
      <c r="Q1438">
        <v>0</v>
      </c>
      <c r="R1438">
        <v>14950</v>
      </c>
      <c r="S1438">
        <v>86750</v>
      </c>
      <c r="T1438">
        <v>59800</v>
      </c>
      <c r="U1438">
        <v>14950</v>
      </c>
      <c r="V1438">
        <v>0</v>
      </c>
      <c r="W1438">
        <v>0</v>
      </c>
      <c r="X1438">
        <v>0</v>
      </c>
      <c r="Y1438">
        <v>0</v>
      </c>
      <c r="Z1438">
        <v>0</v>
      </c>
    </row>
    <row r="1439" spans="1:26" x14ac:dyDescent="0.25">
      <c r="A1439" t="s">
        <v>320</v>
      </c>
      <c r="B1439" t="s">
        <v>15</v>
      </c>
      <c r="C1439" t="str">
        <f>+VLOOKUP(Importaciones_mensuales[[#This Row],[Código Arancelario]],Codigos10[],2,0)</f>
        <v>Maqui</v>
      </c>
      <c r="D1439">
        <f>+VLOOKUP(Importaciones_mensuales[[#This Row],[Cultivo]],Cod_categoría[],2,0)</f>
        <v>100114028</v>
      </c>
      <c r="E1439" t="str">
        <f>+VLOOKUP(Importaciones_mensuales[[#This Row],[Código Arancelario]],Codigos10[],4,0)</f>
        <v>Fresco</v>
      </c>
      <c r="F1439">
        <f>+VLOOKUP(Importaciones_mensuales[[#This Row],[Procesamiento]],Cod_procesamiento[],2,0)</f>
        <v>4</v>
      </c>
      <c r="G1439" t="str">
        <f>+VLOOKUP(Importaciones_mensuales[[#This Row],[Código Arancelario]],Codigos10[],3,0)</f>
        <v>No orgánico</v>
      </c>
      <c r="H1439">
        <f>+VLOOKUP(Importaciones_mensuales[[#This Row],[Tipo]],Cod_tipo[],2,0)</f>
        <v>2</v>
      </c>
      <c r="I1439" t="str">
        <f>+VLOOKUP(Importaciones_mensuales[[#This Row],[Código Arancelario]],Codigos10[],5,0)</f>
        <v>Berries</v>
      </c>
      <c r="J1439">
        <f>+VLOOKUP(Importaciones_mensuales[[#This Row],[Categoría]],Cod_Tipo_cultivo[],2,0)</f>
        <v>1</v>
      </c>
      <c r="K1439" t="s">
        <v>129</v>
      </c>
      <c r="L1439">
        <f>+VLOOKUP(Importaciones_mensuales[[#This Row],[Contenido]],Contenido_cod[],2,0)</f>
        <v>1</v>
      </c>
      <c r="M1439" t="str">
        <f>+VLOOKUP(Importaciones_mensuales[[#This Row],[Código Arancelario]],Codigos10[],7,0)</f>
        <v>Sin especificar</v>
      </c>
      <c r="N1439">
        <v>2019</v>
      </c>
      <c r="O1439">
        <v>2950.52</v>
      </c>
      <c r="P1439">
        <v>0</v>
      </c>
      <c r="Q1439">
        <v>19190.919999999998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</row>
    <row r="1440" spans="1:26" x14ac:dyDescent="0.25">
      <c r="A1440" t="s">
        <v>174</v>
      </c>
      <c r="B1440" t="s">
        <v>362</v>
      </c>
      <c r="C1440" t="str">
        <f>+VLOOKUP(Importaciones_mensuales[[#This Row],[Código Arancelario]],Codigos10[],2,0)</f>
        <v>Mango</v>
      </c>
      <c r="D1440">
        <f>+VLOOKUP(Importaciones_mensuales[[#This Row],[Cultivo]],Cod_categoría[],2,0)</f>
        <v>100108002</v>
      </c>
      <c r="E1440" t="str">
        <f>+VLOOKUP(Importaciones_mensuales[[#This Row],[Código Arancelario]],Codigos10[],4,0)</f>
        <v>Sin especificar</v>
      </c>
      <c r="F1440">
        <f>+VLOOKUP(Importaciones_mensuales[[#This Row],[Procesamiento]],Cod_procesamiento[],2,0)</f>
        <v>6</v>
      </c>
      <c r="G1440" t="str">
        <f>+VLOOKUP(Importaciones_mensuales[[#This Row],[Código Arancelario]],Codigos10[],3,0)</f>
        <v>Sin especificar</v>
      </c>
      <c r="H1440">
        <f>+VLOOKUP(Importaciones_mensuales[[#This Row],[Tipo]],Cod_tipo[],2,0)</f>
        <v>5</v>
      </c>
      <c r="I1440" t="str">
        <f>+VLOOKUP(Importaciones_mensuales[[#This Row],[Código Arancelario]],Codigos10[],5,0)</f>
        <v>Tropicales y Subtropicales</v>
      </c>
      <c r="J1440">
        <f>+VLOOKUP(Importaciones_mensuales[[#This Row],[Categoría]],Cod_Tipo_cultivo[],2,0)</f>
        <v>4</v>
      </c>
      <c r="K1440" t="s">
        <v>129</v>
      </c>
      <c r="L1440">
        <f>+VLOOKUP(Importaciones_mensuales[[#This Row],[Contenido]],Contenido_cod[],2,0)</f>
        <v>1</v>
      </c>
      <c r="M1440" t="str">
        <f>+VLOOKUP(Importaciones_mensuales[[#This Row],[Código Arancelario]],Codigos10[],7,0)</f>
        <v>Guayabas, mangos y mangostanes</v>
      </c>
      <c r="N1440">
        <v>2019</v>
      </c>
      <c r="O1440">
        <v>823866.97700000007</v>
      </c>
      <c r="P1440">
        <v>510480.61540000001</v>
      </c>
      <c r="Q1440">
        <v>588982.46160000004</v>
      </c>
      <c r="R1440">
        <v>306228.96159999998</v>
      </c>
      <c r="S1440">
        <v>428625</v>
      </c>
      <c r="T1440">
        <v>223725.6692</v>
      </c>
      <c r="U1440">
        <v>421407.69380000001</v>
      </c>
      <c r="V1440">
        <v>317432</v>
      </c>
      <c r="W1440">
        <v>226488</v>
      </c>
      <c r="X1440">
        <v>1168664.6154</v>
      </c>
      <c r="Y1440">
        <v>872191.31539999996</v>
      </c>
      <c r="Z1440">
        <v>1094216</v>
      </c>
    </row>
    <row r="1441" spans="1:26" x14ac:dyDescent="0.25">
      <c r="A1441" t="s">
        <v>176</v>
      </c>
      <c r="B1441" t="s">
        <v>362</v>
      </c>
      <c r="C1441" t="str">
        <f>+VLOOKUP(Importaciones_mensuales[[#This Row],[Código Arancelario]],Codigos10[],2,0)</f>
        <v>Mandarina</v>
      </c>
      <c r="D1441">
        <f>+VLOOKUP(Importaciones_mensuales[[#This Row],[Cultivo]],Cod_categoría[],2,0)</f>
        <v>100102004</v>
      </c>
      <c r="E1441" t="str">
        <f>+VLOOKUP(Importaciones_mensuales[[#This Row],[Código Arancelario]],Codigos10[],4,0)</f>
        <v>Sin especificar</v>
      </c>
      <c r="F1441">
        <f>+VLOOKUP(Importaciones_mensuales[[#This Row],[Procesamiento]],Cod_procesamiento[],2,0)</f>
        <v>6</v>
      </c>
      <c r="G1441" t="str">
        <f>+VLOOKUP(Importaciones_mensuales[[#This Row],[Código Arancelario]],Codigos10[],3,0)</f>
        <v>Sin especificar</v>
      </c>
      <c r="H1441">
        <f>+VLOOKUP(Importaciones_mensuales[[#This Row],[Tipo]],Cod_tipo[],2,0)</f>
        <v>5</v>
      </c>
      <c r="I1441" t="str">
        <f>+VLOOKUP(Importaciones_mensuales[[#This Row],[Código Arancelario]],Codigos10[],5,0)</f>
        <v>Cítricos</v>
      </c>
      <c r="J1441">
        <f>+VLOOKUP(Importaciones_mensuales[[#This Row],[Categoría]],Cod_Tipo_cultivo[],2,0)</f>
        <v>2</v>
      </c>
      <c r="K1441" t="s">
        <v>129</v>
      </c>
      <c r="L1441">
        <f>+VLOOKUP(Importaciones_mensuales[[#This Row],[Contenido]],Contenido_cod[],2,0)</f>
        <v>1</v>
      </c>
      <c r="M1441" t="str">
        <f>+VLOOKUP(Importaciones_mensuales[[#This Row],[Código Arancelario]],Codigos10[],7,0)</f>
        <v>Sin especificar</v>
      </c>
      <c r="N1441">
        <v>2019</v>
      </c>
      <c r="O1441">
        <v>0</v>
      </c>
      <c r="P1441">
        <v>96047.107700000008</v>
      </c>
      <c r="Q1441">
        <v>181898.44</v>
      </c>
      <c r="R1441">
        <v>189942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</row>
    <row r="1442" spans="1:26" x14ac:dyDescent="0.25">
      <c r="A1442" t="s">
        <v>179</v>
      </c>
      <c r="B1442" t="s">
        <v>362</v>
      </c>
      <c r="C1442" t="str">
        <f>+VLOOKUP(Importaciones_mensuales[[#This Row],[Código Arancelario]],Codigos10[],2,0)</f>
        <v>Otros cítricos</v>
      </c>
      <c r="D1442">
        <f>+VLOOKUP(Importaciones_mensuales[[#This Row],[Cultivo]],Cod_categoría[],2,0)</f>
        <v>100102008</v>
      </c>
      <c r="E1442" t="str">
        <f>+VLOOKUP(Importaciones_mensuales[[#This Row],[Código Arancelario]],Codigos10[],4,0)</f>
        <v>Sin especificar</v>
      </c>
      <c r="F1442">
        <f>+VLOOKUP(Importaciones_mensuales[[#This Row],[Procesamiento]],Cod_procesamiento[],2,0)</f>
        <v>6</v>
      </c>
      <c r="G1442" t="str">
        <f>+VLOOKUP(Importaciones_mensuales[[#This Row],[Código Arancelario]],Codigos10[],3,0)</f>
        <v>Sin especificar</v>
      </c>
      <c r="H1442">
        <f>+VLOOKUP(Importaciones_mensuales[[#This Row],[Tipo]],Cod_tipo[],2,0)</f>
        <v>5</v>
      </c>
      <c r="I1442" t="str">
        <f>+VLOOKUP(Importaciones_mensuales[[#This Row],[Código Arancelario]],Codigos10[],5,0)</f>
        <v>Cítricos</v>
      </c>
      <c r="J1442">
        <f>+VLOOKUP(Importaciones_mensuales[[#This Row],[Categoría]],Cod_Tipo_cultivo[],2,0)</f>
        <v>2</v>
      </c>
      <c r="K1442" t="s">
        <v>129</v>
      </c>
      <c r="L1442">
        <f>+VLOOKUP(Importaciones_mensuales[[#This Row],[Contenido]],Contenido_cod[],2,0)</f>
        <v>1</v>
      </c>
      <c r="M1442" t="str">
        <f>+VLOOKUP(Importaciones_mensuales[[#This Row],[Código Arancelario]],Codigos10[],7,0)</f>
        <v>Sin especificar</v>
      </c>
      <c r="N1442">
        <v>2019</v>
      </c>
      <c r="O1442">
        <v>105</v>
      </c>
      <c r="P1442">
        <v>54916.7</v>
      </c>
      <c r="Q1442">
        <v>118488.6</v>
      </c>
      <c r="R1442">
        <v>18612</v>
      </c>
      <c r="S1442">
        <v>45712.800000000003</v>
      </c>
      <c r="T1442">
        <v>0</v>
      </c>
      <c r="U1442">
        <v>21840</v>
      </c>
      <c r="V1442">
        <v>63810</v>
      </c>
      <c r="W1442">
        <v>0</v>
      </c>
      <c r="X1442">
        <v>0</v>
      </c>
      <c r="Y1442">
        <v>0</v>
      </c>
      <c r="Z1442">
        <v>0</v>
      </c>
    </row>
    <row r="1443" spans="1:26" x14ac:dyDescent="0.25">
      <c r="A1443" t="s">
        <v>181</v>
      </c>
      <c r="B1443" t="s">
        <v>362</v>
      </c>
      <c r="C1443" t="str">
        <f>+VLOOKUP(Importaciones_mensuales[[#This Row],[Código Arancelario]],Codigos10[],2,0)</f>
        <v>Pomelo</v>
      </c>
      <c r="D1443">
        <f>+VLOOKUP(Importaciones_mensuales[[#This Row],[Cultivo]],Cod_categoría[],2,0)</f>
        <v>100102006</v>
      </c>
      <c r="E1443" t="str">
        <f>+VLOOKUP(Importaciones_mensuales[[#This Row],[Código Arancelario]],Codigos10[],4,0)</f>
        <v>Sin especificar</v>
      </c>
      <c r="F1443">
        <f>+VLOOKUP(Importaciones_mensuales[[#This Row],[Procesamiento]],Cod_procesamiento[],2,0)</f>
        <v>6</v>
      </c>
      <c r="G1443" t="str">
        <f>+VLOOKUP(Importaciones_mensuales[[#This Row],[Código Arancelario]],Codigos10[],3,0)</f>
        <v>Sin especificar</v>
      </c>
      <c r="H1443">
        <f>+VLOOKUP(Importaciones_mensuales[[#This Row],[Tipo]],Cod_tipo[],2,0)</f>
        <v>5</v>
      </c>
      <c r="I1443" t="str">
        <f>+VLOOKUP(Importaciones_mensuales[[#This Row],[Código Arancelario]],Codigos10[],5,0)</f>
        <v>Cítricos</v>
      </c>
      <c r="J1443">
        <f>+VLOOKUP(Importaciones_mensuales[[#This Row],[Categoría]],Cod_Tipo_cultivo[],2,0)</f>
        <v>2</v>
      </c>
      <c r="K1443" t="s">
        <v>129</v>
      </c>
      <c r="L1443">
        <f>+VLOOKUP(Importaciones_mensuales[[#This Row],[Contenido]],Contenido_cod[],2,0)</f>
        <v>1</v>
      </c>
      <c r="M1443" t="str">
        <f>+VLOOKUP(Importaciones_mensuales[[#This Row],[Código Arancelario]],Codigos10[],7,0)</f>
        <v>Sin especificar</v>
      </c>
      <c r="N1443">
        <v>2019</v>
      </c>
      <c r="O1443">
        <v>0</v>
      </c>
      <c r="P1443">
        <v>49474.6</v>
      </c>
      <c r="Q1443">
        <v>0</v>
      </c>
      <c r="R1443">
        <v>65468</v>
      </c>
      <c r="S1443">
        <v>16157</v>
      </c>
      <c r="T1443">
        <v>0</v>
      </c>
      <c r="U1443">
        <v>0</v>
      </c>
      <c r="V1443">
        <v>1008</v>
      </c>
      <c r="W1443">
        <v>0</v>
      </c>
      <c r="X1443">
        <v>0</v>
      </c>
      <c r="Y1443">
        <v>0</v>
      </c>
      <c r="Z1443">
        <v>0</v>
      </c>
    </row>
    <row r="1444" spans="1:26" x14ac:dyDescent="0.25">
      <c r="A1444" t="s">
        <v>183</v>
      </c>
      <c r="B1444" t="s">
        <v>362</v>
      </c>
      <c r="C1444" t="str">
        <f>+VLOOKUP(Importaciones_mensuales[[#This Row],[Código Arancelario]],Codigos10[],2,0)</f>
        <v>Limón</v>
      </c>
      <c r="D1444">
        <f>+VLOOKUP(Importaciones_mensuales[[#This Row],[Cultivo]],Cod_categoría[],2,0)</f>
        <v>100102003</v>
      </c>
      <c r="E1444" t="str">
        <f>+VLOOKUP(Importaciones_mensuales[[#This Row],[Código Arancelario]],Codigos10[],4,0)</f>
        <v>Sin especificar</v>
      </c>
      <c r="F1444">
        <f>+VLOOKUP(Importaciones_mensuales[[#This Row],[Procesamiento]],Cod_procesamiento[],2,0)</f>
        <v>6</v>
      </c>
      <c r="G1444" t="str">
        <f>+VLOOKUP(Importaciones_mensuales[[#This Row],[Código Arancelario]],Codigos10[],3,0)</f>
        <v>Sin especificar</v>
      </c>
      <c r="H1444">
        <f>+VLOOKUP(Importaciones_mensuales[[#This Row],[Tipo]],Cod_tipo[],2,0)</f>
        <v>5</v>
      </c>
      <c r="I1444" t="str">
        <f>+VLOOKUP(Importaciones_mensuales[[#This Row],[Código Arancelario]],Codigos10[],5,0)</f>
        <v>Cítricos</v>
      </c>
      <c r="J1444">
        <f>+VLOOKUP(Importaciones_mensuales[[#This Row],[Categoría]],Cod_Tipo_cultivo[],2,0)</f>
        <v>2</v>
      </c>
      <c r="K1444" t="s">
        <v>129</v>
      </c>
      <c r="L1444">
        <f>+VLOOKUP(Importaciones_mensuales[[#This Row],[Contenido]],Contenido_cod[],2,0)</f>
        <v>1</v>
      </c>
      <c r="M1444" t="str">
        <f>+VLOOKUP(Importaciones_mensuales[[#This Row],[Código Arancelario]],Codigos10[],7,0)</f>
        <v>Sin especificar</v>
      </c>
      <c r="N1444">
        <v>2019</v>
      </c>
      <c r="O1444">
        <v>1536954.8669</v>
      </c>
      <c r="P1444">
        <v>1247240.5</v>
      </c>
      <c r="Q1444">
        <v>1145367.94</v>
      </c>
      <c r="R1444">
        <v>409343.77</v>
      </c>
      <c r="S1444">
        <v>243212</v>
      </c>
      <c r="T1444">
        <v>96768</v>
      </c>
      <c r="U1444">
        <v>120960.2</v>
      </c>
      <c r="V1444">
        <v>144000</v>
      </c>
      <c r="W1444">
        <v>195696</v>
      </c>
      <c r="X1444">
        <v>86298</v>
      </c>
      <c r="Y1444">
        <v>73596</v>
      </c>
      <c r="Z1444">
        <v>244764</v>
      </c>
    </row>
    <row r="1445" spans="1:26" x14ac:dyDescent="0.25">
      <c r="A1445" t="s">
        <v>185</v>
      </c>
      <c r="B1445" t="s">
        <v>362</v>
      </c>
      <c r="C1445" t="str">
        <f>+VLOOKUP(Importaciones_mensuales[[#This Row],[Código Arancelario]],Codigos10[],2,0)</f>
        <v>Lima agria</v>
      </c>
      <c r="D1445">
        <f>+VLOOKUP(Importaciones_mensuales[[#This Row],[Cultivo]],Cod_categoría[],2,0)</f>
        <v>100114027</v>
      </c>
      <c r="E1445" t="str">
        <f>+VLOOKUP(Importaciones_mensuales[[#This Row],[Código Arancelario]],Codigos10[],4,0)</f>
        <v>Sin especificar</v>
      </c>
      <c r="F1445">
        <f>+VLOOKUP(Importaciones_mensuales[[#This Row],[Procesamiento]],Cod_procesamiento[],2,0)</f>
        <v>6</v>
      </c>
      <c r="G1445" t="str">
        <f>+VLOOKUP(Importaciones_mensuales[[#This Row],[Código Arancelario]],Codigos10[],3,0)</f>
        <v>Sin especificar</v>
      </c>
      <c r="H1445">
        <f>+VLOOKUP(Importaciones_mensuales[[#This Row],[Tipo]],Cod_tipo[],2,0)</f>
        <v>5</v>
      </c>
      <c r="I1445" t="str">
        <f>+VLOOKUP(Importaciones_mensuales[[#This Row],[Código Arancelario]],Codigos10[],5,0)</f>
        <v>Cítricos</v>
      </c>
      <c r="J1445">
        <f>+VLOOKUP(Importaciones_mensuales[[#This Row],[Categoría]],Cod_Tipo_cultivo[],2,0)</f>
        <v>2</v>
      </c>
      <c r="K1445" t="s">
        <v>129</v>
      </c>
      <c r="L1445">
        <f>+VLOOKUP(Importaciones_mensuales[[#This Row],[Contenido]],Contenido_cod[],2,0)</f>
        <v>1</v>
      </c>
      <c r="M1445" t="str">
        <f>+VLOOKUP(Importaciones_mensuales[[#This Row],[Código Arancelario]],Codigos10[],7,0)</f>
        <v>Sin especificar</v>
      </c>
      <c r="N1445">
        <v>2019</v>
      </c>
      <c r="O1445">
        <v>698388</v>
      </c>
      <c r="P1445">
        <v>451409.04519999999</v>
      </c>
      <c r="Q1445">
        <v>568848</v>
      </c>
      <c r="R1445">
        <v>457915.7</v>
      </c>
      <c r="S1445">
        <v>215808</v>
      </c>
      <c r="T1445">
        <v>182232</v>
      </c>
      <c r="U1445">
        <v>194520</v>
      </c>
      <c r="V1445">
        <v>312192</v>
      </c>
      <c r="W1445">
        <v>138384</v>
      </c>
      <c r="X1445">
        <v>222889.60000000001</v>
      </c>
      <c r="Y1445">
        <v>202872</v>
      </c>
      <c r="Z1445">
        <v>247272</v>
      </c>
    </row>
    <row r="1446" spans="1:26" x14ac:dyDescent="0.25">
      <c r="A1446" t="s">
        <v>187</v>
      </c>
      <c r="B1446" t="s">
        <v>362</v>
      </c>
      <c r="C1446" t="str">
        <f>+VLOOKUP(Importaciones_mensuales[[#This Row],[Código Arancelario]],Codigos10[],2,0)</f>
        <v>Limón</v>
      </c>
      <c r="D1446">
        <f>+VLOOKUP(Importaciones_mensuales[[#This Row],[Cultivo]],Cod_categoría[],2,0)</f>
        <v>100102003</v>
      </c>
      <c r="E1446" t="str">
        <f>+VLOOKUP(Importaciones_mensuales[[#This Row],[Código Arancelario]],Codigos10[],4,0)</f>
        <v>Sin especificar</v>
      </c>
      <c r="F1446">
        <f>+VLOOKUP(Importaciones_mensuales[[#This Row],[Procesamiento]],Cod_procesamiento[],2,0)</f>
        <v>6</v>
      </c>
      <c r="G1446" t="str">
        <f>+VLOOKUP(Importaciones_mensuales[[#This Row],[Código Arancelario]],Codigos10[],3,0)</f>
        <v>Sin especificar</v>
      </c>
      <c r="H1446">
        <f>+VLOOKUP(Importaciones_mensuales[[#This Row],[Tipo]],Cod_tipo[],2,0)</f>
        <v>5</v>
      </c>
      <c r="I1446" t="str">
        <f>+VLOOKUP(Importaciones_mensuales[[#This Row],[Código Arancelario]],Codigos10[],5,0)</f>
        <v>Cítricos</v>
      </c>
      <c r="J1446">
        <f>+VLOOKUP(Importaciones_mensuales[[#This Row],[Categoría]],Cod_Tipo_cultivo[],2,0)</f>
        <v>2</v>
      </c>
      <c r="K1446" t="s">
        <v>129</v>
      </c>
      <c r="L1446">
        <f>+VLOOKUP(Importaciones_mensuales[[#This Row],[Contenido]],Contenido_cod[],2,0)</f>
        <v>1</v>
      </c>
      <c r="M1446" t="str">
        <f>+VLOOKUP(Importaciones_mensuales[[#This Row],[Código Arancelario]],Codigos10[],7,0)</f>
        <v>Sin especificar</v>
      </c>
      <c r="N1446">
        <v>2019</v>
      </c>
      <c r="O1446">
        <v>533712</v>
      </c>
      <c r="P1446">
        <v>598174</v>
      </c>
      <c r="Q1446">
        <v>389195</v>
      </c>
      <c r="R1446">
        <v>301254</v>
      </c>
      <c r="S1446">
        <v>416280</v>
      </c>
      <c r="T1446">
        <v>325892</v>
      </c>
      <c r="U1446">
        <v>382622</v>
      </c>
      <c r="V1446">
        <v>281448</v>
      </c>
      <c r="W1446">
        <v>330216</v>
      </c>
      <c r="X1446">
        <v>354448</v>
      </c>
      <c r="Y1446">
        <v>590954</v>
      </c>
      <c r="Z1446">
        <v>600936</v>
      </c>
    </row>
    <row r="1447" spans="1:26" x14ac:dyDescent="0.25">
      <c r="A1447" t="s">
        <v>188</v>
      </c>
      <c r="B1447" t="s">
        <v>362</v>
      </c>
      <c r="C1447" t="str">
        <f>+VLOOKUP(Importaciones_mensuales[[#This Row],[Código Arancelario]],Codigos10[],2,0)</f>
        <v>Otros cítricos</v>
      </c>
      <c r="D1447">
        <f>+VLOOKUP(Importaciones_mensuales[[#This Row],[Cultivo]],Cod_categoría[],2,0)</f>
        <v>100102008</v>
      </c>
      <c r="E1447" t="str">
        <f>+VLOOKUP(Importaciones_mensuales[[#This Row],[Código Arancelario]],Codigos10[],4,0)</f>
        <v>Sin especificar</v>
      </c>
      <c r="F1447">
        <f>+VLOOKUP(Importaciones_mensuales[[#This Row],[Procesamiento]],Cod_procesamiento[],2,0)</f>
        <v>6</v>
      </c>
      <c r="G1447" t="str">
        <f>+VLOOKUP(Importaciones_mensuales[[#This Row],[Código Arancelario]],Codigos10[],3,0)</f>
        <v>Sin especificar</v>
      </c>
      <c r="H1447">
        <f>+VLOOKUP(Importaciones_mensuales[[#This Row],[Tipo]],Cod_tipo[],2,0)</f>
        <v>5</v>
      </c>
      <c r="I1447" t="str">
        <f>+VLOOKUP(Importaciones_mensuales[[#This Row],[Código Arancelario]],Codigos10[],5,0)</f>
        <v>Cítricos</v>
      </c>
      <c r="J1447">
        <f>+VLOOKUP(Importaciones_mensuales[[#This Row],[Categoría]],Cod_Tipo_cultivo[],2,0)</f>
        <v>2</v>
      </c>
      <c r="K1447" t="s">
        <v>129</v>
      </c>
      <c r="L1447">
        <f>+VLOOKUP(Importaciones_mensuales[[#This Row],[Contenido]],Contenido_cod[],2,0)</f>
        <v>1</v>
      </c>
      <c r="M1447" t="str">
        <f>+VLOOKUP(Importaciones_mensuales[[#This Row],[Código Arancelario]],Codigos10[],7,0)</f>
        <v>Sin especificar</v>
      </c>
      <c r="N1447">
        <v>2019</v>
      </c>
      <c r="O1447">
        <v>0</v>
      </c>
      <c r="P1447">
        <v>31526.9231</v>
      </c>
      <c r="Q1447">
        <v>0</v>
      </c>
      <c r="R1447">
        <v>0</v>
      </c>
      <c r="S1447">
        <v>0</v>
      </c>
      <c r="T1447">
        <v>25200</v>
      </c>
      <c r="U1447">
        <v>0</v>
      </c>
      <c r="V1447">
        <v>0</v>
      </c>
      <c r="W1447">
        <v>0</v>
      </c>
      <c r="X1447">
        <v>1</v>
      </c>
      <c r="Y1447">
        <v>25200</v>
      </c>
      <c r="Z1447">
        <v>0</v>
      </c>
    </row>
    <row r="1448" spans="1:26" x14ac:dyDescent="0.25">
      <c r="A1448" t="s">
        <v>274</v>
      </c>
      <c r="B1448" t="s">
        <v>362</v>
      </c>
      <c r="C1448" t="str">
        <f>+VLOOKUP(Importaciones_mensuales[[#This Row],[Código Arancelario]],Codigos10[],2,0)</f>
        <v>Frutilla</v>
      </c>
      <c r="D1448">
        <f>+VLOOKUP(Importaciones_mensuales[[#This Row],[Cultivo]],Cod_categoría[],2,0)</f>
        <v>100112025</v>
      </c>
      <c r="E1448" t="str">
        <f>+VLOOKUP(Importaciones_mensuales[[#This Row],[Código Arancelario]],Codigos10[],4,0)</f>
        <v>Deshidratado</v>
      </c>
      <c r="F1448">
        <f>+VLOOKUP(Importaciones_mensuales[[#This Row],[Procesamiento]],Cod_procesamiento[],2,0)</f>
        <v>3</v>
      </c>
      <c r="G1448" t="str">
        <f>+VLOOKUP(Importaciones_mensuales[[#This Row],[Código Arancelario]],Codigos10[],3,0)</f>
        <v>No orgánico</v>
      </c>
      <c r="H1448">
        <f>+VLOOKUP(Importaciones_mensuales[[#This Row],[Tipo]],Cod_tipo[],2,0)</f>
        <v>2</v>
      </c>
      <c r="I1448" t="str">
        <f>+VLOOKUP(Importaciones_mensuales[[#This Row],[Código Arancelario]],Codigos10[],5,0)</f>
        <v>Berries</v>
      </c>
      <c r="J1448">
        <f>+VLOOKUP(Importaciones_mensuales[[#This Row],[Categoría]],Cod_Tipo_cultivo[],2,0)</f>
        <v>1</v>
      </c>
      <c r="K1448" t="s">
        <v>129</v>
      </c>
      <c r="L1448">
        <f>+VLOOKUP(Importaciones_mensuales[[#This Row],[Contenido]],Contenido_cod[],2,0)</f>
        <v>1</v>
      </c>
      <c r="M1448" t="str">
        <f>+VLOOKUP(Importaciones_mensuales[[#This Row],[Código Arancelario]],Codigos10[],7,0)</f>
        <v>Sin especificar</v>
      </c>
      <c r="N1448">
        <v>2015</v>
      </c>
      <c r="O1448">
        <v>2500</v>
      </c>
      <c r="P1448">
        <v>0</v>
      </c>
      <c r="Q1448">
        <v>1660</v>
      </c>
      <c r="R1448">
        <v>0</v>
      </c>
      <c r="S1448">
        <v>500</v>
      </c>
      <c r="T1448">
        <v>0</v>
      </c>
      <c r="U1448">
        <v>0</v>
      </c>
      <c r="V1448">
        <v>0</v>
      </c>
      <c r="W1448">
        <v>1000</v>
      </c>
      <c r="X1448">
        <v>0</v>
      </c>
      <c r="Y1448">
        <v>0</v>
      </c>
      <c r="Z1448">
        <v>0</v>
      </c>
    </row>
    <row r="1449" spans="1:26" x14ac:dyDescent="0.25">
      <c r="A1449" t="s">
        <v>92</v>
      </c>
      <c r="B1449" t="s">
        <v>362</v>
      </c>
      <c r="C1449" t="str">
        <f>+VLOOKUP(Importaciones_mensuales[[#This Row],[Código Arancelario]],Codigos10[],2,0)</f>
        <v>Tomate</v>
      </c>
      <c r="D1449">
        <f>+VLOOKUP(Importaciones_mensuales[[#This Row],[Cultivo]],Cod_categoría[],2,0)</f>
        <v>100112020</v>
      </c>
      <c r="E1449" t="str">
        <f>+VLOOKUP(Importaciones_mensuales[[#This Row],[Código Arancelario]],Codigos10[],4,0)</f>
        <v>Deshidratado</v>
      </c>
      <c r="F1449">
        <f>+VLOOKUP(Importaciones_mensuales[[#This Row],[Procesamiento]],Cod_procesamiento[],2,0)</f>
        <v>3</v>
      </c>
      <c r="G1449" t="str">
        <f>+VLOOKUP(Importaciones_mensuales[[#This Row],[Código Arancelario]],Codigos10[],3,0)</f>
        <v>No orgánico</v>
      </c>
      <c r="H1449">
        <f>+VLOOKUP(Importaciones_mensuales[[#This Row],[Tipo]],Cod_tipo[],2,0)</f>
        <v>2</v>
      </c>
      <c r="I1449" t="str">
        <f>+VLOOKUP(Importaciones_mensuales[[#This Row],[Código Arancelario]],Codigos10[],5,0)</f>
        <v>Hortalizas</v>
      </c>
      <c r="J1449">
        <f>+VLOOKUP(Importaciones_mensuales[[#This Row],[Categoría]],Cod_Tipo_cultivo[],2,0)</f>
        <v>7</v>
      </c>
      <c r="K1449" t="s">
        <v>20</v>
      </c>
      <c r="L1449">
        <f>+VLOOKUP(Importaciones_mensuales[[#This Row],[Contenido]],Contenido_cod[],2,0)</f>
        <v>2</v>
      </c>
      <c r="M1449" t="str">
        <f>+VLOOKUP(Importaciones_mensuales[[#This Row],[Código Arancelario]],Codigos10[],7,0)</f>
        <v>Sin especificar</v>
      </c>
      <c r="N1449">
        <v>2019</v>
      </c>
      <c r="O1449">
        <v>2368</v>
      </c>
      <c r="P1449">
        <v>15272.29</v>
      </c>
      <c r="Q1449">
        <v>14612</v>
      </c>
      <c r="R1449">
        <v>5030</v>
      </c>
      <c r="S1449">
        <v>183.23</v>
      </c>
      <c r="T1449">
        <v>14000</v>
      </c>
      <c r="U1449">
        <v>43201.53</v>
      </c>
      <c r="V1449">
        <v>34000</v>
      </c>
      <c r="W1449">
        <v>25864</v>
      </c>
      <c r="X1449">
        <v>0</v>
      </c>
      <c r="Y1449">
        <v>333.08319999999998</v>
      </c>
      <c r="Z1449">
        <v>14605</v>
      </c>
    </row>
    <row r="1450" spans="1:26" x14ac:dyDescent="0.25">
      <c r="A1450" t="s">
        <v>267</v>
      </c>
      <c r="B1450" t="s">
        <v>15</v>
      </c>
      <c r="C1450" t="str">
        <f>+VLOOKUP(Importaciones_mensuales[[#This Row],[Código Arancelario]],Codigos10[],2,0)</f>
        <v>Ciruela</v>
      </c>
      <c r="D1450">
        <f>+VLOOKUP(Importaciones_mensuales[[#This Row],[Cultivo]],Cod_categoría[],2,0)</f>
        <v>100103002</v>
      </c>
      <c r="E1450" t="str">
        <f>+VLOOKUP(Importaciones_mensuales[[#This Row],[Código Arancelario]],Codigos10[],4,0)</f>
        <v>Deshidratado</v>
      </c>
      <c r="F1450">
        <f>+VLOOKUP(Importaciones_mensuales[[#This Row],[Procesamiento]],Cod_procesamiento[],2,0)</f>
        <v>3</v>
      </c>
      <c r="G1450" t="str">
        <f>+VLOOKUP(Importaciones_mensuales[[#This Row],[Código Arancelario]],Codigos10[],3,0)</f>
        <v>No orgánico</v>
      </c>
      <c r="H1450">
        <f>+VLOOKUP(Importaciones_mensuales[[#This Row],[Tipo]],Cod_tipo[],2,0)</f>
        <v>2</v>
      </c>
      <c r="I1450" t="str">
        <f>+VLOOKUP(Importaciones_mensuales[[#This Row],[Código Arancelario]],Codigos10[],5,0)</f>
        <v>Frutos de carozo</v>
      </c>
      <c r="J1450">
        <f>+VLOOKUP(Importaciones_mensuales[[#This Row],[Categoría]],Cod_Tipo_cultivo[],2,0)</f>
        <v>5</v>
      </c>
      <c r="K1450" t="s">
        <v>129</v>
      </c>
      <c r="L1450">
        <f>+VLOOKUP(Importaciones_mensuales[[#This Row],[Contenido]],Contenido_cod[],2,0)</f>
        <v>1</v>
      </c>
      <c r="M1450" t="str">
        <f>+VLOOKUP(Importaciones_mensuales[[#This Row],[Código Arancelario]],Codigos10[],7,0)</f>
        <v>Sin especificar</v>
      </c>
      <c r="N1450">
        <v>2018</v>
      </c>
      <c r="O1450">
        <v>2210.8500000000004</v>
      </c>
      <c r="P1450">
        <v>0</v>
      </c>
      <c r="Q1450">
        <v>5.6</v>
      </c>
      <c r="R1450">
        <v>0</v>
      </c>
      <c r="S1450">
        <v>137083.20000000001</v>
      </c>
      <c r="T1450">
        <v>59000</v>
      </c>
      <c r="U1450">
        <v>57360.88</v>
      </c>
      <c r="V1450">
        <v>85694.19</v>
      </c>
      <c r="W1450">
        <v>146254.19</v>
      </c>
      <c r="X1450">
        <v>186890.69</v>
      </c>
      <c r="Y1450">
        <v>309497.38</v>
      </c>
      <c r="Z1450">
        <v>280319.61</v>
      </c>
    </row>
    <row r="1451" spans="1:26" x14ac:dyDescent="0.25">
      <c r="A1451" t="s">
        <v>196</v>
      </c>
      <c r="B1451" t="s">
        <v>362</v>
      </c>
      <c r="C1451" t="str">
        <f>+VLOOKUP(Importaciones_mensuales[[#This Row],[Código Arancelario]],Codigos10[],2,0)</f>
        <v>Uva</v>
      </c>
      <c r="D1451">
        <f>+VLOOKUP(Importaciones_mensuales[[#This Row],[Cultivo]],Cod_categoría[],2,0)</f>
        <v>100109001</v>
      </c>
      <c r="E1451" t="str">
        <f>+VLOOKUP(Importaciones_mensuales[[#This Row],[Código Arancelario]],Codigos10[],4,0)</f>
        <v>Deshidratado</v>
      </c>
      <c r="F1451">
        <f>+VLOOKUP(Importaciones_mensuales[[#This Row],[Procesamiento]],Cod_procesamiento[],2,0)</f>
        <v>3</v>
      </c>
      <c r="G1451" t="str">
        <f>+VLOOKUP(Importaciones_mensuales[[#This Row],[Código Arancelario]],Codigos10[],3,0)</f>
        <v>Sin especificar</v>
      </c>
      <c r="H1451">
        <f>+VLOOKUP(Importaciones_mensuales[[#This Row],[Tipo]],Cod_tipo[],2,0)</f>
        <v>5</v>
      </c>
      <c r="I1451" t="str">
        <f>+VLOOKUP(Importaciones_mensuales[[#This Row],[Código Arancelario]],Codigos10[],5,0)</f>
        <v>Uva</v>
      </c>
      <c r="J1451">
        <f>+VLOOKUP(Importaciones_mensuales[[#This Row],[Categoría]],Cod_Tipo_cultivo[],2,0)</f>
        <v>11</v>
      </c>
      <c r="K1451" t="s">
        <v>129</v>
      </c>
      <c r="L1451">
        <f>+VLOOKUP(Importaciones_mensuales[[#This Row],[Contenido]],Contenido_cod[],2,0)</f>
        <v>1</v>
      </c>
      <c r="M1451" t="str">
        <f>+VLOOKUP(Importaciones_mensuales[[#This Row],[Código Arancelario]],Codigos10[],7,0)</f>
        <v>Sin especificar</v>
      </c>
      <c r="N1451">
        <v>2019</v>
      </c>
      <c r="O1451">
        <v>0</v>
      </c>
      <c r="P1451">
        <v>0</v>
      </c>
      <c r="Q1451">
        <v>0</v>
      </c>
      <c r="R1451">
        <v>0</v>
      </c>
      <c r="S1451">
        <v>1.5</v>
      </c>
      <c r="T1451">
        <v>0</v>
      </c>
      <c r="U1451">
        <v>20500</v>
      </c>
      <c r="V1451">
        <v>20000</v>
      </c>
      <c r="W1451">
        <v>0</v>
      </c>
      <c r="X1451">
        <v>10000</v>
      </c>
      <c r="Y1451">
        <v>52000</v>
      </c>
      <c r="Z1451">
        <v>7255.63</v>
      </c>
    </row>
    <row r="1452" spans="1:26" x14ac:dyDescent="0.25">
      <c r="A1452" t="s">
        <v>197</v>
      </c>
      <c r="B1452" t="s">
        <v>362</v>
      </c>
      <c r="C1452" t="str">
        <f>+VLOOKUP(Importaciones_mensuales[[#This Row],[Código Arancelario]],Codigos10[],2,0)</f>
        <v>Uva</v>
      </c>
      <c r="D1452">
        <f>+VLOOKUP(Importaciones_mensuales[[#This Row],[Cultivo]],Cod_categoría[],2,0)</f>
        <v>100109001</v>
      </c>
      <c r="E1452" t="str">
        <f>+VLOOKUP(Importaciones_mensuales[[#This Row],[Código Arancelario]],Codigos10[],4,0)</f>
        <v>Deshidratado</v>
      </c>
      <c r="F1452">
        <f>+VLOOKUP(Importaciones_mensuales[[#This Row],[Procesamiento]],Cod_procesamiento[],2,0)</f>
        <v>3</v>
      </c>
      <c r="G1452" t="str">
        <f>+VLOOKUP(Importaciones_mensuales[[#This Row],[Código Arancelario]],Codigos10[],3,0)</f>
        <v>Sin especificar</v>
      </c>
      <c r="H1452">
        <f>+VLOOKUP(Importaciones_mensuales[[#This Row],[Tipo]],Cod_tipo[],2,0)</f>
        <v>5</v>
      </c>
      <c r="I1452" t="str">
        <f>+VLOOKUP(Importaciones_mensuales[[#This Row],[Código Arancelario]],Codigos10[],5,0)</f>
        <v>Uva</v>
      </c>
      <c r="J1452">
        <f>+VLOOKUP(Importaciones_mensuales[[#This Row],[Categoría]],Cod_Tipo_cultivo[],2,0)</f>
        <v>11</v>
      </c>
      <c r="K1452" t="s">
        <v>129</v>
      </c>
      <c r="L1452">
        <f>+VLOOKUP(Importaciones_mensuales[[#This Row],[Contenido]],Contenido_cod[],2,0)</f>
        <v>1</v>
      </c>
      <c r="M1452" t="str">
        <f>+VLOOKUP(Importaciones_mensuales[[#This Row],[Código Arancelario]],Codigos10[],7,0)</f>
        <v>Sin especificar</v>
      </c>
      <c r="N1452">
        <v>2019</v>
      </c>
      <c r="O1452">
        <v>24494</v>
      </c>
      <c r="P1452">
        <v>16000</v>
      </c>
      <c r="Q1452">
        <v>2000</v>
      </c>
      <c r="R1452">
        <v>4</v>
      </c>
      <c r="S1452">
        <v>0</v>
      </c>
      <c r="T1452">
        <v>12000</v>
      </c>
      <c r="U1452">
        <v>18000</v>
      </c>
      <c r="V1452">
        <v>18878.340800000002</v>
      </c>
      <c r="W1452">
        <v>70000</v>
      </c>
      <c r="X1452">
        <v>0</v>
      </c>
      <c r="Y1452">
        <v>19910.36</v>
      </c>
      <c r="Z1452">
        <v>38000</v>
      </c>
    </row>
    <row r="1453" spans="1:26" x14ac:dyDescent="0.25">
      <c r="A1453" t="s">
        <v>198</v>
      </c>
      <c r="B1453" t="s">
        <v>362</v>
      </c>
      <c r="C1453" t="str">
        <f>+VLOOKUP(Importaciones_mensuales[[#This Row],[Código Arancelario]],Codigos10[],2,0)</f>
        <v>Sandía</v>
      </c>
      <c r="D1453">
        <f>+VLOOKUP(Importaciones_mensuales[[#This Row],[Cultivo]],Cod_categoría[],2,0)</f>
        <v>100112028</v>
      </c>
      <c r="E1453" t="str">
        <f>+VLOOKUP(Importaciones_mensuales[[#This Row],[Código Arancelario]],Codigos10[],4,0)</f>
        <v>Fresco</v>
      </c>
      <c r="F1453">
        <f>+VLOOKUP(Importaciones_mensuales[[#This Row],[Procesamiento]],Cod_procesamiento[],2,0)</f>
        <v>4</v>
      </c>
      <c r="G1453" t="str">
        <f>+VLOOKUP(Importaciones_mensuales[[#This Row],[Código Arancelario]],Codigos10[],3,0)</f>
        <v>Sin especificar</v>
      </c>
      <c r="H1453">
        <f>+VLOOKUP(Importaciones_mensuales[[#This Row],[Tipo]],Cod_tipo[],2,0)</f>
        <v>5</v>
      </c>
      <c r="I1453" t="str">
        <f>+VLOOKUP(Importaciones_mensuales[[#This Row],[Código Arancelario]],Codigos10[],5,0)</f>
        <v>Frutas anuales</v>
      </c>
      <c r="J1453">
        <f>+VLOOKUP(Importaciones_mensuales[[#This Row],[Categoría]],Cod_Tipo_cultivo[],2,0)</f>
        <v>10</v>
      </c>
      <c r="K1453" t="s">
        <v>129</v>
      </c>
      <c r="L1453">
        <f>+VLOOKUP(Importaciones_mensuales[[#This Row],[Contenido]],Contenido_cod[],2,0)</f>
        <v>1</v>
      </c>
      <c r="M1453" t="str">
        <f>+VLOOKUP(Importaciones_mensuales[[#This Row],[Código Arancelario]],Codigos10[],7,0)</f>
        <v>Sin especificar</v>
      </c>
      <c r="N1453">
        <v>2019</v>
      </c>
      <c r="O1453">
        <v>194300</v>
      </c>
      <c r="P1453">
        <v>247400</v>
      </c>
      <c r="Q1453">
        <v>164000</v>
      </c>
      <c r="R1453">
        <v>113000</v>
      </c>
      <c r="S1453">
        <v>95244</v>
      </c>
      <c r="T1453">
        <v>11789</v>
      </c>
      <c r="U1453">
        <v>0</v>
      </c>
      <c r="V1453">
        <v>40000</v>
      </c>
      <c r="W1453">
        <v>1095273</v>
      </c>
      <c r="X1453">
        <v>3166793</v>
      </c>
      <c r="Y1453">
        <v>6339765</v>
      </c>
      <c r="Z1453">
        <v>1260174</v>
      </c>
    </row>
    <row r="1454" spans="1:26" x14ac:dyDescent="0.25">
      <c r="A1454" t="s">
        <v>201</v>
      </c>
      <c r="B1454" t="s">
        <v>362</v>
      </c>
      <c r="C1454" t="str">
        <f>+VLOOKUP(Importaciones_mensuales[[#This Row],[Código Arancelario]],Codigos10[],2,0)</f>
        <v>Melón</v>
      </c>
      <c r="D1454">
        <f>+VLOOKUP(Importaciones_mensuales[[#This Row],[Cultivo]],Cod_categoría[],2,0)</f>
        <v>100112027</v>
      </c>
      <c r="E1454" t="str">
        <f>+VLOOKUP(Importaciones_mensuales[[#This Row],[Código Arancelario]],Codigos10[],4,0)</f>
        <v>Fresco</v>
      </c>
      <c r="F1454">
        <f>+VLOOKUP(Importaciones_mensuales[[#This Row],[Procesamiento]],Cod_procesamiento[],2,0)</f>
        <v>4</v>
      </c>
      <c r="G1454" t="str">
        <f>+VLOOKUP(Importaciones_mensuales[[#This Row],[Código Arancelario]],Codigos10[],3,0)</f>
        <v>Sin especificar</v>
      </c>
      <c r="H1454">
        <f>+VLOOKUP(Importaciones_mensuales[[#This Row],[Tipo]],Cod_tipo[],2,0)</f>
        <v>5</v>
      </c>
      <c r="I1454" t="str">
        <f>+VLOOKUP(Importaciones_mensuales[[#This Row],[Código Arancelario]],Codigos10[],5,0)</f>
        <v>Frutas anuales</v>
      </c>
      <c r="J1454">
        <f>+VLOOKUP(Importaciones_mensuales[[#This Row],[Categoría]],Cod_Tipo_cultivo[],2,0)</f>
        <v>10</v>
      </c>
      <c r="K1454" t="s">
        <v>129</v>
      </c>
      <c r="L1454">
        <f>+VLOOKUP(Importaciones_mensuales[[#This Row],[Contenido]],Contenido_cod[],2,0)</f>
        <v>1</v>
      </c>
      <c r="M1454" t="str">
        <f>+VLOOKUP(Importaciones_mensuales[[#This Row],[Código Arancelario]],Codigos10[],7,0)</f>
        <v>Sin especificar</v>
      </c>
      <c r="N1454">
        <v>2019</v>
      </c>
      <c r="O1454">
        <v>0</v>
      </c>
      <c r="P1454">
        <v>0</v>
      </c>
      <c r="Q1454">
        <v>0</v>
      </c>
      <c r="R1454">
        <v>0</v>
      </c>
      <c r="S1454">
        <v>10378</v>
      </c>
      <c r="T1454">
        <v>5661</v>
      </c>
      <c r="U1454">
        <v>0</v>
      </c>
      <c r="V1454">
        <v>19230</v>
      </c>
      <c r="W1454">
        <v>17580</v>
      </c>
      <c r="X1454">
        <v>9690</v>
      </c>
      <c r="Y1454">
        <v>69648</v>
      </c>
      <c r="Z1454">
        <v>0</v>
      </c>
    </row>
    <row r="1455" spans="1:26" x14ac:dyDescent="0.25">
      <c r="A1455" t="s">
        <v>205</v>
      </c>
      <c r="B1455" t="s">
        <v>362</v>
      </c>
      <c r="C1455" t="str">
        <f>+VLOOKUP(Importaciones_mensuales[[#This Row],[Código Arancelario]],Codigos10[],2,0)</f>
        <v>Manzana</v>
      </c>
      <c r="D1455">
        <f>+VLOOKUP(Importaciones_mensuales[[#This Row],[Cultivo]],Cod_categoría[],2,0)</f>
        <v>100104002</v>
      </c>
      <c r="E1455" t="str">
        <f>+VLOOKUP(Importaciones_mensuales[[#This Row],[Código Arancelario]],Codigos10[],4,0)</f>
        <v>Fresco</v>
      </c>
      <c r="F1455">
        <f>+VLOOKUP(Importaciones_mensuales[[#This Row],[Procesamiento]],Cod_procesamiento[],2,0)</f>
        <v>4</v>
      </c>
      <c r="G1455" t="str">
        <f>+VLOOKUP(Importaciones_mensuales[[#This Row],[Código Arancelario]],Codigos10[],3,0)</f>
        <v>Sin especificar</v>
      </c>
      <c r="H1455">
        <f>+VLOOKUP(Importaciones_mensuales[[#This Row],[Tipo]],Cod_tipo[],2,0)</f>
        <v>5</v>
      </c>
      <c r="I1455" t="str">
        <f>+VLOOKUP(Importaciones_mensuales[[#This Row],[Código Arancelario]],Codigos10[],5,0)</f>
        <v>Frutos de pepita</v>
      </c>
      <c r="J1455">
        <f>+VLOOKUP(Importaciones_mensuales[[#This Row],[Categoría]],Cod_Tipo_cultivo[],2,0)</f>
        <v>3</v>
      </c>
      <c r="K1455" t="s">
        <v>129</v>
      </c>
      <c r="L1455">
        <f>+VLOOKUP(Importaciones_mensuales[[#This Row],[Contenido]],Contenido_cod[],2,0)</f>
        <v>1</v>
      </c>
      <c r="M1455" t="str">
        <f>+VLOOKUP(Importaciones_mensuales[[#This Row],[Código Arancelario]],Codigos10[],7,0)</f>
        <v>Richared delicious</v>
      </c>
      <c r="N1455">
        <v>2019</v>
      </c>
      <c r="O1455">
        <v>30537.5</v>
      </c>
      <c r="P1455">
        <v>13650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32110</v>
      </c>
      <c r="Z1455">
        <v>12720</v>
      </c>
    </row>
    <row r="1456" spans="1:26" x14ac:dyDescent="0.25">
      <c r="A1456" t="s">
        <v>248</v>
      </c>
      <c r="B1456" t="s">
        <v>362</v>
      </c>
      <c r="C1456" t="str">
        <f>+VLOOKUP(Importaciones_mensuales[[#This Row],[Código Arancelario]],Codigos10[],2,0)</f>
        <v>Mora</v>
      </c>
      <c r="D1456">
        <f>+VLOOKUP(Importaciones_mensuales[[#This Row],[Cultivo]],Cod_categoría[],2,0)</f>
        <v>100101008</v>
      </c>
      <c r="E1456" t="str">
        <f>+VLOOKUP(Importaciones_mensuales[[#This Row],[Código Arancelario]],Codigos10[],4,0)</f>
        <v>Congelado</v>
      </c>
      <c r="F1456">
        <f>+VLOOKUP(Importaciones_mensuales[[#This Row],[Procesamiento]],Cod_procesamiento[],2,0)</f>
        <v>1</v>
      </c>
      <c r="G1456" t="str">
        <f>+VLOOKUP(Importaciones_mensuales[[#This Row],[Código Arancelario]],Codigos10[],3,0)</f>
        <v>No orgánico</v>
      </c>
      <c r="H1456">
        <f>+VLOOKUP(Importaciones_mensuales[[#This Row],[Tipo]],Cod_tipo[],2,0)</f>
        <v>2</v>
      </c>
      <c r="I1456" t="str">
        <f>+VLOOKUP(Importaciones_mensuales[[#This Row],[Código Arancelario]],Codigos10[],5,0)</f>
        <v>Berries</v>
      </c>
      <c r="J1456">
        <f>+VLOOKUP(Importaciones_mensuales[[#This Row],[Categoría]],Cod_Tipo_cultivo[],2,0)</f>
        <v>1</v>
      </c>
      <c r="K1456" t="s">
        <v>129</v>
      </c>
      <c r="L1456">
        <f>+VLOOKUP(Importaciones_mensuales[[#This Row],[Contenido]],Contenido_cod[],2,0)</f>
        <v>1</v>
      </c>
      <c r="M1456" t="str">
        <f>+VLOOKUP(Importaciones_mensuales[[#This Row],[Código Arancelario]],Codigos10[],7,0)</f>
        <v>Sin especificar</v>
      </c>
      <c r="N1456">
        <v>2021</v>
      </c>
      <c r="O1456">
        <v>2006.1</v>
      </c>
      <c r="P1456">
        <v>48627.68</v>
      </c>
      <c r="Q1456">
        <v>71887.679999999993</v>
      </c>
      <c r="R1456">
        <v>43584</v>
      </c>
      <c r="S1456">
        <v>219577</v>
      </c>
      <c r="T1456">
        <v>46503.79</v>
      </c>
      <c r="U1456">
        <v>49000</v>
      </c>
      <c r="V1456">
        <v>242842.06</v>
      </c>
      <c r="W1456">
        <v>9090.4</v>
      </c>
      <c r="X1456">
        <v>0</v>
      </c>
      <c r="Y1456">
        <v>0</v>
      </c>
      <c r="Z1456">
        <v>0</v>
      </c>
    </row>
    <row r="1457" spans="1:26" x14ac:dyDescent="0.25">
      <c r="A1457" t="s">
        <v>295</v>
      </c>
      <c r="B1457" t="s">
        <v>362</v>
      </c>
      <c r="C1457" t="str">
        <f>+VLOOKUP(Importaciones_mensuales[[#This Row],[Código Arancelario]],Codigos10[],2,0)</f>
        <v>Manzana</v>
      </c>
      <c r="D1457">
        <f>+VLOOKUP(Importaciones_mensuales[[#This Row],[Cultivo]],Cod_categoría[],2,0)</f>
        <v>100104002</v>
      </c>
      <c r="E1457" t="str">
        <f>+VLOOKUP(Importaciones_mensuales[[#This Row],[Código Arancelario]],Codigos10[],4,0)</f>
        <v>Fresco</v>
      </c>
      <c r="F1457">
        <f>+VLOOKUP(Importaciones_mensuales[[#This Row],[Procesamiento]],Cod_procesamiento[],2,0)</f>
        <v>4</v>
      </c>
      <c r="G1457" t="str">
        <f>+VLOOKUP(Importaciones_mensuales[[#This Row],[Código Arancelario]],Codigos10[],3,0)</f>
        <v>Sin especificar</v>
      </c>
      <c r="H1457">
        <f>+VLOOKUP(Importaciones_mensuales[[#This Row],[Tipo]],Cod_tipo[],2,0)</f>
        <v>5</v>
      </c>
      <c r="I1457" t="str">
        <f>+VLOOKUP(Importaciones_mensuales[[#This Row],[Código Arancelario]],Codigos10[],5,0)</f>
        <v>Frutos de pepita</v>
      </c>
      <c r="J1457">
        <f>+VLOOKUP(Importaciones_mensuales[[#This Row],[Categoría]],Cod_Tipo_cultivo[],2,0)</f>
        <v>3</v>
      </c>
      <c r="K1457" t="s">
        <v>129</v>
      </c>
      <c r="L1457">
        <f>+VLOOKUP(Importaciones_mensuales[[#This Row],[Contenido]],Contenido_cod[],2,0)</f>
        <v>1</v>
      </c>
      <c r="M1457" t="str">
        <f>+VLOOKUP(Importaciones_mensuales[[#This Row],[Código Arancelario]],Codigos10[],7,0)</f>
        <v>Red starking</v>
      </c>
      <c r="N1457">
        <v>2019</v>
      </c>
      <c r="O1457">
        <v>0</v>
      </c>
      <c r="P1457">
        <v>1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</row>
    <row r="1458" spans="1:26" x14ac:dyDescent="0.25">
      <c r="A1458" t="s">
        <v>81</v>
      </c>
      <c r="B1458" t="s">
        <v>362</v>
      </c>
      <c r="C1458" t="str">
        <f>+VLOOKUP(Importaciones_mensuales[[#This Row],[Código Arancelario]],Codigos10[],2,0)</f>
        <v>Espárrago</v>
      </c>
      <c r="D1458">
        <f>+VLOOKUP(Importaciones_mensuales[[#This Row],[Cultivo]],Cod_categoría[],2,0)</f>
        <v>100112018</v>
      </c>
      <c r="E1458" t="str">
        <f>+VLOOKUP(Importaciones_mensuales[[#This Row],[Código Arancelario]],Codigos10[],4,0)</f>
        <v>Congelado</v>
      </c>
      <c r="F1458">
        <f>+VLOOKUP(Importaciones_mensuales[[#This Row],[Procesamiento]],Cod_procesamiento[],2,0)</f>
        <v>1</v>
      </c>
      <c r="G1458" t="str">
        <f>+VLOOKUP(Importaciones_mensuales[[#This Row],[Código Arancelario]],Codigos10[],3,0)</f>
        <v>No orgánico</v>
      </c>
      <c r="H1458">
        <f>+VLOOKUP(Importaciones_mensuales[[#This Row],[Tipo]],Cod_tipo[],2,0)</f>
        <v>2</v>
      </c>
      <c r="I1458" t="str">
        <f>+VLOOKUP(Importaciones_mensuales[[#This Row],[Código Arancelario]],Codigos10[],5,0)</f>
        <v>Hortalizas</v>
      </c>
      <c r="J1458">
        <f>+VLOOKUP(Importaciones_mensuales[[#This Row],[Categoría]],Cod_Tipo_cultivo[],2,0)</f>
        <v>7</v>
      </c>
      <c r="K1458" t="s">
        <v>20</v>
      </c>
      <c r="L1458">
        <f>+VLOOKUP(Importaciones_mensuales[[#This Row],[Contenido]],Contenido_cod[],2,0)</f>
        <v>2</v>
      </c>
      <c r="M1458" t="str">
        <f>+VLOOKUP(Importaciones_mensuales[[#This Row],[Código Arancelario]],Codigos10[],7,0)</f>
        <v>Sin especificar</v>
      </c>
      <c r="N1458">
        <v>2020</v>
      </c>
      <c r="O1458">
        <v>2001</v>
      </c>
      <c r="P1458">
        <v>341.16669999999999</v>
      </c>
      <c r="Q1458">
        <v>0</v>
      </c>
      <c r="R1458">
        <v>0</v>
      </c>
      <c r="S1458">
        <v>5840</v>
      </c>
      <c r="T1458">
        <v>21420</v>
      </c>
      <c r="U1458">
        <v>6000</v>
      </c>
      <c r="V1458">
        <v>20130</v>
      </c>
      <c r="W1458">
        <v>600</v>
      </c>
      <c r="X1458">
        <v>600</v>
      </c>
      <c r="Y1458">
        <v>4600</v>
      </c>
      <c r="Z1458">
        <v>2600</v>
      </c>
    </row>
    <row r="1459" spans="1:26" x14ac:dyDescent="0.25">
      <c r="A1459" t="s">
        <v>274</v>
      </c>
      <c r="B1459" t="s">
        <v>15</v>
      </c>
      <c r="C1459" t="str">
        <f>+VLOOKUP(Importaciones_mensuales[[#This Row],[Código Arancelario]],Codigos10[],2,0)</f>
        <v>Frutilla</v>
      </c>
      <c r="D1459">
        <f>+VLOOKUP(Importaciones_mensuales[[#This Row],[Cultivo]],Cod_categoría[],2,0)</f>
        <v>100112025</v>
      </c>
      <c r="E1459" t="str">
        <f>+VLOOKUP(Importaciones_mensuales[[#This Row],[Código Arancelario]],Codigos10[],4,0)</f>
        <v>Deshidratado</v>
      </c>
      <c r="F1459">
        <f>+VLOOKUP(Importaciones_mensuales[[#This Row],[Procesamiento]],Cod_procesamiento[],2,0)</f>
        <v>3</v>
      </c>
      <c r="G1459" t="str">
        <f>+VLOOKUP(Importaciones_mensuales[[#This Row],[Código Arancelario]],Codigos10[],3,0)</f>
        <v>No orgánico</v>
      </c>
      <c r="H1459">
        <f>+VLOOKUP(Importaciones_mensuales[[#This Row],[Tipo]],Cod_tipo[],2,0)</f>
        <v>2</v>
      </c>
      <c r="I1459" t="str">
        <f>+VLOOKUP(Importaciones_mensuales[[#This Row],[Código Arancelario]],Codigos10[],5,0)</f>
        <v>Berries</v>
      </c>
      <c r="J1459">
        <f>+VLOOKUP(Importaciones_mensuales[[#This Row],[Categoría]],Cod_Tipo_cultivo[],2,0)</f>
        <v>1</v>
      </c>
      <c r="K1459" t="s">
        <v>129</v>
      </c>
      <c r="L1459">
        <f>+VLOOKUP(Importaciones_mensuales[[#This Row],[Contenido]],Contenido_cod[],2,0)</f>
        <v>1</v>
      </c>
      <c r="M1459" t="str">
        <f>+VLOOKUP(Importaciones_mensuales[[#This Row],[Código Arancelario]],Codigos10[],7,0)</f>
        <v>Sin especificar</v>
      </c>
      <c r="N1459">
        <v>2018</v>
      </c>
      <c r="O1459">
        <v>1503.99</v>
      </c>
      <c r="P1459">
        <v>0</v>
      </c>
      <c r="Q1459">
        <v>130.94</v>
      </c>
      <c r="R1459">
        <v>0</v>
      </c>
      <c r="S1459">
        <v>0</v>
      </c>
      <c r="T1459">
        <v>936.29</v>
      </c>
      <c r="U1459">
        <v>885.86</v>
      </c>
      <c r="V1459">
        <v>0</v>
      </c>
      <c r="W1459">
        <v>0</v>
      </c>
      <c r="X1459">
        <v>36.200000000000003</v>
      </c>
      <c r="Y1459">
        <v>0</v>
      </c>
      <c r="Z1459">
        <v>0</v>
      </c>
    </row>
    <row r="1460" spans="1:26" x14ac:dyDescent="0.25">
      <c r="A1460" t="s">
        <v>274</v>
      </c>
      <c r="B1460" t="s">
        <v>362</v>
      </c>
      <c r="C1460" t="str">
        <f>+VLOOKUP(Importaciones_mensuales[[#This Row],[Código Arancelario]],Codigos10[],2,0)</f>
        <v>Frutilla</v>
      </c>
      <c r="D1460">
        <f>+VLOOKUP(Importaciones_mensuales[[#This Row],[Cultivo]],Cod_categoría[],2,0)</f>
        <v>100112025</v>
      </c>
      <c r="E1460" t="str">
        <f>+VLOOKUP(Importaciones_mensuales[[#This Row],[Código Arancelario]],Codigos10[],4,0)</f>
        <v>Deshidratado</v>
      </c>
      <c r="F1460">
        <f>+VLOOKUP(Importaciones_mensuales[[#This Row],[Procesamiento]],Cod_procesamiento[],2,0)</f>
        <v>3</v>
      </c>
      <c r="G1460" t="str">
        <f>+VLOOKUP(Importaciones_mensuales[[#This Row],[Código Arancelario]],Codigos10[],3,0)</f>
        <v>No orgánico</v>
      </c>
      <c r="H1460">
        <f>+VLOOKUP(Importaciones_mensuales[[#This Row],[Tipo]],Cod_tipo[],2,0)</f>
        <v>2</v>
      </c>
      <c r="I1460" t="str">
        <f>+VLOOKUP(Importaciones_mensuales[[#This Row],[Código Arancelario]],Codigos10[],5,0)</f>
        <v>Berries</v>
      </c>
      <c r="J1460">
        <f>+VLOOKUP(Importaciones_mensuales[[#This Row],[Categoría]],Cod_Tipo_cultivo[],2,0)</f>
        <v>1</v>
      </c>
      <c r="K1460" t="s">
        <v>129</v>
      </c>
      <c r="L1460">
        <f>+VLOOKUP(Importaciones_mensuales[[#This Row],[Contenido]],Contenido_cod[],2,0)</f>
        <v>1</v>
      </c>
      <c r="M1460" t="str">
        <f>+VLOOKUP(Importaciones_mensuales[[#This Row],[Código Arancelario]],Codigos10[],7,0)</f>
        <v>Sin especificar</v>
      </c>
      <c r="N1460">
        <v>2016</v>
      </c>
      <c r="O1460">
        <v>1000</v>
      </c>
      <c r="P1460">
        <v>950</v>
      </c>
      <c r="Q1460">
        <v>3600</v>
      </c>
      <c r="R1460">
        <v>0</v>
      </c>
      <c r="S1460">
        <v>0</v>
      </c>
      <c r="T1460">
        <v>0</v>
      </c>
      <c r="U1460">
        <v>4772</v>
      </c>
      <c r="V1460">
        <v>3800</v>
      </c>
      <c r="W1460">
        <v>0</v>
      </c>
      <c r="X1460">
        <v>0</v>
      </c>
      <c r="Y1460">
        <v>0</v>
      </c>
      <c r="Z1460">
        <v>0</v>
      </c>
    </row>
    <row r="1461" spans="1:26" x14ac:dyDescent="0.25">
      <c r="A1461" t="s">
        <v>81</v>
      </c>
      <c r="B1461" t="s">
        <v>362</v>
      </c>
      <c r="C1461" t="str">
        <f>+VLOOKUP(Importaciones_mensuales[[#This Row],[Código Arancelario]],Codigos10[],2,0)</f>
        <v>Espárrago</v>
      </c>
      <c r="D1461">
        <f>+VLOOKUP(Importaciones_mensuales[[#This Row],[Cultivo]],Cod_categoría[],2,0)</f>
        <v>100112018</v>
      </c>
      <c r="E1461" t="str">
        <f>+VLOOKUP(Importaciones_mensuales[[#This Row],[Código Arancelario]],Codigos10[],4,0)</f>
        <v>Congelado</v>
      </c>
      <c r="F1461">
        <f>+VLOOKUP(Importaciones_mensuales[[#This Row],[Procesamiento]],Cod_procesamiento[],2,0)</f>
        <v>1</v>
      </c>
      <c r="G1461" t="str">
        <f>+VLOOKUP(Importaciones_mensuales[[#This Row],[Código Arancelario]],Codigos10[],3,0)</f>
        <v>No orgánico</v>
      </c>
      <c r="H1461">
        <f>+VLOOKUP(Importaciones_mensuales[[#This Row],[Tipo]],Cod_tipo[],2,0)</f>
        <v>2</v>
      </c>
      <c r="I1461" t="str">
        <f>+VLOOKUP(Importaciones_mensuales[[#This Row],[Código Arancelario]],Codigos10[],5,0)</f>
        <v>Hortalizas</v>
      </c>
      <c r="J1461">
        <f>+VLOOKUP(Importaciones_mensuales[[#This Row],[Categoría]],Cod_Tipo_cultivo[],2,0)</f>
        <v>7</v>
      </c>
      <c r="K1461" t="s">
        <v>20</v>
      </c>
      <c r="L1461">
        <f>+VLOOKUP(Importaciones_mensuales[[#This Row],[Contenido]],Contenido_cod[],2,0)</f>
        <v>2</v>
      </c>
      <c r="M1461" t="str">
        <f>+VLOOKUP(Importaciones_mensuales[[#This Row],[Código Arancelario]],Codigos10[],7,0)</f>
        <v>Sin especificar</v>
      </c>
      <c r="N1461">
        <v>2015</v>
      </c>
      <c r="O1461">
        <v>1000</v>
      </c>
      <c r="P1461">
        <v>0</v>
      </c>
      <c r="Q1461">
        <v>0</v>
      </c>
      <c r="R1461">
        <v>1</v>
      </c>
      <c r="S1461">
        <v>0</v>
      </c>
      <c r="T1461">
        <v>0</v>
      </c>
      <c r="U1461">
        <v>0</v>
      </c>
      <c r="V1461">
        <v>0</v>
      </c>
      <c r="W1461">
        <v>19299.080000000002</v>
      </c>
      <c r="X1461">
        <v>0</v>
      </c>
      <c r="Y1461">
        <v>0</v>
      </c>
      <c r="Z1461">
        <v>0</v>
      </c>
    </row>
    <row r="1462" spans="1:26" x14ac:dyDescent="0.25">
      <c r="A1462" t="s">
        <v>312</v>
      </c>
      <c r="B1462" t="s">
        <v>362</v>
      </c>
      <c r="C1462" t="str">
        <f>+VLOOKUP(Importaciones_mensuales[[#This Row],[Código Arancelario]],Codigos10[],2,0)</f>
        <v>Manzana</v>
      </c>
      <c r="D1462">
        <f>+VLOOKUP(Importaciones_mensuales[[#This Row],[Cultivo]],Cod_categoría[],2,0)</f>
        <v>100104002</v>
      </c>
      <c r="E1462" t="str">
        <f>+VLOOKUP(Importaciones_mensuales[[#This Row],[Código Arancelario]],Codigos10[],4,0)</f>
        <v>Fresco</v>
      </c>
      <c r="F1462">
        <f>+VLOOKUP(Importaciones_mensuales[[#This Row],[Procesamiento]],Cod_procesamiento[],2,0)</f>
        <v>4</v>
      </c>
      <c r="G1462" t="str">
        <f>+VLOOKUP(Importaciones_mensuales[[#This Row],[Código Arancelario]],Codigos10[],3,0)</f>
        <v>Sin especificar</v>
      </c>
      <c r="H1462">
        <f>+VLOOKUP(Importaciones_mensuales[[#This Row],[Tipo]],Cod_tipo[],2,0)</f>
        <v>5</v>
      </c>
      <c r="I1462" t="str">
        <f>+VLOOKUP(Importaciones_mensuales[[#This Row],[Código Arancelario]],Codigos10[],5,0)</f>
        <v>Frutos de pepita</v>
      </c>
      <c r="J1462">
        <f>+VLOOKUP(Importaciones_mensuales[[#This Row],[Categoría]],Cod_Tipo_cultivo[],2,0)</f>
        <v>3</v>
      </c>
      <c r="K1462" t="s">
        <v>129</v>
      </c>
      <c r="L1462">
        <f>+VLOOKUP(Importaciones_mensuales[[#This Row],[Contenido]],Contenido_cod[],2,0)</f>
        <v>1</v>
      </c>
      <c r="M1462" t="str">
        <f>+VLOOKUP(Importaciones_mensuales[[#This Row],[Código Arancelario]],Codigos10[],7,0)</f>
        <v>Red chief</v>
      </c>
      <c r="N1462">
        <v>2019</v>
      </c>
      <c r="O1462">
        <v>3600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</row>
    <row r="1463" spans="1:26" x14ac:dyDescent="0.25">
      <c r="A1463" t="s">
        <v>92</v>
      </c>
      <c r="B1463" t="s">
        <v>362</v>
      </c>
      <c r="C1463" t="str">
        <f>+VLOOKUP(Importaciones_mensuales[[#This Row],[Código Arancelario]],Codigos10[],2,0)</f>
        <v>Tomate</v>
      </c>
      <c r="D1463">
        <f>+VLOOKUP(Importaciones_mensuales[[#This Row],[Cultivo]],Cod_categoría[],2,0)</f>
        <v>100112020</v>
      </c>
      <c r="E1463" t="str">
        <f>+VLOOKUP(Importaciones_mensuales[[#This Row],[Código Arancelario]],Codigos10[],4,0)</f>
        <v>Deshidratado</v>
      </c>
      <c r="F1463">
        <f>+VLOOKUP(Importaciones_mensuales[[#This Row],[Procesamiento]],Cod_procesamiento[],2,0)</f>
        <v>3</v>
      </c>
      <c r="G1463" t="str">
        <f>+VLOOKUP(Importaciones_mensuales[[#This Row],[Código Arancelario]],Codigos10[],3,0)</f>
        <v>No orgánico</v>
      </c>
      <c r="H1463">
        <f>+VLOOKUP(Importaciones_mensuales[[#This Row],[Tipo]],Cod_tipo[],2,0)</f>
        <v>2</v>
      </c>
      <c r="I1463" t="str">
        <f>+VLOOKUP(Importaciones_mensuales[[#This Row],[Código Arancelario]],Codigos10[],5,0)</f>
        <v>Hortalizas</v>
      </c>
      <c r="J1463">
        <f>+VLOOKUP(Importaciones_mensuales[[#This Row],[Categoría]],Cod_Tipo_cultivo[],2,0)</f>
        <v>7</v>
      </c>
      <c r="K1463" t="s">
        <v>20</v>
      </c>
      <c r="L1463">
        <f>+VLOOKUP(Importaciones_mensuales[[#This Row],[Contenido]],Contenido_cod[],2,0)</f>
        <v>2</v>
      </c>
      <c r="M1463" t="str">
        <f>+VLOOKUP(Importaciones_mensuales[[#This Row],[Código Arancelario]],Codigos10[],7,0)</f>
        <v>Sin especificar</v>
      </c>
      <c r="N1463">
        <v>2021</v>
      </c>
      <c r="O1463">
        <v>942.31</v>
      </c>
      <c r="P1463">
        <v>0</v>
      </c>
      <c r="Q1463">
        <v>2188</v>
      </c>
      <c r="R1463">
        <v>0</v>
      </c>
      <c r="S1463">
        <v>1447.64</v>
      </c>
      <c r="T1463">
        <v>26060</v>
      </c>
      <c r="U1463">
        <v>50000</v>
      </c>
      <c r="V1463">
        <v>5106</v>
      </c>
      <c r="W1463">
        <v>15633</v>
      </c>
      <c r="X1463">
        <v>0</v>
      </c>
      <c r="Y1463">
        <v>0</v>
      </c>
      <c r="Z1463">
        <v>0</v>
      </c>
    </row>
    <row r="1464" spans="1:26" x14ac:dyDescent="0.25">
      <c r="A1464" t="s">
        <v>216</v>
      </c>
      <c r="B1464" t="s">
        <v>362</v>
      </c>
      <c r="C1464" t="str">
        <f>+VLOOKUP(Importaciones_mensuales[[#This Row],[Código Arancelario]],Codigos10[],2,0)</f>
        <v>Pera</v>
      </c>
      <c r="D1464">
        <f>+VLOOKUP(Importaciones_mensuales[[#This Row],[Cultivo]],Cod_categoría[],2,0)</f>
        <v>100104005</v>
      </c>
      <c r="E1464" t="str">
        <f>+VLOOKUP(Importaciones_mensuales[[#This Row],[Código Arancelario]],Codigos10[],4,0)</f>
        <v>Fresco</v>
      </c>
      <c r="F1464">
        <f>+VLOOKUP(Importaciones_mensuales[[#This Row],[Procesamiento]],Cod_procesamiento[],2,0)</f>
        <v>4</v>
      </c>
      <c r="G1464" t="str">
        <f>+VLOOKUP(Importaciones_mensuales[[#This Row],[Código Arancelario]],Codigos10[],3,0)</f>
        <v>Sin especificar</v>
      </c>
      <c r="H1464">
        <f>+VLOOKUP(Importaciones_mensuales[[#This Row],[Tipo]],Cod_tipo[],2,0)</f>
        <v>5</v>
      </c>
      <c r="I1464" t="str">
        <f>+VLOOKUP(Importaciones_mensuales[[#This Row],[Código Arancelario]],Codigos10[],5,0)</f>
        <v>Frutos de pepita</v>
      </c>
      <c r="J1464">
        <f>+VLOOKUP(Importaciones_mensuales[[#This Row],[Categoría]],Cod_Tipo_cultivo[],2,0)</f>
        <v>3</v>
      </c>
      <c r="K1464" t="s">
        <v>129</v>
      </c>
      <c r="L1464">
        <f>+VLOOKUP(Importaciones_mensuales[[#This Row],[Contenido]],Contenido_cod[],2,0)</f>
        <v>1</v>
      </c>
      <c r="M1464" t="str">
        <f>+VLOOKUP(Importaciones_mensuales[[#This Row],[Código Arancelario]],Codigos10[],7,0)</f>
        <v>Packham's triumph</v>
      </c>
      <c r="N1464">
        <v>2019</v>
      </c>
      <c r="O1464">
        <v>62512.800000000003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111734</v>
      </c>
      <c r="Z1464">
        <v>130804.79999999999</v>
      </c>
    </row>
    <row r="1465" spans="1:26" x14ac:dyDescent="0.25">
      <c r="A1465" t="s">
        <v>314</v>
      </c>
      <c r="B1465" t="s">
        <v>362</v>
      </c>
      <c r="C1465" t="str">
        <f>+VLOOKUP(Importaciones_mensuales[[#This Row],[Código Arancelario]],Codigos10[],2,0)</f>
        <v>Pera</v>
      </c>
      <c r="D1465">
        <f>+VLOOKUP(Importaciones_mensuales[[#This Row],[Cultivo]],Cod_categoría[],2,0)</f>
        <v>100104005</v>
      </c>
      <c r="E1465" t="str">
        <f>+VLOOKUP(Importaciones_mensuales[[#This Row],[Código Arancelario]],Codigos10[],4,0)</f>
        <v>Fresco</v>
      </c>
      <c r="F1465">
        <f>+VLOOKUP(Importaciones_mensuales[[#This Row],[Procesamiento]],Cod_procesamiento[],2,0)</f>
        <v>4</v>
      </c>
      <c r="G1465" t="str">
        <f>+VLOOKUP(Importaciones_mensuales[[#This Row],[Código Arancelario]],Codigos10[],3,0)</f>
        <v>Sin especificar</v>
      </c>
      <c r="H1465">
        <f>+VLOOKUP(Importaciones_mensuales[[#This Row],[Tipo]],Cod_tipo[],2,0)</f>
        <v>5</v>
      </c>
      <c r="I1465" t="str">
        <f>+VLOOKUP(Importaciones_mensuales[[#This Row],[Código Arancelario]],Codigos10[],5,0)</f>
        <v>Frutos de pepita</v>
      </c>
      <c r="J1465">
        <f>+VLOOKUP(Importaciones_mensuales[[#This Row],[Categoría]],Cod_Tipo_cultivo[],2,0)</f>
        <v>3</v>
      </c>
      <c r="K1465" t="s">
        <v>129</v>
      </c>
      <c r="L1465">
        <f>+VLOOKUP(Importaciones_mensuales[[#This Row],[Contenido]],Contenido_cod[],2,0)</f>
        <v>1</v>
      </c>
      <c r="M1465" t="str">
        <f>+VLOOKUP(Importaciones_mensuales[[#This Row],[Código Arancelario]],Codigos10[],7,0)</f>
        <v>Abate fetel</v>
      </c>
      <c r="N1465">
        <v>2019</v>
      </c>
      <c r="O1465">
        <v>0</v>
      </c>
      <c r="P1465">
        <v>0</v>
      </c>
      <c r="Q1465">
        <v>0</v>
      </c>
      <c r="R1465">
        <v>23520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</row>
    <row r="1466" spans="1:26" x14ac:dyDescent="0.25">
      <c r="A1466" t="s">
        <v>219</v>
      </c>
      <c r="B1466" t="s">
        <v>362</v>
      </c>
      <c r="C1466" t="str">
        <f>+VLOOKUP(Importaciones_mensuales[[#This Row],[Código Arancelario]],Codigos10[],2,0)</f>
        <v>Pera</v>
      </c>
      <c r="D1466">
        <f>+VLOOKUP(Importaciones_mensuales[[#This Row],[Cultivo]],Cod_categoría[],2,0)</f>
        <v>100104005</v>
      </c>
      <c r="E1466" t="str">
        <f>+VLOOKUP(Importaciones_mensuales[[#This Row],[Código Arancelario]],Codigos10[],4,0)</f>
        <v>Fresco</v>
      </c>
      <c r="F1466">
        <f>+VLOOKUP(Importaciones_mensuales[[#This Row],[Procesamiento]],Cod_procesamiento[],2,0)</f>
        <v>4</v>
      </c>
      <c r="G1466" t="str">
        <f>+VLOOKUP(Importaciones_mensuales[[#This Row],[Código Arancelario]],Codigos10[],3,0)</f>
        <v>Sin especificar</v>
      </c>
      <c r="H1466">
        <f>+VLOOKUP(Importaciones_mensuales[[#This Row],[Tipo]],Cod_tipo[],2,0)</f>
        <v>5</v>
      </c>
      <c r="I1466" t="str">
        <f>+VLOOKUP(Importaciones_mensuales[[#This Row],[Código Arancelario]],Codigos10[],5,0)</f>
        <v>Frutos de pepita</v>
      </c>
      <c r="J1466">
        <f>+VLOOKUP(Importaciones_mensuales[[#This Row],[Categoría]],Cod_Tipo_cultivo[],2,0)</f>
        <v>3</v>
      </c>
      <c r="K1466" t="s">
        <v>129</v>
      </c>
      <c r="L1466">
        <f>+VLOOKUP(Importaciones_mensuales[[#This Row],[Contenido]],Contenido_cod[],2,0)</f>
        <v>1</v>
      </c>
      <c r="M1466" t="str">
        <f>+VLOOKUP(Importaciones_mensuales[[#This Row],[Código Arancelario]],Codigos10[],7,0)</f>
        <v>D'Anjou</v>
      </c>
      <c r="N1466">
        <v>2019</v>
      </c>
      <c r="O1466">
        <v>5124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4099.2</v>
      </c>
      <c r="Z1466">
        <v>4099.2</v>
      </c>
    </row>
    <row r="1467" spans="1:26" x14ac:dyDescent="0.25">
      <c r="A1467" t="s">
        <v>221</v>
      </c>
      <c r="B1467" t="s">
        <v>362</v>
      </c>
      <c r="C1467" t="str">
        <f>+VLOOKUP(Importaciones_mensuales[[#This Row],[Código Arancelario]],Codigos10[],2,0)</f>
        <v>Pera</v>
      </c>
      <c r="D1467">
        <f>+VLOOKUP(Importaciones_mensuales[[#This Row],[Cultivo]],Cod_categoría[],2,0)</f>
        <v>100104005</v>
      </c>
      <c r="E1467" t="str">
        <f>+VLOOKUP(Importaciones_mensuales[[#This Row],[Código Arancelario]],Codigos10[],4,0)</f>
        <v>Fresco</v>
      </c>
      <c r="F1467">
        <f>+VLOOKUP(Importaciones_mensuales[[#This Row],[Procesamiento]],Cod_procesamiento[],2,0)</f>
        <v>4</v>
      </c>
      <c r="G1467" t="str">
        <f>+VLOOKUP(Importaciones_mensuales[[#This Row],[Código Arancelario]],Codigos10[],3,0)</f>
        <v>Sin especificar</v>
      </c>
      <c r="H1467">
        <f>+VLOOKUP(Importaciones_mensuales[[#This Row],[Tipo]],Cod_tipo[],2,0)</f>
        <v>5</v>
      </c>
      <c r="I1467" t="str">
        <f>+VLOOKUP(Importaciones_mensuales[[#This Row],[Código Arancelario]],Codigos10[],5,0)</f>
        <v>Frutos de pepita</v>
      </c>
      <c r="J1467">
        <f>+VLOOKUP(Importaciones_mensuales[[#This Row],[Categoría]],Cod_Tipo_cultivo[],2,0)</f>
        <v>3</v>
      </c>
      <c r="K1467" t="s">
        <v>129</v>
      </c>
      <c r="L1467">
        <f>+VLOOKUP(Importaciones_mensuales[[#This Row],[Contenido]],Contenido_cod[],2,0)</f>
        <v>1</v>
      </c>
      <c r="M1467" t="str">
        <f>+VLOOKUP(Importaciones_mensuales[[#This Row],[Código Arancelario]],Codigos10[],7,0)</f>
        <v>Sin especificar</v>
      </c>
      <c r="N1467">
        <v>2019</v>
      </c>
      <c r="O1467">
        <v>15120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17280</v>
      </c>
      <c r="Y1467">
        <v>0</v>
      </c>
      <c r="Z1467">
        <v>35856</v>
      </c>
    </row>
    <row r="1468" spans="1:26" x14ac:dyDescent="0.25">
      <c r="A1468" t="s">
        <v>316</v>
      </c>
      <c r="B1468" t="s">
        <v>362</v>
      </c>
      <c r="C1468" t="str">
        <f>+VLOOKUP(Importaciones_mensuales[[#This Row],[Código Arancelario]],Codigos10[],2,0)</f>
        <v>Cereza</v>
      </c>
      <c r="D1468">
        <f>+VLOOKUP(Importaciones_mensuales[[#This Row],[Cultivo]],Cod_categoría[],2,0)</f>
        <v>100103001</v>
      </c>
      <c r="E1468" t="str">
        <f>+VLOOKUP(Importaciones_mensuales[[#This Row],[Código Arancelario]],Codigos10[],4,0)</f>
        <v>Fresco</v>
      </c>
      <c r="F1468">
        <f>+VLOOKUP(Importaciones_mensuales[[#This Row],[Procesamiento]],Cod_procesamiento[],2,0)</f>
        <v>4</v>
      </c>
      <c r="G1468" t="str">
        <f>+VLOOKUP(Importaciones_mensuales[[#This Row],[Código Arancelario]],Codigos10[],3,0)</f>
        <v>Sin especificar</v>
      </c>
      <c r="H1468">
        <f>+VLOOKUP(Importaciones_mensuales[[#This Row],[Tipo]],Cod_tipo[],2,0)</f>
        <v>5</v>
      </c>
      <c r="I1468" t="str">
        <f>+VLOOKUP(Importaciones_mensuales[[#This Row],[Código Arancelario]],Codigos10[],5,0)</f>
        <v>Frutos de carozo</v>
      </c>
      <c r="J1468">
        <f>+VLOOKUP(Importaciones_mensuales[[#This Row],[Categoría]],Cod_Tipo_cultivo[],2,0)</f>
        <v>5</v>
      </c>
      <c r="K1468" t="s">
        <v>129</v>
      </c>
      <c r="L1468">
        <f>+VLOOKUP(Importaciones_mensuales[[#This Row],[Contenido]],Contenido_cod[],2,0)</f>
        <v>1</v>
      </c>
      <c r="M1468" t="str">
        <f>+VLOOKUP(Importaciones_mensuales[[#This Row],[Código Arancelario]],Codigos10[],7,0)</f>
        <v>Sin especificar</v>
      </c>
      <c r="N1468">
        <v>2019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1</v>
      </c>
      <c r="Z1468">
        <v>0</v>
      </c>
    </row>
    <row r="1469" spans="1:26" x14ac:dyDescent="0.25">
      <c r="A1469" t="s">
        <v>225</v>
      </c>
      <c r="B1469" t="s">
        <v>362</v>
      </c>
      <c r="C1469" t="str">
        <f>+VLOOKUP(Importaciones_mensuales[[#This Row],[Código Arancelario]],Codigos10[],2,0)</f>
        <v>Nectarín</v>
      </c>
      <c r="D1469">
        <f>+VLOOKUP(Importaciones_mensuales[[#This Row],[Cultivo]],Cod_categoría[],2,0)</f>
        <v>100103006</v>
      </c>
      <c r="E1469" t="str">
        <f>+VLOOKUP(Importaciones_mensuales[[#This Row],[Código Arancelario]],Codigos10[],4,0)</f>
        <v>Fresco</v>
      </c>
      <c r="F1469">
        <f>+VLOOKUP(Importaciones_mensuales[[#This Row],[Procesamiento]],Cod_procesamiento[],2,0)</f>
        <v>4</v>
      </c>
      <c r="G1469" t="str">
        <f>+VLOOKUP(Importaciones_mensuales[[#This Row],[Código Arancelario]],Codigos10[],3,0)</f>
        <v>Sin especificar</v>
      </c>
      <c r="H1469">
        <f>+VLOOKUP(Importaciones_mensuales[[#This Row],[Tipo]],Cod_tipo[],2,0)</f>
        <v>5</v>
      </c>
      <c r="I1469" t="str">
        <f>+VLOOKUP(Importaciones_mensuales[[#This Row],[Código Arancelario]],Codigos10[],5,0)</f>
        <v>Frutos de carozo</v>
      </c>
      <c r="J1469">
        <f>+VLOOKUP(Importaciones_mensuales[[#This Row],[Categoría]],Cod_Tipo_cultivo[],2,0)</f>
        <v>5</v>
      </c>
      <c r="K1469" t="s">
        <v>129</v>
      </c>
      <c r="L1469">
        <f>+VLOOKUP(Importaciones_mensuales[[#This Row],[Contenido]],Contenido_cod[],2,0)</f>
        <v>1</v>
      </c>
      <c r="M1469" t="str">
        <f>+VLOOKUP(Importaciones_mensuales[[#This Row],[Código Arancelario]],Codigos10[],7,0)</f>
        <v>Sin especificar</v>
      </c>
      <c r="N1469">
        <v>2019</v>
      </c>
      <c r="O1469">
        <v>0</v>
      </c>
      <c r="P1469">
        <v>7.4</v>
      </c>
      <c r="Q1469">
        <v>0</v>
      </c>
      <c r="R1469">
        <v>0</v>
      </c>
      <c r="S1469">
        <v>3526</v>
      </c>
      <c r="T1469">
        <v>12080</v>
      </c>
      <c r="U1469">
        <v>27648</v>
      </c>
      <c r="V1469">
        <v>32992</v>
      </c>
      <c r="W1469">
        <v>18432</v>
      </c>
      <c r="X1469">
        <v>0</v>
      </c>
      <c r="Y1469">
        <v>0</v>
      </c>
      <c r="Z1469">
        <v>0</v>
      </c>
    </row>
    <row r="1470" spans="1:26" x14ac:dyDescent="0.25">
      <c r="A1470" t="s">
        <v>227</v>
      </c>
      <c r="B1470" t="s">
        <v>362</v>
      </c>
      <c r="C1470" t="str">
        <f>+VLOOKUP(Importaciones_mensuales[[#This Row],[Código Arancelario]],Codigos10[],2,0)</f>
        <v>Durazno</v>
      </c>
      <c r="D1470">
        <f>+VLOOKUP(Importaciones_mensuales[[#This Row],[Cultivo]],Cod_categoría[],2,0)</f>
        <v>100103004</v>
      </c>
      <c r="E1470" t="str">
        <f>+VLOOKUP(Importaciones_mensuales[[#This Row],[Código Arancelario]],Codigos10[],4,0)</f>
        <v>Fresco</v>
      </c>
      <c r="F1470">
        <f>+VLOOKUP(Importaciones_mensuales[[#This Row],[Procesamiento]],Cod_procesamiento[],2,0)</f>
        <v>4</v>
      </c>
      <c r="G1470" t="str">
        <f>+VLOOKUP(Importaciones_mensuales[[#This Row],[Código Arancelario]],Codigos10[],3,0)</f>
        <v>Sin especificar</v>
      </c>
      <c r="H1470">
        <f>+VLOOKUP(Importaciones_mensuales[[#This Row],[Tipo]],Cod_tipo[],2,0)</f>
        <v>5</v>
      </c>
      <c r="I1470" t="str">
        <f>+VLOOKUP(Importaciones_mensuales[[#This Row],[Código Arancelario]],Codigos10[],5,0)</f>
        <v>Frutos de carozo</v>
      </c>
      <c r="J1470">
        <f>+VLOOKUP(Importaciones_mensuales[[#This Row],[Categoría]],Cod_Tipo_cultivo[],2,0)</f>
        <v>5</v>
      </c>
      <c r="K1470" t="s">
        <v>129</v>
      </c>
      <c r="L1470">
        <f>+VLOOKUP(Importaciones_mensuales[[#This Row],[Contenido]],Contenido_cod[],2,0)</f>
        <v>1</v>
      </c>
      <c r="M1470" t="str">
        <f>+VLOOKUP(Importaciones_mensuales[[#This Row],[Código Arancelario]],Codigos10[],7,0)</f>
        <v>Sin especificar</v>
      </c>
      <c r="N1470">
        <v>2019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2304</v>
      </c>
      <c r="U1470">
        <v>9216</v>
      </c>
      <c r="V1470">
        <v>10944</v>
      </c>
      <c r="W1470">
        <v>14976</v>
      </c>
      <c r="X1470">
        <v>3456</v>
      </c>
      <c r="Y1470">
        <v>0</v>
      </c>
      <c r="Z1470">
        <v>0</v>
      </c>
    </row>
    <row r="1471" spans="1:26" x14ac:dyDescent="0.25">
      <c r="A1471" t="s">
        <v>317</v>
      </c>
      <c r="B1471" t="s">
        <v>362</v>
      </c>
      <c r="C1471" t="str">
        <f>+VLOOKUP(Importaciones_mensuales[[#This Row],[Código Arancelario]],Codigos10[],2,0)</f>
        <v>Durazno</v>
      </c>
      <c r="D1471">
        <f>+VLOOKUP(Importaciones_mensuales[[#This Row],[Cultivo]],Cod_categoría[],2,0)</f>
        <v>100103004</v>
      </c>
      <c r="E1471" t="str">
        <f>+VLOOKUP(Importaciones_mensuales[[#This Row],[Código Arancelario]],Codigos10[],4,0)</f>
        <v>Fresco</v>
      </c>
      <c r="F1471">
        <f>+VLOOKUP(Importaciones_mensuales[[#This Row],[Procesamiento]],Cod_procesamiento[],2,0)</f>
        <v>4</v>
      </c>
      <c r="G1471" t="str">
        <f>+VLOOKUP(Importaciones_mensuales[[#This Row],[Código Arancelario]],Codigos10[],3,0)</f>
        <v>Sin especificar</v>
      </c>
      <c r="H1471">
        <f>+VLOOKUP(Importaciones_mensuales[[#This Row],[Tipo]],Cod_tipo[],2,0)</f>
        <v>5</v>
      </c>
      <c r="I1471" t="str">
        <f>+VLOOKUP(Importaciones_mensuales[[#This Row],[Código Arancelario]],Codigos10[],5,0)</f>
        <v>Frutos de carozo</v>
      </c>
      <c r="J1471">
        <f>+VLOOKUP(Importaciones_mensuales[[#This Row],[Categoría]],Cod_Tipo_cultivo[],2,0)</f>
        <v>5</v>
      </c>
      <c r="K1471" t="s">
        <v>129</v>
      </c>
      <c r="L1471">
        <f>+VLOOKUP(Importaciones_mensuales[[#This Row],[Contenido]],Contenido_cod[],2,0)</f>
        <v>1</v>
      </c>
      <c r="M1471" t="str">
        <f>+VLOOKUP(Importaciones_mensuales[[#This Row],[Código Arancelario]],Codigos10[],7,0)</f>
        <v>Sin especificar</v>
      </c>
      <c r="N1471">
        <v>2019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1152</v>
      </c>
      <c r="W1471">
        <v>0</v>
      </c>
      <c r="X1471">
        <v>0</v>
      </c>
      <c r="Y1471">
        <v>0</v>
      </c>
      <c r="Z1471">
        <v>0</v>
      </c>
    </row>
    <row r="1472" spans="1:26" x14ac:dyDescent="0.25">
      <c r="A1472" t="s">
        <v>96</v>
      </c>
      <c r="B1472" t="s">
        <v>362</v>
      </c>
      <c r="C1472" t="str">
        <f>+VLOOKUP(Importaciones_mensuales[[#This Row],[Código Arancelario]],Codigos10[],2,0)</f>
        <v>Zapallo</v>
      </c>
      <c r="D1472">
        <f>+VLOOKUP(Importaciones_mensuales[[#This Row],[Cultivo]],Cod_categoría[],2,0)</f>
        <v>100112032</v>
      </c>
      <c r="E1472" t="str">
        <f>+VLOOKUP(Importaciones_mensuales[[#This Row],[Código Arancelario]],Codigos10[],4,0)</f>
        <v>Deshidratado</v>
      </c>
      <c r="F1472">
        <f>+VLOOKUP(Importaciones_mensuales[[#This Row],[Procesamiento]],Cod_procesamiento[],2,0)</f>
        <v>3</v>
      </c>
      <c r="G1472" t="str">
        <f>+VLOOKUP(Importaciones_mensuales[[#This Row],[Código Arancelario]],Codigos10[],3,0)</f>
        <v>No orgánico</v>
      </c>
      <c r="H1472">
        <f>+VLOOKUP(Importaciones_mensuales[[#This Row],[Tipo]],Cod_tipo[],2,0)</f>
        <v>2</v>
      </c>
      <c r="I1472" t="str">
        <f>+VLOOKUP(Importaciones_mensuales[[#This Row],[Código Arancelario]],Codigos10[],5,0)</f>
        <v>Hortalizas</v>
      </c>
      <c r="J1472">
        <f>+VLOOKUP(Importaciones_mensuales[[#This Row],[Categoría]],Cod_Tipo_cultivo[],2,0)</f>
        <v>7</v>
      </c>
      <c r="K1472" t="s">
        <v>20</v>
      </c>
      <c r="L1472">
        <f>+VLOOKUP(Importaciones_mensuales[[#This Row],[Contenido]],Contenido_cod[],2,0)</f>
        <v>2</v>
      </c>
      <c r="M1472" t="str">
        <f>+VLOOKUP(Importaciones_mensuales[[#This Row],[Código Arancelario]],Codigos10[],7,0)</f>
        <v>Sin especificar</v>
      </c>
      <c r="N1472">
        <v>2016</v>
      </c>
      <c r="O1472">
        <v>880</v>
      </c>
      <c r="P1472">
        <v>0</v>
      </c>
      <c r="Q1472">
        <v>299.37380000000002</v>
      </c>
      <c r="R1472">
        <v>0</v>
      </c>
      <c r="S1472">
        <v>0</v>
      </c>
      <c r="T1472">
        <v>0</v>
      </c>
      <c r="U1472">
        <v>2101.3737999999998</v>
      </c>
      <c r="V1472">
        <v>0</v>
      </c>
      <c r="W1472">
        <v>0</v>
      </c>
      <c r="X1472">
        <v>0</v>
      </c>
      <c r="Y1472">
        <v>0</v>
      </c>
      <c r="Z1472">
        <v>312.98169999999999</v>
      </c>
    </row>
    <row r="1473" spans="1:26" x14ac:dyDescent="0.25">
      <c r="A1473" t="s">
        <v>231</v>
      </c>
      <c r="B1473" t="s">
        <v>362</v>
      </c>
      <c r="C1473" t="str">
        <f>+VLOOKUP(Importaciones_mensuales[[#This Row],[Código Arancelario]],Codigos10[],2,0)</f>
        <v>Frutilla</v>
      </c>
      <c r="D1473">
        <f>+VLOOKUP(Importaciones_mensuales[[#This Row],[Cultivo]],Cod_categoría[],2,0)</f>
        <v>100112025</v>
      </c>
      <c r="E1473" t="str">
        <f>+VLOOKUP(Importaciones_mensuales[[#This Row],[Código Arancelario]],Codigos10[],4,0)</f>
        <v>Fresco</v>
      </c>
      <c r="F1473">
        <f>+VLOOKUP(Importaciones_mensuales[[#This Row],[Procesamiento]],Cod_procesamiento[],2,0)</f>
        <v>4</v>
      </c>
      <c r="G1473" t="str">
        <f>+VLOOKUP(Importaciones_mensuales[[#This Row],[Código Arancelario]],Codigos10[],3,0)</f>
        <v>Sin especificar</v>
      </c>
      <c r="H1473">
        <f>+VLOOKUP(Importaciones_mensuales[[#This Row],[Tipo]],Cod_tipo[],2,0)</f>
        <v>5</v>
      </c>
      <c r="I1473" t="str">
        <f>+VLOOKUP(Importaciones_mensuales[[#This Row],[Código Arancelario]],Codigos10[],5,0)</f>
        <v>Berries</v>
      </c>
      <c r="J1473">
        <f>+VLOOKUP(Importaciones_mensuales[[#This Row],[Categoría]],Cod_Tipo_cultivo[],2,0)</f>
        <v>1</v>
      </c>
      <c r="K1473" t="s">
        <v>129</v>
      </c>
      <c r="L1473">
        <f>+VLOOKUP(Importaciones_mensuales[[#This Row],[Contenido]],Contenido_cod[],2,0)</f>
        <v>1</v>
      </c>
      <c r="M1473" t="str">
        <f>+VLOOKUP(Importaciones_mensuales[[#This Row],[Código Arancelario]],Codigos10[],7,0)</f>
        <v>Sin especificar</v>
      </c>
      <c r="N1473">
        <v>2019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1.9</v>
      </c>
      <c r="Z1473">
        <v>0</v>
      </c>
    </row>
    <row r="1474" spans="1:26" x14ac:dyDescent="0.25">
      <c r="A1474" t="s">
        <v>268</v>
      </c>
      <c r="B1474" t="s">
        <v>363</v>
      </c>
      <c r="C1474" t="str">
        <f>+VLOOKUP(Importaciones_mensuales[[#This Row],[Código Arancelario]],Codigos10[],2,0)</f>
        <v>Manzana</v>
      </c>
      <c r="D1474">
        <f>+VLOOKUP(Importaciones_mensuales[[#This Row],[Cultivo]],Cod_categoría[],2,0)</f>
        <v>100104002</v>
      </c>
      <c r="E1474" t="str">
        <f>+VLOOKUP(Importaciones_mensuales[[#This Row],[Código Arancelario]],Codigos10[],4,0)</f>
        <v>Deshidratado</v>
      </c>
      <c r="F1474">
        <f>+VLOOKUP(Importaciones_mensuales[[#This Row],[Procesamiento]],Cod_procesamiento[],2,0)</f>
        <v>3</v>
      </c>
      <c r="G1474" t="str">
        <f>+VLOOKUP(Importaciones_mensuales[[#This Row],[Código Arancelario]],Codigos10[],3,0)</f>
        <v>No orgánico</v>
      </c>
      <c r="H1474">
        <f>+VLOOKUP(Importaciones_mensuales[[#This Row],[Tipo]],Cod_tipo[],2,0)</f>
        <v>2</v>
      </c>
      <c r="I1474" t="str">
        <f>+VLOOKUP(Importaciones_mensuales[[#This Row],[Código Arancelario]],Codigos10[],5,0)</f>
        <v>Frutos de pepita</v>
      </c>
      <c r="J1474">
        <f>+VLOOKUP(Importaciones_mensuales[[#This Row],[Categoría]],Cod_Tipo_cultivo[],2,0)</f>
        <v>3</v>
      </c>
      <c r="K1474" t="s">
        <v>129</v>
      </c>
      <c r="L1474">
        <f>+VLOOKUP(Importaciones_mensuales[[#This Row],[Contenido]],Contenido_cod[],2,0)</f>
        <v>1</v>
      </c>
      <c r="M1474" t="str">
        <f>+VLOOKUP(Importaciones_mensuales[[#This Row],[Código Arancelario]],Codigos10[],7,0)</f>
        <v>Sin especificar</v>
      </c>
      <c r="N1474">
        <v>2015</v>
      </c>
      <c r="O1474">
        <v>772.06666666666672</v>
      </c>
      <c r="P1474">
        <v>0</v>
      </c>
      <c r="Q1474">
        <v>0</v>
      </c>
      <c r="R1474">
        <v>8.5853775134177486</v>
      </c>
      <c r="S1474">
        <v>9.3605385864092909</v>
      </c>
      <c r="T1474">
        <v>0</v>
      </c>
      <c r="U1474">
        <v>10.033085710718522</v>
      </c>
      <c r="V1474">
        <v>0</v>
      </c>
      <c r="W1474">
        <v>0</v>
      </c>
      <c r="X1474">
        <v>38.260553330123521</v>
      </c>
      <c r="Y1474">
        <v>25.832819278776366</v>
      </c>
      <c r="Z1474">
        <v>0</v>
      </c>
    </row>
    <row r="1475" spans="1:26" x14ac:dyDescent="0.25">
      <c r="A1475" t="s">
        <v>81</v>
      </c>
      <c r="B1475" t="s">
        <v>15</v>
      </c>
      <c r="C1475" t="str">
        <f>+VLOOKUP(Importaciones_mensuales[[#This Row],[Código Arancelario]],Codigos10[],2,0)</f>
        <v>Espárrago</v>
      </c>
      <c r="D1475">
        <f>+VLOOKUP(Importaciones_mensuales[[#This Row],[Cultivo]],Cod_categoría[],2,0)</f>
        <v>100112018</v>
      </c>
      <c r="E1475" t="str">
        <f>+VLOOKUP(Importaciones_mensuales[[#This Row],[Código Arancelario]],Codigos10[],4,0)</f>
        <v>Congelado</v>
      </c>
      <c r="F1475">
        <f>+VLOOKUP(Importaciones_mensuales[[#This Row],[Procesamiento]],Cod_procesamiento[],2,0)</f>
        <v>1</v>
      </c>
      <c r="G1475" t="str">
        <f>+VLOOKUP(Importaciones_mensuales[[#This Row],[Código Arancelario]],Codigos10[],3,0)</f>
        <v>No orgánico</v>
      </c>
      <c r="H1475">
        <f>+VLOOKUP(Importaciones_mensuales[[#This Row],[Tipo]],Cod_tipo[],2,0)</f>
        <v>2</v>
      </c>
      <c r="I1475" t="str">
        <f>+VLOOKUP(Importaciones_mensuales[[#This Row],[Código Arancelario]],Codigos10[],5,0)</f>
        <v>Hortalizas</v>
      </c>
      <c r="J1475">
        <f>+VLOOKUP(Importaciones_mensuales[[#This Row],[Categoría]],Cod_Tipo_cultivo[],2,0)</f>
        <v>7</v>
      </c>
      <c r="K1475" t="s">
        <v>20</v>
      </c>
      <c r="L1475">
        <f>+VLOOKUP(Importaciones_mensuales[[#This Row],[Contenido]],Contenido_cod[],2,0)</f>
        <v>2</v>
      </c>
      <c r="M1475" t="str">
        <f>+VLOOKUP(Importaciones_mensuales[[#This Row],[Código Arancelario]],Codigos10[],7,0)</f>
        <v>Sin especificar</v>
      </c>
      <c r="N1475">
        <v>2015</v>
      </c>
      <c r="O1475">
        <v>670</v>
      </c>
      <c r="P1475">
        <v>0</v>
      </c>
      <c r="Q1475">
        <v>0</v>
      </c>
      <c r="R1475">
        <v>24.29</v>
      </c>
      <c r="S1475">
        <v>0</v>
      </c>
      <c r="T1475">
        <v>0</v>
      </c>
      <c r="U1475">
        <v>0</v>
      </c>
      <c r="V1475">
        <v>0</v>
      </c>
      <c r="W1475">
        <v>24256.35</v>
      </c>
      <c r="X1475">
        <v>0</v>
      </c>
      <c r="Y1475">
        <v>0</v>
      </c>
      <c r="Z1475">
        <v>0</v>
      </c>
    </row>
    <row r="1476" spans="1:26" x14ac:dyDescent="0.25">
      <c r="A1476" t="s">
        <v>320</v>
      </c>
      <c r="B1476" t="s">
        <v>363</v>
      </c>
      <c r="C1476" t="str">
        <f>+VLOOKUP(Importaciones_mensuales[[#This Row],[Código Arancelario]],Codigos10[],2,0)</f>
        <v>Maqui</v>
      </c>
      <c r="D1476">
        <f>+VLOOKUP(Importaciones_mensuales[[#This Row],[Cultivo]],Cod_categoría[],2,0)</f>
        <v>100114028</v>
      </c>
      <c r="E1476" t="str">
        <f>+VLOOKUP(Importaciones_mensuales[[#This Row],[Código Arancelario]],Codigos10[],4,0)</f>
        <v>Fresco</v>
      </c>
      <c r="F1476">
        <f>+VLOOKUP(Importaciones_mensuales[[#This Row],[Procesamiento]],Cod_procesamiento[],2,0)</f>
        <v>4</v>
      </c>
      <c r="G1476" t="str">
        <f>+VLOOKUP(Importaciones_mensuales[[#This Row],[Código Arancelario]],Codigos10[],3,0)</f>
        <v>No orgánico</v>
      </c>
      <c r="H1476">
        <f>+VLOOKUP(Importaciones_mensuales[[#This Row],[Tipo]],Cod_tipo[],2,0)</f>
        <v>2</v>
      </c>
      <c r="I1476" t="str">
        <f>+VLOOKUP(Importaciones_mensuales[[#This Row],[Código Arancelario]],Codigos10[],5,0)</f>
        <v>Berries</v>
      </c>
      <c r="J1476">
        <f>+VLOOKUP(Importaciones_mensuales[[#This Row],[Categoría]],Cod_Tipo_cultivo[],2,0)</f>
        <v>1</v>
      </c>
      <c r="K1476" t="s">
        <v>129</v>
      </c>
      <c r="L1476">
        <f>+VLOOKUP(Importaciones_mensuales[[#This Row],[Contenido]],Contenido_cod[],2,0)</f>
        <v>1</v>
      </c>
      <c r="M1476" t="str">
        <f>+VLOOKUP(Importaciones_mensuales[[#This Row],[Código Arancelario]],Codigos10[],7,0)</f>
        <v>Sin especificar</v>
      </c>
      <c r="N1476">
        <v>2019</v>
      </c>
      <c r="O1476">
        <v>590.10400000000004</v>
      </c>
      <c r="P1476">
        <v>0</v>
      </c>
      <c r="Q1476">
        <v>639.69733333333329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</row>
    <row r="1477" spans="1:26" x14ac:dyDescent="0.25">
      <c r="A1477" t="s">
        <v>319</v>
      </c>
      <c r="B1477" t="s">
        <v>362</v>
      </c>
      <c r="C1477" t="str">
        <f>+VLOOKUP(Importaciones_mensuales[[#This Row],[Código Arancelario]],Codigos10[],2,0)</f>
        <v>Zarzamora</v>
      </c>
      <c r="D1477">
        <f>+VLOOKUP(Importaciones_mensuales[[#This Row],[Cultivo]],Cod_categoría[],2,0)</f>
        <v>100114038</v>
      </c>
      <c r="E1477" t="str">
        <f>+VLOOKUP(Importaciones_mensuales[[#This Row],[Código Arancelario]],Codigos10[],4,0)</f>
        <v>Fresco</v>
      </c>
      <c r="F1477">
        <f>+VLOOKUP(Importaciones_mensuales[[#This Row],[Procesamiento]],Cod_procesamiento[],2,0)</f>
        <v>4</v>
      </c>
      <c r="G1477" t="str">
        <f>+VLOOKUP(Importaciones_mensuales[[#This Row],[Código Arancelario]],Codigos10[],3,0)</f>
        <v>Sin especificar</v>
      </c>
      <c r="H1477">
        <f>+VLOOKUP(Importaciones_mensuales[[#This Row],[Tipo]],Cod_tipo[],2,0)</f>
        <v>5</v>
      </c>
      <c r="I1477" t="str">
        <f>+VLOOKUP(Importaciones_mensuales[[#This Row],[Código Arancelario]],Codigos10[],5,0)</f>
        <v>Berries</v>
      </c>
      <c r="J1477">
        <f>+VLOOKUP(Importaciones_mensuales[[#This Row],[Categoría]],Cod_Tipo_cultivo[],2,0)</f>
        <v>1</v>
      </c>
      <c r="K1477" t="s">
        <v>129</v>
      </c>
      <c r="L1477">
        <f>+VLOOKUP(Importaciones_mensuales[[#This Row],[Contenido]],Contenido_cod[],2,0)</f>
        <v>1</v>
      </c>
      <c r="M1477" t="str">
        <f>+VLOOKUP(Importaciones_mensuales[[#This Row],[Código Arancelario]],Codigos10[],7,0)</f>
        <v>Sin especificar</v>
      </c>
      <c r="N1477">
        <v>2019</v>
      </c>
      <c r="O1477">
        <v>1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</row>
    <row r="1478" spans="1:26" x14ac:dyDescent="0.25">
      <c r="A1478" t="s">
        <v>96</v>
      </c>
      <c r="B1478" t="s">
        <v>362</v>
      </c>
      <c r="C1478" t="str">
        <f>+VLOOKUP(Importaciones_mensuales[[#This Row],[Código Arancelario]],Codigos10[],2,0)</f>
        <v>Zapallo</v>
      </c>
      <c r="D1478">
        <f>+VLOOKUP(Importaciones_mensuales[[#This Row],[Cultivo]],Cod_categoría[],2,0)</f>
        <v>100112032</v>
      </c>
      <c r="E1478" t="str">
        <f>+VLOOKUP(Importaciones_mensuales[[#This Row],[Código Arancelario]],Codigos10[],4,0)</f>
        <v>Deshidratado</v>
      </c>
      <c r="F1478">
        <f>+VLOOKUP(Importaciones_mensuales[[#This Row],[Procesamiento]],Cod_procesamiento[],2,0)</f>
        <v>3</v>
      </c>
      <c r="G1478" t="str">
        <f>+VLOOKUP(Importaciones_mensuales[[#This Row],[Código Arancelario]],Codigos10[],3,0)</f>
        <v>No orgánico</v>
      </c>
      <c r="H1478">
        <f>+VLOOKUP(Importaciones_mensuales[[#This Row],[Tipo]],Cod_tipo[],2,0)</f>
        <v>2</v>
      </c>
      <c r="I1478" t="str">
        <f>+VLOOKUP(Importaciones_mensuales[[#This Row],[Código Arancelario]],Codigos10[],5,0)</f>
        <v>Hortalizas</v>
      </c>
      <c r="J1478">
        <f>+VLOOKUP(Importaciones_mensuales[[#This Row],[Categoría]],Cod_Tipo_cultivo[],2,0)</f>
        <v>7</v>
      </c>
      <c r="K1478" t="s">
        <v>20</v>
      </c>
      <c r="L1478">
        <f>+VLOOKUP(Importaciones_mensuales[[#This Row],[Contenido]],Contenido_cod[],2,0)</f>
        <v>2</v>
      </c>
      <c r="M1478" t="str">
        <f>+VLOOKUP(Importaciones_mensuales[[#This Row],[Código Arancelario]],Codigos10[],7,0)</f>
        <v>Sin especificar</v>
      </c>
      <c r="N1478">
        <v>2019</v>
      </c>
      <c r="O1478">
        <v>421.8449</v>
      </c>
      <c r="P1478">
        <v>170</v>
      </c>
      <c r="Q1478">
        <v>0</v>
      </c>
      <c r="R1478">
        <v>0</v>
      </c>
      <c r="S1478">
        <v>250</v>
      </c>
      <c r="T1478">
        <v>40</v>
      </c>
      <c r="U1478">
        <v>8620</v>
      </c>
      <c r="V1478">
        <v>2000</v>
      </c>
      <c r="W1478">
        <v>0</v>
      </c>
      <c r="X1478">
        <v>1840</v>
      </c>
      <c r="Y1478">
        <v>4000</v>
      </c>
      <c r="Z1478">
        <v>18235.82</v>
      </c>
    </row>
    <row r="1479" spans="1:26" x14ac:dyDescent="0.25">
      <c r="A1479" t="s">
        <v>301</v>
      </c>
      <c r="B1479" t="s">
        <v>362</v>
      </c>
      <c r="C1479" t="str">
        <f>+VLOOKUP(Importaciones_mensuales[[#This Row],[Código Arancelario]],Codigos10[],2,0)</f>
        <v>Arándano</v>
      </c>
      <c r="D1479">
        <f>+VLOOKUP(Importaciones_mensuales[[#This Row],[Cultivo]],Cod_categoría[],2,0)</f>
        <v>100101001</v>
      </c>
      <c r="E1479" t="str">
        <f>+VLOOKUP(Importaciones_mensuales[[#This Row],[Código Arancelario]],Codigos10[],4,0)</f>
        <v>Deshidratado</v>
      </c>
      <c r="F1479">
        <f>+VLOOKUP(Importaciones_mensuales[[#This Row],[Procesamiento]],Cod_procesamiento[],2,0)</f>
        <v>3</v>
      </c>
      <c r="G1479" t="str">
        <f>+VLOOKUP(Importaciones_mensuales[[#This Row],[Código Arancelario]],Codigos10[],3,0)</f>
        <v>Orgánico</v>
      </c>
      <c r="H1479">
        <f>+VLOOKUP(Importaciones_mensuales[[#This Row],[Tipo]],Cod_tipo[],2,0)</f>
        <v>1</v>
      </c>
      <c r="I1479" t="str">
        <f>+VLOOKUP(Importaciones_mensuales[[#This Row],[Código Arancelario]],Codigos10[],5,0)</f>
        <v>Berries</v>
      </c>
      <c r="J1479">
        <f>+VLOOKUP(Importaciones_mensuales[[#This Row],[Categoría]],Cod_Tipo_cultivo[],2,0)</f>
        <v>1</v>
      </c>
      <c r="K1479" t="s">
        <v>129</v>
      </c>
      <c r="L1479">
        <f>+VLOOKUP(Importaciones_mensuales[[#This Row],[Contenido]],Contenido_cod[],2,0)</f>
        <v>1</v>
      </c>
      <c r="M1479" t="str">
        <f>+VLOOKUP(Importaciones_mensuales[[#This Row],[Código Arancelario]],Codigos10[],7,0)</f>
        <v>Sin especificar</v>
      </c>
      <c r="N1479">
        <v>2018</v>
      </c>
      <c r="O1479">
        <v>388.3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787.08</v>
      </c>
    </row>
    <row r="1480" spans="1:26" x14ac:dyDescent="0.25">
      <c r="A1480" t="s">
        <v>299</v>
      </c>
      <c r="B1480" t="s">
        <v>363</v>
      </c>
      <c r="C1480" t="str">
        <f>+VLOOKUP(Importaciones_mensuales[[#This Row],[Código Arancelario]],Codigos10[],2,0)</f>
        <v>Manzana</v>
      </c>
      <c r="D1480">
        <f>+VLOOKUP(Importaciones_mensuales[[#This Row],[Cultivo]],Cod_categoría[],2,0)</f>
        <v>100104002</v>
      </c>
      <c r="E1480" t="str">
        <f>+VLOOKUP(Importaciones_mensuales[[#This Row],[Código Arancelario]],Codigos10[],4,0)</f>
        <v>Deshidratado</v>
      </c>
      <c r="F1480">
        <f>+VLOOKUP(Importaciones_mensuales[[#This Row],[Procesamiento]],Cod_procesamiento[],2,0)</f>
        <v>3</v>
      </c>
      <c r="G1480" t="str">
        <f>+VLOOKUP(Importaciones_mensuales[[#This Row],[Código Arancelario]],Codigos10[],3,0)</f>
        <v>Orgánico</v>
      </c>
      <c r="H1480">
        <f>+VLOOKUP(Importaciones_mensuales[[#This Row],[Tipo]],Cod_tipo[],2,0)</f>
        <v>1</v>
      </c>
      <c r="I1480" t="str">
        <f>+VLOOKUP(Importaciones_mensuales[[#This Row],[Código Arancelario]],Codigos10[],5,0)</f>
        <v>Frutos de pepita</v>
      </c>
      <c r="J1480">
        <f>+VLOOKUP(Importaciones_mensuales[[#This Row],[Categoría]],Cod_Tipo_cultivo[],2,0)</f>
        <v>3</v>
      </c>
      <c r="K1480" t="s">
        <v>129</v>
      </c>
      <c r="L1480">
        <f>+VLOOKUP(Importaciones_mensuales[[#This Row],[Contenido]],Contenido_cod[],2,0)</f>
        <v>1</v>
      </c>
      <c r="M1480" t="str">
        <f>+VLOOKUP(Importaciones_mensuales[[#This Row],[Código Arancelario]],Codigos10[],7,0)</f>
        <v>Sin especificar</v>
      </c>
      <c r="N1480">
        <v>2016</v>
      </c>
      <c r="O1480">
        <v>307.91450028885038</v>
      </c>
      <c r="P1480">
        <v>0</v>
      </c>
      <c r="Q1480">
        <v>5.9099999999999993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</row>
    <row r="1481" spans="1:26" x14ac:dyDescent="0.25">
      <c r="A1481" t="s">
        <v>267</v>
      </c>
      <c r="B1481" t="s">
        <v>362</v>
      </c>
      <c r="C1481" t="str">
        <f>+VLOOKUP(Importaciones_mensuales[[#This Row],[Código Arancelario]],Codigos10[],2,0)</f>
        <v>Ciruela</v>
      </c>
      <c r="D1481">
        <f>+VLOOKUP(Importaciones_mensuales[[#This Row],[Cultivo]],Cod_categoría[],2,0)</f>
        <v>100103002</v>
      </c>
      <c r="E1481" t="str">
        <f>+VLOOKUP(Importaciones_mensuales[[#This Row],[Código Arancelario]],Codigos10[],4,0)</f>
        <v>Deshidratado</v>
      </c>
      <c r="F1481">
        <f>+VLOOKUP(Importaciones_mensuales[[#This Row],[Procesamiento]],Cod_procesamiento[],2,0)</f>
        <v>3</v>
      </c>
      <c r="G1481" t="str">
        <f>+VLOOKUP(Importaciones_mensuales[[#This Row],[Código Arancelario]],Codigos10[],3,0)</f>
        <v>No orgánico</v>
      </c>
      <c r="H1481">
        <f>+VLOOKUP(Importaciones_mensuales[[#This Row],[Tipo]],Cod_tipo[],2,0)</f>
        <v>2</v>
      </c>
      <c r="I1481" t="str">
        <f>+VLOOKUP(Importaciones_mensuales[[#This Row],[Código Arancelario]],Codigos10[],5,0)</f>
        <v>Frutos de carozo</v>
      </c>
      <c r="J1481">
        <f>+VLOOKUP(Importaciones_mensuales[[#This Row],[Categoría]],Cod_Tipo_cultivo[],2,0)</f>
        <v>5</v>
      </c>
      <c r="K1481" t="s">
        <v>129</v>
      </c>
      <c r="L1481">
        <f>+VLOOKUP(Importaciones_mensuales[[#This Row],[Contenido]],Contenido_cod[],2,0)</f>
        <v>1</v>
      </c>
      <c r="M1481" t="str">
        <f>+VLOOKUP(Importaciones_mensuales[[#This Row],[Código Arancelario]],Codigos10[],7,0)</f>
        <v>Sin especificar</v>
      </c>
      <c r="N1481">
        <v>2017</v>
      </c>
      <c r="O1481">
        <v>300</v>
      </c>
      <c r="P1481">
        <v>0</v>
      </c>
      <c r="Q1481">
        <v>0</v>
      </c>
      <c r="R1481">
        <v>0</v>
      </c>
      <c r="S1481">
        <v>28112.5</v>
      </c>
      <c r="T1481">
        <v>0</v>
      </c>
      <c r="U1481">
        <v>56033</v>
      </c>
      <c r="V1481">
        <v>28300</v>
      </c>
      <c r="W1481">
        <v>28000</v>
      </c>
      <c r="X1481">
        <v>122</v>
      </c>
      <c r="Y1481">
        <v>2000</v>
      </c>
      <c r="Z1481">
        <v>335.5385</v>
      </c>
    </row>
    <row r="1482" spans="1:26" x14ac:dyDescent="0.25">
      <c r="A1482" t="s">
        <v>268</v>
      </c>
      <c r="B1482" t="s">
        <v>362</v>
      </c>
      <c r="C1482" t="str">
        <f>+VLOOKUP(Importaciones_mensuales[[#This Row],[Código Arancelario]],Codigos10[],2,0)</f>
        <v>Manzana</v>
      </c>
      <c r="D1482">
        <f>+VLOOKUP(Importaciones_mensuales[[#This Row],[Cultivo]],Cod_categoría[],2,0)</f>
        <v>100104002</v>
      </c>
      <c r="E1482" t="str">
        <f>+VLOOKUP(Importaciones_mensuales[[#This Row],[Código Arancelario]],Codigos10[],4,0)</f>
        <v>Deshidratado</v>
      </c>
      <c r="F1482">
        <f>+VLOOKUP(Importaciones_mensuales[[#This Row],[Procesamiento]],Cod_procesamiento[],2,0)</f>
        <v>3</v>
      </c>
      <c r="G1482" t="str">
        <f>+VLOOKUP(Importaciones_mensuales[[#This Row],[Código Arancelario]],Codigos10[],3,0)</f>
        <v>No orgánico</v>
      </c>
      <c r="H1482">
        <f>+VLOOKUP(Importaciones_mensuales[[#This Row],[Tipo]],Cod_tipo[],2,0)</f>
        <v>2</v>
      </c>
      <c r="I1482" t="str">
        <f>+VLOOKUP(Importaciones_mensuales[[#This Row],[Código Arancelario]],Codigos10[],5,0)</f>
        <v>Frutos de pepita</v>
      </c>
      <c r="J1482">
        <f>+VLOOKUP(Importaciones_mensuales[[#This Row],[Categoría]],Cod_Tipo_cultivo[],2,0)</f>
        <v>3</v>
      </c>
      <c r="K1482" t="s">
        <v>129</v>
      </c>
      <c r="L1482">
        <f>+VLOOKUP(Importaciones_mensuales[[#This Row],[Contenido]],Contenido_cod[],2,0)</f>
        <v>1</v>
      </c>
      <c r="M1482" t="str">
        <f>+VLOOKUP(Importaciones_mensuales[[#This Row],[Código Arancelario]],Codigos10[],7,0)</f>
        <v>Sin especificar</v>
      </c>
      <c r="N1482">
        <v>2021</v>
      </c>
      <c r="O1482">
        <v>286.39999999999998</v>
      </c>
      <c r="P1482">
        <v>0</v>
      </c>
      <c r="Q1482">
        <v>4239</v>
      </c>
      <c r="R1482">
        <v>22288.84</v>
      </c>
      <c r="S1482">
        <v>0</v>
      </c>
      <c r="T1482">
        <v>1432.923</v>
      </c>
      <c r="U1482">
        <v>3511</v>
      </c>
      <c r="V1482">
        <v>94.023099999999999</v>
      </c>
      <c r="W1482">
        <v>3000</v>
      </c>
      <c r="X1482">
        <v>0</v>
      </c>
      <c r="Y1482">
        <v>0</v>
      </c>
      <c r="Z1482">
        <v>0</v>
      </c>
    </row>
    <row r="1483" spans="1:26" x14ac:dyDescent="0.25">
      <c r="A1483" t="s">
        <v>96</v>
      </c>
      <c r="B1483" t="s">
        <v>15</v>
      </c>
      <c r="C1483" t="str">
        <f>+VLOOKUP(Importaciones_mensuales[[#This Row],[Código Arancelario]],Codigos10[],2,0)</f>
        <v>Zapallo</v>
      </c>
      <c r="D1483">
        <f>+VLOOKUP(Importaciones_mensuales[[#This Row],[Cultivo]],Cod_categoría[],2,0)</f>
        <v>100112032</v>
      </c>
      <c r="E1483" t="str">
        <f>+VLOOKUP(Importaciones_mensuales[[#This Row],[Código Arancelario]],Codigos10[],4,0)</f>
        <v>Deshidratado</v>
      </c>
      <c r="F1483">
        <f>+VLOOKUP(Importaciones_mensuales[[#This Row],[Procesamiento]],Cod_procesamiento[],2,0)</f>
        <v>3</v>
      </c>
      <c r="G1483" t="str">
        <f>+VLOOKUP(Importaciones_mensuales[[#This Row],[Código Arancelario]],Codigos10[],3,0)</f>
        <v>No orgánico</v>
      </c>
      <c r="H1483">
        <f>+VLOOKUP(Importaciones_mensuales[[#This Row],[Tipo]],Cod_tipo[],2,0)</f>
        <v>2</v>
      </c>
      <c r="I1483" t="str">
        <f>+VLOOKUP(Importaciones_mensuales[[#This Row],[Código Arancelario]],Codigos10[],5,0)</f>
        <v>Hortalizas</v>
      </c>
      <c r="J1483">
        <f>+VLOOKUP(Importaciones_mensuales[[#This Row],[Categoría]],Cod_Tipo_cultivo[],2,0)</f>
        <v>7</v>
      </c>
      <c r="K1483" t="s">
        <v>20</v>
      </c>
      <c r="L1483">
        <f>+VLOOKUP(Importaciones_mensuales[[#This Row],[Contenido]],Contenido_cod[],2,0)</f>
        <v>2</v>
      </c>
      <c r="M1483" t="str">
        <f>+VLOOKUP(Importaciones_mensuales[[#This Row],[Código Arancelario]],Codigos10[],7,0)</f>
        <v>Sin especificar</v>
      </c>
      <c r="N1483">
        <v>2018</v>
      </c>
      <c r="O1483">
        <v>283.62</v>
      </c>
      <c r="P1483">
        <v>0</v>
      </c>
      <c r="Q1483">
        <v>10678.23</v>
      </c>
      <c r="R1483">
        <v>0</v>
      </c>
      <c r="S1483">
        <v>0</v>
      </c>
      <c r="T1483">
        <v>10906.74</v>
      </c>
      <c r="U1483">
        <v>0</v>
      </c>
      <c r="V1483">
        <v>0</v>
      </c>
      <c r="W1483">
        <v>1638.99</v>
      </c>
      <c r="X1483">
        <v>22033.289999999997</v>
      </c>
      <c r="Y1483">
        <v>4011</v>
      </c>
      <c r="Z1483">
        <v>0</v>
      </c>
    </row>
    <row r="1484" spans="1:26" x14ac:dyDescent="0.25">
      <c r="A1484" t="s">
        <v>267</v>
      </c>
      <c r="B1484" t="s">
        <v>362</v>
      </c>
      <c r="C1484" t="str">
        <f>+VLOOKUP(Importaciones_mensuales[[#This Row],[Código Arancelario]],Codigos10[],2,0)</f>
        <v>Ciruela</v>
      </c>
      <c r="D1484">
        <f>+VLOOKUP(Importaciones_mensuales[[#This Row],[Cultivo]],Cod_categoría[],2,0)</f>
        <v>100103002</v>
      </c>
      <c r="E1484" t="str">
        <f>+VLOOKUP(Importaciones_mensuales[[#This Row],[Código Arancelario]],Codigos10[],4,0)</f>
        <v>Deshidratado</v>
      </c>
      <c r="F1484">
        <f>+VLOOKUP(Importaciones_mensuales[[#This Row],[Procesamiento]],Cod_procesamiento[],2,0)</f>
        <v>3</v>
      </c>
      <c r="G1484" t="str">
        <f>+VLOOKUP(Importaciones_mensuales[[#This Row],[Código Arancelario]],Codigos10[],3,0)</f>
        <v>No orgánico</v>
      </c>
      <c r="H1484">
        <f>+VLOOKUP(Importaciones_mensuales[[#This Row],[Tipo]],Cod_tipo[],2,0)</f>
        <v>2</v>
      </c>
      <c r="I1484" t="str">
        <f>+VLOOKUP(Importaciones_mensuales[[#This Row],[Código Arancelario]],Codigos10[],5,0)</f>
        <v>Frutos de carozo</v>
      </c>
      <c r="J1484">
        <f>+VLOOKUP(Importaciones_mensuales[[#This Row],[Categoría]],Cod_Tipo_cultivo[],2,0)</f>
        <v>5</v>
      </c>
      <c r="K1484" t="s">
        <v>129</v>
      </c>
      <c r="L1484">
        <f>+VLOOKUP(Importaciones_mensuales[[#This Row],[Contenido]],Contenido_cod[],2,0)</f>
        <v>1</v>
      </c>
      <c r="M1484" t="str">
        <f>+VLOOKUP(Importaciones_mensuales[[#This Row],[Código Arancelario]],Codigos10[],7,0)</f>
        <v>Sin especificar</v>
      </c>
      <c r="N1484">
        <v>2016</v>
      </c>
      <c r="O1484">
        <v>270</v>
      </c>
      <c r="P1484">
        <v>22000</v>
      </c>
      <c r="Q1484">
        <v>139540</v>
      </c>
      <c r="R1484">
        <v>3472.0308</v>
      </c>
      <c r="S1484">
        <v>127284</v>
      </c>
      <c r="T1484">
        <v>176001.5</v>
      </c>
      <c r="U1484">
        <v>203400</v>
      </c>
      <c r="V1484">
        <v>139685</v>
      </c>
      <c r="W1484">
        <v>156815.25</v>
      </c>
      <c r="X1484">
        <v>134150</v>
      </c>
      <c r="Y1484">
        <v>105</v>
      </c>
      <c r="Z1484">
        <v>27097</v>
      </c>
    </row>
    <row r="1485" spans="1:26" x14ac:dyDescent="0.25">
      <c r="A1485" t="s">
        <v>234</v>
      </c>
      <c r="B1485" t="s">
        <v>15</v>
      </c>
      <c r="C1485" t="str">
        <f>+VLOOKUP(Importaciones_mensuales[[#This Row],[Código Arancelario]],Codigos10[],2,0)</f>
        <v>Mora</v>
      </c>
      <c r="D1485">
        <f>+VLOOKUP(Importaciones_mensuales[[#This Row],[Cultivo]],Cod_categoría[],2,0)</f>
        <v>100101008</v>
      </c>
      <c r="E1485" t="str">
        <f>+VLOOKUP(Importaciones_mensuales[[#This Row],[Código Arancelario]],Codigos10[],4,0)</f>
        <v>Fresco</v>
      </c>
      <c r="F1485">
        <f>+VLOOKUP(Importaciones_mensuales[[#This Row],[Procesamiento]],Cod_procesamiento[],2,0)</f>
        <v>4</v>
      </c>
      <c r="G1485" t="str">
        <f>+VLOOKUP(Importaciones_mensuales[[#This Row],[Código Arancelario]],Codigos10[],3,0)</f>
        <v>No orgánico</v>
      </c>
      <c r="H1485">
        <f>+VLOOKUP(Importaciones_mensuales[[#This Row],[Tipo]],Cod_tipo[],2,0)</f>
        <v>2</v>
      </c>
      <c r="I1485" t="str">
        <f>+VLOOKUP(Importaciones_mensuales[[#This Row],[Código Arancelario]],Codigos10[],5,0)</f>
        <v>Berries</v>
      </c>
      <c r="J1485">
        <f>+VLOOKUP(Importaciones_mensuales[[#This Row],[Categoría]],Cod_Tipo_cultivo[],2,0)</f>
        <v>1</v>
      </c>
      <c r="K1485" t="s">
        <v>129</v>
      </c>
      <c r="L1485">
        <f>+VLOOKUP(Importaciones_mensuales[[#This Row],[Contenido]],Contenido_cod[],2,0)</f>
        <v>1</v>
      </c>
      <c r="M1485" t="str">
        <f>+VLOOKUP(Importaciones_mensuales[[#This Row],[Código Arancelario]],Codigos10[],7,0)</f>
        <v>Sin especificar</v>
      </c>
      <c r="N1485">
        <v>2019</v>
      </c>
      <c r="O1485">
        <v>247.41</v>
      </c>
      <c r="P1485">
        <v>97.14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</row>
    <row r="1486" spans="1:26" x14ac:dyDescent="0.25">
      <c r="A1486" t="s">
        <v>301</v>
      </c>
      <c r="B1486" t="s">
        <v>362</v>
      </c>
      <c r="C1486" t="str">
        <f>+VLOOKUP(Importaciones_mensuales[[#This Row],[Código Arancelario]],Codigos10[],2,0)</f>
        <v>Arándano</v>
      </c>
      <c r="D1486">
        <f>+VLOOKUP(Importaciones_mensuales[[#This Row],[Cultivo]],Cod_categoría[],2,0)</f>
        <v>100101001</v>
      </c>
      <c r="E1486" t="str">
        <f>+VLOOKUP(Importaciones_mensuales[[#This Row],[Código Arancelario]],Codigos10[],4,0)</f>
        <v>Deshidratado</v>
      </c>
      <c r="F1486">
        <f>+VLOOKUP(Importaciones_mensuales[[#This Row],[Procesamiento]],Cod_procesamiento[],2,0)</f>
        <v>3</v>
      </c>
      <c r="G1486" t="str">
        <f>+VLOOKUP(Importaciones_mensuales[[#This Row],[Código Arancelario]],Codigos10[],3,0)</f>
        <v>Orgánico</v>
      </c>
      <c r="H1486">
        <f>+VLOOKUP(Importaciones_mensuales[[#This Row],[Tipo]],Cod_tipo[],2,0)</f>
        <v>1</v>
      </c>
      <c r="I1486" t="str">
        <f>+VLOOKUP(Importaciones_mensuales[[#This Row],[Código Arancelario]],Codigos10[],5,0)</f>
        <v>Berries</v>
      </c>
      <c r="J1486">
        <f>+VLOOKUP(Importaciones_mensuales[[#This Row],[Categoría]],Cod_Tipo_cultivo[],2,0)</f>
        <v>1</v>
      </c>
      <c r="K1486" t="s">
        <v>129</v>
      </c>
      <c r="L1486">
        <f>+VLOOKUP(Importaciones_mensuales[[#This Row],[Contenido]],Contenido_cod[],2,0)</f>
        <v>1</v>
      </c>
      <c r="M1486" t="str">
        <f>+VLOOKUP(Importaciones_mensuales[[#This Row],[Código Arancelario]],Codigos10[],7,0)</f>
        <v>Sin especificar</v>
      </c>
      <c r="N1486">
        <v>2017</v>
      </c>
      <c r="O1486">
        <v>224</v>
      </c>
      <c r="P1486">
        <v>0</v>
      </c>
      <c r="Q1486">
        <v>0</v>
      </c>
      <c r="R1486">
        <v>69</v>
      </c>
      <c r="S1486">
        <v>0</v>
      </c>
      <c r="T1486">
        <v>205</v>
      </c>
      <c r="U1486">
        <v>0</v>
      </c>
      <c r="V1486">
        <v>0</v>
      </c>
      <c r="W1486">
        <v>356.7</v>
      </c>
      <c r="X1486">
        <v>0</v>
      </c>
      <c r="Y1486">
        <v>0</v>
      </c>
      <c r="Z1486">
        <v>0</v>
      </c>
    </row>
    <row r="1487" spans="1:26" x14ac:dyDescent="0.25">
      <c r="A1487" t="s">
        <v>267</v>
      </c>
      <c r="B1487" t="s">
        <v>362</v>
      </c>
      <c r="C1487" t="str">
        <f>+VLOOKUP(Importaciones_mensuales[[#This Row],[Código Arancelario]],Codigos10[],2,0)</f>
        <v>Ciruela</v>
      </c>
      <c r="D1487">
        <f>+VLOOKUP(Importaciones_mensuales[[#This Row],[Cultivo]],Cod_categoría[],2,0)</f>
        <v>100103002</v>
      </c>
      <c r="E1487" t="str">
        <f>+VLOOKUP(Importaciones_mensuales[[#This Row],[Código Arancelario]],Codigos10[],4,0)</f>
        <v>Deshidratado</v>
      </c>
      <c r="F1487">
        <f>+VLOOKUP(Importaciones_mensuales[[#This Row],[Procesamiento]],Cod_procesamiento[],2,0)</f>
        <v>3</v>
      </c>
      <c r="G1487" t="str">
        <f>+VLOOKUP(Importaciones_mensuales[[#This Row],[Código Arancelario]],Codigos10[],3,0)</f>
        <v>No orgánico</v>
      </c>
      <c r="H1487">
        <f>+VLOOKUP(Importaciones_mensuales[[#This Row],[Tipo]],Cod_tipo[],2,0)</f>
        <v>2</v>
      </c>
      <c r="I1487" t="str">
        <f>+VLOOKUP(Importaciones_mensuales[[#This Row],[Código Arancelario]],Codigos10[],5,0)</f>
        <v>Frutos de carozo</v>
      </c>
      <c r="J1487">
        <f>+VLOOKUP(Importaciones_mensuales[[#This Row],[Categoría]],Cod_Tipo_cultivo[],2,0)</f>
        <v>5</v>
      </c>
      <c r="K1487" t="s">
        <v>129</v>
      </c>
      <c r="L1487">
        <f>+VLOOKUP(Importaciones_mensuales[[#This Row],[Contenido]],Contenido_cod[],2,0)</f>
        <v>1</v>
      </c>
      <c r="M1487" t="str">
        <f>+VLOOKUP(Importaciones_mensuales[[#This Row],[Código Arancelario]],Codigos10[],7,0)</f>
        <v>Sin especificar</v>
      </c>
      <c r="N1487">
        <v>2018</v>
      </c>
      <c r="O1487">
        <v>196.81</v>
      </c>
      <c r="P1487">
        <v>0</v>
      </c>
      <c r="Q1487">
        <v>4.2748999999999997</v>
      </c>
      <c r="R1487">
        <v>0</v>
      </c>
      <c r="S1487">
        <v>116104</v>
      </c>
      <c r="T1487">
        <v>56000</v>
      </c>
      <c r="U1487">
        <v>72842</v>
      </c>
      <c r="V1487">
        <v>76162.5</v>
      </c>
      <c r="W1487">
        <v>125600</v>
      </c>
      <c r="X1487">
        <v>182326.34</v>
      </c>
      <c r="Y1487">
        <v>283560</v>
      </c>
      <c r="Z1487">
        <v>176505.60000000001</v>
      </c>
    </row>
    <row r="1488" spans="1:26" x14ac:dyDescent="0.25">
      <c r="A1488" t="s">
        <v>252</v>
      </c>
      <c r="B1488" t="s">
        <v>362</v>
      </c>
      <c r="C1488" t="str">
        <f>+VLOOKUP(Importaciones_mensuales[[#This Row],[Código Arancelario]],Codigos10[],2,0)</f>
        <v>Zarzamora</v>
      </c>
      <c r="D1488">
        <f>+VLOOKUP(Importaciones_mensuales[[#This Row],[Cultivo]],Cod_categoría[],2,0)</f>
        <v>100114038</v>
      </c>
      <c r="E1488" t="str">
        <f>+VLOOKUP(Importaciones_mensuales[[#This Row],[Código Arancelario]],Codigos10[],4,0)</f>
        <v>Congelado</v>
      </c>
      <c r="F1488">
        <f>+VLOOKUP(Importaciones_mensuales[[#This Row],[Procesamiento]],Cod_procesamiento[],2,0)</f>
        <v>1</v>
      </c>
      <c r="G1488" t="str">
        <f>+VLOOKUP(Importaciones_mensuales[[#This Row],[Código Arancelario]],Codigos10[],3,0)</f>
        <v>Sin especificar</v>
      </c>
      <c r="H1488">
        <f>+VLOOKUP(Importaciones_mensuales[[#This Row],[Tipo]],Cod_tipo[],2,0)</f>
        <v>5</v>
      </c>
      <c r="I1488" t="str">
        <f>+VLOOKUP(Importaciones_mensuales[[#This Row],[Código Arancelario]],Codigos10[],5,0)</f>
        <v>Berries</v>
      </c>
      <c r="J1488">
        <f>+VLOOKUP(Importaciones_mensuales[[#This Row],[Categoría]],Cod_Tipo_cultivo[],2,0)</f>
        <v>1</v>
      </c>
      <c r="K1488" t="s">
        <v>129</v>
      </c>
      <c r="L1488">
        <f>+VLOOKUP(Importaciones_mensuales[[#This Row],[Contenido]],Contenido_cod[],2,0)</f>
        <v>1</v>
      </c>
      <c r="M1488" t="str">
        <f>+VLOOKUP(Importaciones_mensuales[[#This Row],[Código Arancelario]],Codigos10[],7,0)</f>
        <v>Sin especificar</v>
      </c>
      <c r="N1488">
        <v>2019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4460</v>
      </c>
      <c r="V1488">
        <v>0</v>
      </c>
      <c r="W1488">
        <v>912</v>
      </c>
      <c r="X1488">
        <v>0</v>
      </c>
      <c r="Y1488">
        <v>0</v>
      </c>
      <c r="Z1488">
        <v>0</v>
      </c>
    </row>
    <row r="1489" spans="1:26" x14ac:dyDescent="0.25">
      <c r="A1489" t="s">
        <v>274</v>
      </c>
      <c r="B1489" t="s">
        <v>363</v>
      </c>
      <c r="C1489" t="str">
        <f>+VLOOKUP(Importaciones_mensuales[[#This Row],[Código Arancelario]],Codigos10[],2,0)</f>
        <v>Frutilla</v>
      </c>
      <c r="D1489">
        <f>+VLOOKUP(Importaciones_mensuales[[#This Row],[Cultivo]],Cod_categoría[],2,0)</f>
        <v>100112025</v>
      </c>
      <c r="E1489" t="str">
        <f>+VLOOKUP(Importaciones_mensuales[[#This Row],[Código Arancelario]],Codigos10[],4,0)</f>
        <v>Deshidratado</v>
      </c>
      <c r="F1489">
        <f>+VLOOKUP(Importaciones_mensuales[[#This Row],[Procesamiento]],Cod_procesamiento[],2,0)</f>
        <v>3</v>
      </c>
      <c r="G1489" t="str">
        <f>+VLOOKUP(Importaciones_mensuales[[#This Row],[Código Arancelario]],Codigos10[],3,0)</f>
        <v>No orgánico</v>
      </c>
      <c r="H1489">
        <f>+VLOOKUP(Importaciones_mensuales[[#This Row],[Tipo]],Cod_tipo[],2,0)</f>
        <v>2</v>
      </c>
      <c r="I1489" t="str">
        <f>+VLOOKUP(Importaciones_mensuales[[#This Row],[Código Arancelario]],Codigos10[],5,0)</f>
        <v>Berries</v>
      </c>
      <c r="J1489">
        <f>+VLOOKUP(Importaciones_mensuales[[#This Row],[Categoría]],Cod_Tipo_cultivo[],2,0)</f>
        <v>1</v>
      </c>
      <c r="K1489" t="s">
        <v>129</v>
      </c>
      <c r="L1489">
        <f>+VLOOKUP(Importaciones_mensuales[[#This Row],[Contenido]],Contenido_cod[],2,0)</f>
        <v>1</v>
      </c>
      <c r="M1489" t="str">
        <f>+VLOOKUP(Importaciones_mensuales[[#This Row],[Código Arancelario]],Codigos10[],7,0)</f>
        <v>Sin especificar</v>
      </c>
      <c r="N1489">
        <v>2020</v>
      </c>
      <c r="O1489">
        <v>160.71207430340556</v>
      </c>
      <c r="P1489">
        <v>0</v>
      </c>
      <c r="Q1489">
        <v>83.108333333333334</v>
      </c>
      <c r="R1489">
        <v>0</v>
      </c>
      <c r="S1489">
        <v>0</v>
      </c>
      <c r="T1489">
        <v>33.505812500000005</v>
      </c>
      <c r="U1489">
        <v>0</v>
      </c>
      <c r="V1489">
        <v>75.141666666666666</v>
      </c>
      <c r="W1489">
        <v>38.088235294117645</v>
      </c>
      <c r="X1489">
        <v>2.7748030856378989</v>
      </c>
      <c r="Y1489">
        <v>0</v>
      </c>
      <c r="Z1489">
        <v>57.726293103448278</v>
      </c>
    </row>
    <row r="1490" spans="1:26" x14ac:dyDescent="0.25">
      <c r="A1490" t="s">
        <v>268</v>
      </c>
      <c r="B1490" t="s">
        <v>15</v>
      </c>
      <c r="C1490" t="str">
        <f>+VLOOKUP(Importaciones_mensuales[[#This Row],[Código Arancelario]],Codigos10[],2,0)</f>
        <v>Manzana</v>
      </c>
      <c r="D1490">
        <f>+VLOOKUP(Importaciones_mensuales[[#This Row],[Cultivo]],Cod_categoría[],2,0)</f>
        <v>100104002</v>
      </c>
      <c r="E1490" t="str">
        <f>+VLOOKUP(Importaciones_mensuales[[#This Row],[Código Arancelario]],Codigos10[],4,0)</f>
        <v>Deshidratado</v>
      </c>
      <c r="F1490">
        <f>+VLOOKUP(Importaciones_mensuales[[#This Row],[Procesamiento]],Cod_procesamiento[],2,0)</f>
        <v>3</v>
      </c>
      <c r="G1490" t="str">
        <f>+VLOOKUP(Importaciones_mensuales[[#This Row],[Código Arancelario]],Codigos10[],3,0)</f>
        <v>No orgánico</v>
      </c>
      <c r="H1490">
        <f>+VLOOKUP(Importaciones_mensuales[[#This Row],[Tipo]],Cod_tipo[],2,0)</f>
        <v>2</v>
      </c>
      <c r="I1490" t="str">
        <f>+VLOOKUP(Importaciones_mensuales[[#This Row],[Código Arancelario]],Codigos10[],5,0)</f>
        <v>Frutos de pepita</v>
      </c>
      <c r="J1490">
        <f>+VLOOKUP(Importaciones_mensuales[[#This Row],[Categoría]],Cod_Tipo_cultivo[],2,0)</f>
        <v>3</v>
      </c>
      <c r="K1490" t="s">
        <v>129</v>
      </c>
      <c r="L1490">
        <f>+VLOOKUP(Importaciones_mensuales[[#This Row],[Contenido]],Contenido_cod[],2,0)</f>
        <v>1</v>
      </c>
      <c r="M1490" t="str">
        <f>+VLOOKUP(Importaciones_mensuales[[#This Row],[Código Arancelario]],Codigos10[],7,0)</f>
        <v>Sin especificar</v>
      </c>
      <c r="N1490">
        <v>2015</v>
      </c>
      <c r="O1490">
        <v>115.81</v>
      </c>
      <c r="P1490">
        <v>0</v>
      </c>
      <c r="Q1490">
        <v>0</v>
      </c>
      <c r="R1490">
        <v>88330.319999999992</v>
      </c>
      <c r="S1490">
        <v>26392.31</v>
      </c>
      <c r="T1490">
        <v>0</v>
      </c>
      <c r="U1490">
        <v>80.36</v>
      </c>
      <c r="V1490">
        <v>0</v>
      </c>
      <c r="W1490">
        <v>0</v>
      </c>
      <c r="X1490">
        <v>7080.41</v>
      </c>
      <c r="Y1490">
        <v>1268.8900000000001</v>
      </c>
      <c r="Z1490">
        <v>0</v>
      </c>
    </row>
    <row r="1491" spans="1:26" x14ac:dyDescent="0.25">
      <c r="A1491" t="s">
        <v>256</v>
      </c>
      <c r="B1491" t="s">
        <v>362</v>
      </c>
      <c r="C1491" t="str">
        <f>+VLOOKUP(Importaciones_mensuales[[#This Row],[Código Arancelario]],Codigos10[],2,0)</f>
        <v>Damasco</v>
      </c>
      <c r="D1491">
        <f>+VLOOKUP(Importaciones_mensuales[[#This Row],[Cultivo]],Cod_categoría[],2,0)</f>
        <v>100103003</v>
      </c>
      <c r="E1491" t="str">
        <f>+VLOOKUP(Importaciones_mensuales[[#This Row],[Código Arancelario]],Codigos10[],4,0)</f>
        <v>Congelado</v>
      </c>
      <c r="F1491">
        <f>+VLOOKUP(Importaciones_mensuales[[#This Row],[Procesamiento]],Cod_procesamiento[],2,0)</f>
        <v>1</v>
      </c>
      <c r="G1491" t="str">
        <f>+VLOOKUP(Importaciones_mensuales[[#This Row],[Código Arancelario]],Codigos10[],3,0)</f>
        <v>Sin especificar</v>
      </c>
      <c r="H1491">
        <f>+VLOOKUP(Importaciones_mensuales[[#This Row],[Tipo]],Cod_tipo[],2,0)</f>
        <v>5</v>
      </c>
      <c r="I1491" t="str">
        <f>+VLOOKUP(Importaciones_mensuales[[#This Row],[Código Arancelario]],Codigos10[],5,0)</f>
        <v>Frutos de carozo</v>
      </c>
      <c r="J1491">
        <f>+VLOOKUP(Importaciones_mensuales[[#This Row],[Categoría]],Cod_Tipo_cultivo[],2,0)</f>
        <v>5</v>
      </c>
      <c r="K1491" t="s">
        <v>129</v>
      </c>
      <c r="L1491">
        <f>+VLOOKUP(Importaciones_mensuales[[#This Row],[Contenido]],Contenido_cod[],2,0)</f>
        <v>1</v>
      </c>
      <c r="M1491" t="str">
        <f>+VLOOKUP(Importaciones_mensuales[[#This Row],[Código Arancelario]],Codigos10[],7,0)</f>
        <v>Sin especificar</v>
      </c>
      <c r="N1491">
        <v>2019</v>
      </c>
      <c r="O1491">
        <v>48000</v>
      </c>
      <c r="P1491">
        <v>0</v>
      </c>
      <c r="Q1491">
        <v>10</v>
      </c>
      <c r="R1491">
        <v>20</v>
      </c>
      <c r="S1491">
        <v>0</v>
      </c>
      <c r="T1491">
        <v>3418</v>
      </c>
      <c r="U1491">
        <v>22982</v>
      </c>
      <c r="V1491">
        <v>0</v>
      </c>
      <c r="W1491">
        <v>0</v>
      </c>
      <c r="X1491">
        <v>0</v>
      </c>
      <c r="Y1491">
        <v>0</v>
      </c>
      <c r="Z1491">
        <v>0</v>
      </c>
    </row>
    <row r="1492" spans="1:26" x14ac:dyDescent="0.25">
      <c r="A1492" t="s">
        <v>257</v>
      </c>
      <c r="B1492" t="s">
        <v>362</v>
      </c>
      <c r="C1492" t="str">
        <f>+VLOOKUP(Importaciones_mensuales[[#This Row],[Código Arancelario]],Codigos10[],2,0)</f>
        <v>Durazno</v>
      </c>
      <c r="D1492">
        <f>+VLOOKUP(Importaciones_mensuales[[#This Row],[Cultivo]],Cod_categoría[],2,0)</f>
        <v>100103004</v>
      </c>
      <c r="E1492" t="str">
        <f>+VLOOKUP(Importaciones_mensuales[[#This Row],[Código Arancelario]],Codigos10[],4,0)</f>
        <v>Congelado</v>
      </c>
      <c r="F1492">
        <f>+VLOOKUP(Importaciones_mensuales[[#This Row],[Procesamiento]],Cod_procesamiento[],2,0)</f>
        <v>1</v>
      </c>
      <c r="G1492" t="str">
        <f>+VLOOKUP(Importaciones_mensuales[[#This Row],[Código Arancelario]],Codigos10[],3,0)</f>
        <v>Sin especificar</v>
      </c>
      <c r="H1492">
        <f>+VLOOKUP(Importaciones_mensuales[[#This Row],[Tipo]],Cod_tipo[],2,0)</f>
        <v>5</v>
      </c>
      <c r="I1492" t="str">
        <f>+VLOOKUP(Importaciones_mensuales[[#This Row],[Código Arancelario]],Codigos10[],5,0)</f>
        <v>Frutos de carozo</v>
      </c>
      <c r="J1492">
        <f>+VLOOKUP(Importaciones_mensuales[[#This Row],[Categoría]],Cod_Tipo_cultivo[],2,0)</f>
        <v>5</v>
      </c>
      <c r="K1492" t="s">
        <v>129</v>
      </c>
      <c r="L1492">
        <f>+VLOOKUP(Importaciones_mensuales[[#This Row],[Contenido]],Contenido_cod[],2,0)</f>
        <v>1</v>
      </c>
      <c r="M1492" t="str">
        <f>+VLOOKUP(Importaciones_mensuales[[#This Row],[Código Arancelario]],Codigos10[],7,0)</f>
        <v>Sin especificar</v>
      </c>
      <c r="N1492">
        <v>2019</v>
      </c>
      <c r="O1492">
        <v>181400</v>
      </c>
      <c r="P1492">
        <v>136712.56</v>
      </c>
      <c r="Q1492">
        <v>13956.684600000001</v>
      </c>
      <c r="R1492">
        <v>0</v>
      </c>
      <c r="S1492">
        <v>49000</v>
      </c>
      <c r="T1492">
        <v>68181.19</v>
      </c>
      <c r="U1492">
        <v>25000</v>
      </c>
      <c r="V1492">
        <v>18030</v>
      </c>
      <c r="W1492">
        <v>96000</v>
      </c>
      <c r="X1492">
        <v>72870.26999999999</v>
      </c>
      <c r="Y1492">
        <v>18290</v>
      </c>
      <c r="Z1492">
        <v>0</v>
      </c>
    </row>
    <row r="1493" spans="1:26" x14ac:dyDescent="0.25">
      <c r="A1493" t="s">
        <v>321</v>
      </c>
      <c r="B1493" t="s">
        <v>362</v>
      </c>
      <c r="C1493" t="str">
        <f>+VLOOKUP(Importaciones_mensuales[[#This Row],[Código Arancelario]],Codigos10[],2,0)</f>
        <v>Kiwi</v>
      </c>
      <c r="D1493">
        <f>+VLOOKUP(Importaciones_mensuales[[#This Row],[Cultivo]],Cod_categoría[],2,0)</f>
        <v>100101007</v>
      </c>
      <c r="E1493" t="str">
        <f>+VLOOKUP(Importaciones_mensuales[[#This Row],[Código Arancelario]],Codigos10[],4,0)</f>
        <v>Congelado</v>
      </c>
      <c r="F1493">
        <f>+VLOOKUP(Importaciones_mensuales[[#This Row],[Procesamiento]],Cod_procesamiento[],2,0)</f>
        <v>1</v>
      </c>
      <c r="G1493" t="str">
        <f>+VLOOKUP(Importaciones_mensuales[[#This Row],[Código Arancelario]],Codigos10[],3,0)</f>
        <v>Sin especificar</v>
      </c>
      <c r="H1493">
        <f>+VLOOKUP(Importaciones_mensuales[[#This Row],[Tipo]],Cod_tipo[],2,0)</f>
        <v>5</v>
      </c>
      <c r="I1493" t="str">
        <f>+VLOOKUP(Importaciones_mensuales[[#This Row],[Código Arancelario]],Codigos10[],5,0)</f>
        <v>Berries</v>
      </c>
      <c r="J1493">
        <f>+VLOOKUP(Importaciones_mensuales[[#This Row],[Categoría]],Cod_Tipo_cultivo[],2,0)</f>
        <v>1</v>
      </c>
      <c r="K1493" t="s">
        <v>129</v>
      </c>
      <c r="L1493">
        <f>+VLOOKUP(Importaciones_mensuales[[#This Row],[Contenido]],Contenido_cod[],2,0)</f>
        <v>1</v>
      </c>
      <c r="M1493" t="str">
        <f>+VLOOKUP(Importaciones_mensuales[[#This Row],[Código Arancelario]],Codigos10[],7,0)</f>
        <v>Sin especificar</v>
      </c>
      <c r="N1493">
        <v>2019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1.3846000000000001</v>
      </c>
      <c r="X1493">
        <v>0</v>
      </c>
      <c r="Y1493">
        <v>0</v>
      </c>
      <c r="Z1493">
        <v>0</v>
      </c>
    </row>
    <row r="1494" spans="1:26" x14ac:dyDescent="0.25">
      <c r="A1494" t="s">
        <v>258</v>
      </c>
      <c r="B1494" t="s">
        <v>362</v>
      </c>
      <c r="C1494" t="str">
        <f>+VLOOKUP(Importaciones_mensuales[[#This Row],[Código Arancelario]],Codigos10[],2,0)</f>
        <v>Manzana</v>
      </c>
      <c r="D1494">
        <f>+VLOOKUP(Importaciones_mensuales[[#This Row],[Cultivo]],Cod_categoría[],2,0)</f>
        <v>100104002</v>
      </c>
      <c r="E1494" t="str">
        <f>+VLOOKUP(Importaciones_mensuales[[#This Row],[Código Arancelario]],Codigos10[],4,0)</f>
        <v>Congelado</v>
      </c>
      <c r="F1494">
        <f>+VLOOKUP(Importaciones_mensuales[[#This Row],[Procesamiento]],Cod_procesamiento[],2,0)</f>
        <v>1</v>
      </c>
      <c r="G1494" t="str">
        <f>+VLOOKUP(Importaciones_mensuales[[#This Row],[Código Arancelario]],Codigos10[],3,0)</f>
        <v>Sin especificar</v>
      </c>
      <c r="H1494">
        <f>+VLOOKUP(Importaciones_mensuales[[#This Row],[Tipo]],Cod_tipo[],2,0)</f>
        <v>5</v>
      </c>
      <c r="I1494" t="str">
        <f>+VLOOKUP(Importaciones_mensuales[[#This Row],[Código Arancelario]],Codigos10[],5,0)</f>
        <v>Frutos de pepita</v>
      </c>
      <c r="J1494">
        <f>+VLOOKUP(Importaciones_mensuales[[#This Row],[Categoría]],Cod_Tipo_cultivo[],2,0)</f>
        <v>3</v>
      </c>
      <c r="K1494" t="s">
        <v>129</v>
      </c>
      <c r="L1494">
        <f>+VLOOKUP(Importaciones_mensuales[[#This Row],[Contenido]],Contenido_cod[],2,0)</f>
        <v>1</v>
      </c>
      <c r="M1494" t="str">
        <f>+VLOOKUP(Importaciones_mensuales[[#This Row],[Código Arancelario]],Codigos10[],7,0)</f>
        <v>Sin especificar</v>
      </c>
      <c r="N1494">
        <v>2019</v>
      </c>
      <c r="O1494">
        <v>0</v>
      </c>
      <c r="P1494">
        <v>4.0999999999999996</v>
      </c>
      <c r="Q1494">
        <v>0</v>
      </c>
      <c r="R1494">
        <v>200</v>
      </c>
      <c r="S1494">
        <v>0</v>
      </c>
      <c r="T1494">
        <v>0</v>
      </c>
      <c r="U1494">
        <v>0</v>
      </c>
      <c r="V1494">
        <v>7</v>
      </c>
      <c r="W1494">
        <v>0</v>
      </c>
      <c r="X1494">
        <v>0</v>
      </c>
      <c r="Y1494">
        <v>700</v>
      </c>
      <c r="Z1494">
        <v>0</v>
      </c>
    </row>
    <row r="1495" spans="1:26" x14ac:dyDescent="0.25">
      <c r="A1495" t="s">
        <v>299</v>
      </c>
      <c r="B1495" t="s">
        <v>15</v>
      </c>
      <c r="C1495" t="str">
        <f>+VLOOKUP(Importaciones_mensuales[[#This Row],[Código Arancelario]],Codigos10[],2,0)</f>
        <v>Manzana</v>
      </c>
      <c r="D1495">
        <f>+VLOOKUP(Importaciones_mensuales[[#This Row],[Cultivo]],Cod_categoría[],2,0)</f>
        <v>100104002</v>
      </c>
      <c r="E1495" t="str">
        <f>+VLOOKUP(Importaciones_mensuales[[#This Row],[Código Arancelario]],Codigos10[],4,0)</f>
        <v>Deshidratado</v>
      </c>
      <c r="F1495">
        <f>+VLOOKUP(Importaciones_mensuales[[#This Row],[Procesamiento]],Cod_procesamiento[],2,0)</f>
        <v>3</v>
      </c>
      <c r="G1495" t="str">
        <f>+VLOOKUP(Importaciones_mensuales[[#This Row],[Código Arancelario]],Codigos10[],3,0)</f>
        <v>Orgánico</v>
      </c>
      <c r="H1495">
        <f>+VLOOKUP(Importaciones_mensuales[[#This Row],[Tipo]],Cod_tipo[],2,0)</f>
        <v>1</v>
      </c>
      <c r="I1495" t="str">
        <f>+VLOOKUP(Importaciones_mensuales[[#This Row],[Código Arancelario]],Codigos10[],5,0)</f>
        <v>Frutos de pepita</v>
      </c>
      <c r="J1495">
        <f>+VLOOKUP(Importaciones_mensuales[[#This Row],[Categoría]],Cod_Tipo_cultivo[],2,0)</f>
        <v>3</v>
      </c>
      <c r="K1495" t="s">
        <v>129</v>
      </c>
      <c r="L1495">
        <f>+VLOOKUP(Importaciones_mensuales[[#This Row],[Contenido]],Contenido_cod[],2,0)</f>
        <v>1</v>
      </c>
      <c r="M1495" t="str">
        <f>+VLOOKUP(Importaciones_mensuales[[#This Row],[Código Arancelario]],Codigos10[],7,0)</f>
        <v>Sin especificar</v>
      </c>
      <c r="N1495">
        <v>2016</v>
      </c>
      <c r="O1495">
        <v>106.6</v>
      </c>
      <c r="P1495">
        <v>0</v>
      </c>
      <c r="Q1495">
        <v>2482.1999999999998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</row>
    <row r="1496" spans="1:26" x14ac:dyDescent="0.25">
      <c r="A1496" t="s">
        <v>234</v>
      </c>
      <c r="B1496" t="s">
        <v>362</v>
      </c>
      <c r="C1496" t="str">
        <f>+VLOOKUP(Importaciones_mensuales[[#This Row],[Código Arancelario]],Codigos10[],2,0)</f>
        <v>Mora</v>
      </c>
      <c r="D1496">
        <f>+VLOOKUP(Importaciones_mensuales[[#This Row],[Cultivo]],Cod_categoría[],2,0)</f>
        <v>100101008</v>
      </c>
      <c r="E1496" t="str">
        <f>+VLOOKUP(Importaciones_mensuales[[#This Row],[Código Arancelario]],Codigos10[],4,0)</f>
        <v>Fresco</v>
      </c>
      <c r="F1496">
        <f>+VLOOKUP(Importaciones_mensuales[[#This Row],[Procesamiento]],Cod_procesamiento[],2,0)</f>
        <v>4</v>
      </c>
      <c r="G1496" t="str">
        <f>+VLOOKUP(Importaciones_mensuales[[#This Row],[Código Arancelario]],Codigos10[],3,0)</f>
        <v>No orgánico</v>
      </c>
      <c r="H1496">
        <f>+VLOOKUP(Importaciones_mensuales[[#This Row],[Tipo]],Cod_tipo[],2,0)</f>
        <v>2</v>
      </c>
      <c r="I1496" t="str">
        <f>+VLOOKUP(Importaciones_mensuales[[#This Row],[Código Arancelario]],Codigos10[],5,0)</f>
        <v>Berries</v>
      </c>
      <c r="J1496">
        <f>+VLOOKUP(Importaciones_mensuales[[#This Row],[Categoría]],Cod_Tipo_cultivo[],2,0)</f>
        <v>1</v>
      </c>
      <c r="K1496" t="s">
        <v>129</v>
      </c>
      <c r="L1496">
        <f>+VLOOKUP(Importaciones_mensuales[[#This Row],[Contenido]],Contenido_cod[],2,0)</f>
        <v>1</v>
      </c>
      <c r="M1496" t="str">
        <f>+VLOOKUP(Importaciones_mensuales[[#This Row],[Código Arancelario]],Codigos10[],7,0)</f>
        <v>Sin especificar</v>
      </c>
      <c r="N1496">
        <v>2019</v>
      </c>
      <c r="O1496">
        <v>105</v>
      </c>
      <c r="P1496">
        <v>6.1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</row>
    <row r="1497" spans="1:26" x14ac:dyDescent="0.25">
      <c r="A1497" t="s">
        <v>263</v>
      </c>
      <c r="B1497" t="s">
        <v>362</v>
      </c>
      <c r="C1497" t="str">
        <f>+VLOOKUP(Importaciones_mensuales[[#This Row],[Código Arancelario]],Codigos10[],2,0)</f>
        <v>Durazno</v>
      </c>
      <c r="D1497">
        <f>+VLOOKUP(Importaciones_mensuales[[#This Row],[Cultivo]],Cod_categoría[],2,0)</f>
        <v>100103004</v>
      </c>
      <c r="E1497" t="str">
        <f>+VLOOKUP(Importaciones_mensuales[[#This Row],[Código Arancelario]],Codigos10[],4,0)</f>
        <v>Conserva</v>
      </c>
      <c r="F1497">
        <f>+VLOOKUP(Importaciones_mensuales[[#This Row],[Procesamiento]],Cod_procesamiento[],2,0)</f>
        <v>2</v>
      </c>
      <c r="G1497" t="str">
        <f>+VLOOKUP(Importaciones_mensuales[[#This Row],[Código Arancelario]],Codigos10[],3,0)</f>
        <v>Sin especificar</v>
      </c>
      <c r="H1497">
        <f>+VLOOKUP(Importaciones_mensuales[[#This Row],[Tipo]],Cod_tipo[],2,0)</f>
        <v>5</v>
      </c>
      <c r="I1497" t="str">
        <f>+VLOOKUP(Importaciones_mensuales[[#This Row],[Código Arancelario]],Codigos10[],5,0)</f>
        <v>Frutos de carozo</v>
      </c>
      <c r="J1497">
        <f>+VLOOKUP(Importaciones_mensuales[[#This Row],[Categoría]],Cod_Tipo_cultivo[],2,0)</f>
        <v>5</v>
      </c>
      <c r="K1497" t="s">
        <v>129</v>
      </c>
      <c r="L1497">
        <f>+VLOOKUP(Importaciones_mensuales[[#This Row],[Contenido]],Contenido_cod[],2,0)</f>
        <v>1</v>
      </c>
      <c r="M1497" t="str">
        <f>+VLOOKUP(Importaciones_mensuales[[#This Row],[Código Arancelario]],Codigos10[],7,0)</f>
        <v>Sin especificar</v>
      </c>
      <c r="N1497">
        <v>2019</v>
      </c>
      <c r="O1497">
        <v>0</v>
      </c>
      <c r="P1497">
        <v>0</v>
      </c>
      <c r="Q1497">
        <v>6.6</v>
      </c>
      <c r="R1497">
        <v>0</v>
      </c>
      <c r="S1497">
        <v>0</v>
      </c>
      <c r="T1497">
        <v>0</v>
      </c>
      <c r="U1497">
        <v>0</v>
      </c>
      <c r="V1497">
        <v>3.3</v>
      </c>
      <c r="W1497">
        <v>0</v>
      </c>
      <c r="X1497">
        <v>0</v>
      </c>
      <c r="Y1497">
        <v>0</v>
      </c>
      <c r="Z1497">
        <v>0</v>
      </c>
    </row>
    <row r="1498" spans="1:26" x14ac:dyDescent="0.25">
      <c r="A1498" t="s">
        <v>264</v>
      </c>
      <c r="B1498" t="s">
        <v>362</v>
      </c>
      <c r="C1498" t="str">
        <f>+VLOOKUP(Importaciones_mensuales[[#This Row],[Código Arancelario]],Codigos10[],2,0)</f>
        <v>Durazno</v>
      </c>
      <c r="D1498">
        <f>+VLOOKUP(Importaciones_mensuales[[#This Row],[Cultivo]],Cod_categoría[],2,0)</f>
        <v>100103004</v>
      </c>
      <c r="E1498" t="str">
        <f>+VLOOKUP(Importaciones_mensuales[[#This Row],[Código Arancelario]],Codigos10[],4,0)</f>
        <v>Conserva</v>
      </c>
      <c r="F1498">
        <f>+VLOOKUP(Importaciones_mensuales[[#This Row],[Procesamiento]],Cod_procesamiento[],2,0)</f>
        <v>2</v>
      </c>
      <c r="G1498" t="str">
        <f>+VLOOKUP(Importaciones_mensuales[[#This Row],[Código Arancelario]],Codigos10[],3,0)</f>
        <v>Sin especificar</v>
      </c>
      <c r="H1498">
        <f>+VLOOKUP(Importaciones_mensuales[[#This Row],[Tipo]],Cod_tipo[],2,0)</f>
        <v>5</v>
      </c>
      <c r="I1498" t="str">
        <f>+VLOOKUP(Importaciones_mensuales[[#This Row],[Código Arancelario]],Codigos10[],5,0)</f>
        <v>Frutos de carozo</v>
      </c>
      <c r="J1498">
        <f>+VLOOKUP(Importaciones_mensuales[[#This Row],[Categoría]],Cod_Tipo_cultivo[],2,0)</f>
        <v>5</v>
      </c>
      <c r="K1498" t="s">
        <v>129</v>
      </c>
      <c r="L1498">
        <f>+VLOOKUP(Importaciones_mensuales[[#This Row],[Contenido]],Contenido_cod[],2,0)</f>
        <v>1</v>
      </c>
      <c r="M1498" t="str">
        <f>+VLOOKUP(Importaciones_mensuales[[#This Row],[Código Arancelario]],Codigos10[],7,0)</f>
        <v>Sin especificar</v>
      </c>
      <c r="N1498">
        <v>2019</v>
      </c>
      <c r="O1498">
        <v>0</v>
      </c>
      <c r="P1498">
        <v>0</v>
      </c>
      <c r="Q1498">
        <v>0</v>
      </c>
      <c r="R1498">
        <v>4.2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1</v>
      </c>
      <c r="Z1498">
        <v>0</v>
      </c>
    </row>
    <row r="1499" spans="1:26" x14ac:dyDescent="0.25">
      <c r="A1499" t="s">
        <v>265</v>
      </c>
      <c r="B1499" t="s">
        <v>362</v>
      </c>
      <c r="C1499" t="str">
        <f>+VLOOKUP(Importaciones_mensuales[[#This Row],[Código Arancelario]],Codigos10[],2,0)</f>
        <v>Damasco</v>
      </c>
      <c r="D1499">
        <f>+VLOOKUP(Importaciones_mensuales[[#This Row],[Cultivo]],Cod_categoría[],2,0)</f>
        <v>100103003</v>
      </c>
      <c r="E1499" t="str">
        <f>+VLOOKUP(Importaciones_mensuales[[#This Row],[Código Arancelario]],Codigos10[],4,0)</f>
        <v>Deshidratado</v>
      </c>
      <c r="F1499">
        <f>+VLOOKUP(Importaciones_mensuales[[#This Row],[Procesamiento]],Cod_procesamiento[],2,0)</f>
        <v>3</v>
      </c>
      <c r="G1499" t="str">
        <f>+VLOOKUP(Importaciones_mensuales[[#This Row],[Código Arancelario]],Codigos10[],3,0)</f>
        <v>Sin especificar</v>
      </c>
      <c r="H1499">
        <f>+VLOOKUP(Importaciones_mensuales[[#This Row],[Tipo]],Cod_tipo[],2,0)</f>
        <v>5</v>
      </c>
      <c r="I1499" t="str">
        <f>+VLOOKUP(Importaciones_mensuales[[#This Row],[Código Arancelario]],Codigos10[],5,0)</f>
        <v>Frutos de carozo</v>
      </c>
      <c r="J1499">
        <f>+VLOOKUP(Importaciones_mensuales[[#This Row],[Categoría]],Cod_Tipo_cultivo[],2,0)</f>
        <v>5</v>
      </c>
      <c r="K1499" t="s">
        <v>129</v>
      </c>
      <c r="L1499">
        <f>+VLOOKUP(Importaciones_mensuales[[#This Row],[Contenido]],Contenido_cod[],2,0)</f>
        <v>1</v>
      </c>
      <c r="M1499" t="str">
        <f>+VLOOKUP(Importaciones_mensuales[[#This Row],[Código Arancelario]],Codigos10[],7,0)</f>
        <v>Sin especificar</v>
      </c>
      <c r="N1499">
        <v>2019</v>
      </c>
      <c r="O1499">
        <v>14000</v>
      </c>
      <c r="P1499">
        <v>0</v>
      </c>
      <c r="Q1499">
        <v>0</v>
      </c>
      <c r="R1499">
        <v>15175</v>
      </c>
      <c r="S1499">
        <v>20000</v>
      </c>
      <c r="T1499">
        <v>35000</v>
      </c>
      <c r="U1499">
        <v>45170</v>
      </c>
      <c r="V1499">
        <v>6000</v>
      </c>
      <c r="W1499">
        <v>1650</v>
      </c>
      <c r="X1499">
        <v>0</v>
      </c>
      <c r="Y1499">
        <v>0</v>
      </c>
      <c r="Z1499">
        <v>11225</v>
      </c>
    </row>
    <row r="1500" spans="1:26" x14ac:dyDescent="0.25">
      <c r="A1500" t="s">
        <v>266</v>
      </c>
      <c r="B1500" t="s">
        <v>15</v>
      </c>
      <c r="C1500" t="str">
        <f>+VLOOKUP(Importaciones_mensuales[[#This Row],[Código Arancelario]],Codigos10[],2,0)</f>
        <v>Ciruela</v>
      </c>
      <c r="D1500">
        <f>+VLOOKUP(Importaciones_mensuales[[#This Row],[Cultivo]],Cod_categoría[],2,0)</f>
        <v>100103002</v>
      </c>
      <c r="E1500" t="str">
        <f>+VLOOKUP(Importaciones_mensuales[[#This Row],[Código Arancelario]],Codigos10[],4,0)</f>
        <v>Deshidratado</v>
      </c>
      <c r="F1500">
        <f>+VLOOKUP(Importaciones_mensuales[[#This Row],[Procesamiento]],Cod_procesamiento[],2,0)</f>
        <v>3</v>
      </c>
      <c r="G1500" t="str">
        <f>+VLOOKUP(Importaciones_mensuales[[#This Row],[Código Arancelario]],Codigos10[],3,0)</f>
        <v>Orgánico</v>
      </c>
      <c r="H1500">
        <f>+VLOOKUP(Importaciones_mensuales[[#This Row],[Tipo]],Cod_tipo[],2,0)</f>
        <v>1</v>
      </c>
      <c r="I1500" t="str">
        <f>+VLOOKUP(Importaciones_mensuales[[#This Row],[Código Arancelario]],Codigos10[],5,0)</f>
        <v>Frutos de carozo</v>
      </c>
      <c r="J1500">
        <f>+VLOOKUP(Importaciones_mensuales[[#This Row],[Categoría]],Cod_Tipo_cultivo[],2,0)</f>
        <v>5</v>
      </c>
      <c r="K1500" t="s">
        <v>129</v>
      </c>
      <c r="L1500">
        <f>+VLOOKUP(Importaciones_mensuales[[#This Row],[Contenido]],Contenido_cod[],2,0)</f>
        <v>1</v>
      </c>
      <c r="M1500" t="str">
        <f>+VLOOKUP(Importaciones_mensuales[[#This Row],[Código Arancelario]],Codigos10[],7,0)</f>
        <v>Sin especificar</v>
      </c>
      <c r="N1500">
        <v>2021</v>
      </c>
      <c r="O1500">
        <v>104.6</v>
      </c>
      <c r="P1500">
        <v>0</v>
      </c>
      <c r="Q1500">
        <v>0</v>
      </c>
      <c r="R1500">
        <v>0</v>
      </c>
      <c r="S1500">
        <v>85042.569999999992</v>
      </c>
      <c r="T1500">
        <v>50470.07</v>
      </c>
      <c r="U1500">
        <v>61523.729999999996</v>
      </c>
      <c r="V1500">
        <v>27418.55</v>
      </c>
      <c r="W1500">
        <v>14775</v>
      </c>
    </row>
    <row r="1501" spans="1:26" x14ac:dyDescent="0.25">
      <c r="A1501" t="s">
        <v>266</v>
      </c>
      <c r="B1501" t="s">
        <v>363</v>
      </c>
      <c r="C1501" t="str">
        <f>+VLOOKUP(Importaciones_mensuales[[#This Row],[Código Arancelario]],Codigos10[],2,0)</f>
        <v>Ciruela</v>
      </c>
      <c r="D1501">
        <f>+VLOOKUP(Importaciones_mensuales[[#This Row],[Cultivo]],Cod_categoría[],2,0)</f>
        <v>100103002</v>
      </c>
      <c r="E1501" t="str">
        <f>+VLOOKUP(Importaciones_mensuales[[#This Row],[Código Arancelario]],Codigos10[],4,0)</f>
        <v>Deshidratado</v>
      </c>
      <c r="F1501">
        <f>+VLOOKUP(Importaciones_mensuales[[#This Row],[Procesamiento]],Cod_procesamiento[],2,0)</f>
        <v>3</v>
      </c>
      <c r="G1501" t="str">
        <f>+VLOOKUP(Importaciones_mensuales[[#This Row],[Código Arancelario]],Codigos10[],3,0)</f>
        <v>Orgánico</v>
      </c>
      <c r="H1501">
        <f>+VLOOKUP(Importaciones_mensuales[[#This Row],[Tipo]],Cod_tipo[],2,0)</f>
        <v>1</v>
      </c>
      <c r="I1501" t="str">
        <f>+VLOOKUP(Importaciones_mensuales[[#This Row],[Código Arancelario]],Codigos10[],5,0)</f>
        <v>Frutos de carozo</v>
      </c>
      <c r="J1501">
        <f>+VLOOKUP(Importaciones_mensuales[[#This Row],[Categoría]],Cod_Tipo_cultivo[],2,0)</f>
        <v>5</v>
      </c>
      <c r="K1501" t="s">
        <v>129</v>
      </c>
      <c r="L1501">
        <f>+VLOOKUP(Importaciones_mensuales[[#This Row],[Contenido]],Contenido_cod[],2,0)</f>
        <v>1</v>
      </c>
      <c r="M1501" t="str">
        <f>+VLOOKUP(Importaciones_mensuales[[#This Row],[Código Arancelario]],Codigos10[],7,0)</f>
        <v>Sin especificar</v>
      </c>
      <c r="N1501">
        <v>2021</v>
      </c>
      <c r="O1501">
        <v>104.6</v>
      </c>
      <c r="P1501">
        <v>0</v>
      </c>
      <c r="Q1501">
        <v>0</v>
      </c>
      <c r="R1501">
        <v>0</v>
      </c>
      <c r="S1501">
        <v>1.3507396759847521</v>
      </c>
      <c r="T1501">
        <v>2.4033366666666667</v>
      </c>
      <c r="U1501">
        <v>0.72380858823529404</v>
      </c>
      <c r="V1501">
        <v>0.73174673071790763</v>
      </c>
      <c r="W1501">
        <v>0.26502242152466365</v>
      </c>
      <c r="X1501">
        <v>0</v>
      </c>
      <c r="Y1501">
        <v>0</v>
      </c>
      <c r="Z1501">
        <v>0</v>
      </c>
    </row>
    <row r="1502" spans="1:26" x14ac:dyDescent="0.25">
      <c r="A1502" t="s">
        <v>274</v>
      </c>
      <c r="B1502" t="s">
        <v>15</v>
      </c>
      <c r="C1502" t="str">
        <f>+VLOOKUP(Importaciones_mensuales[[#This Row],[Código Arancelario]],Codigos10[],2,0)</f>
        <v>Frutilla</v>
      </c>
      <c r="D1502">
        <f>+VLOOKUP(Importaciones_mensuales[[#This Row],[Cultivo]],Cod_categoría[],2,0)</f>
        <v>100112025</v>
      </c>
      <c r="E1502" t="str">
        <f>+VLOOKUP(Importaciones_mensuales[[#This Row],[Código Arancelario]],Codigos10[],4,0)</f>
        <v>Deshidratado</v>
      </c>
      <c r="F1502">
        <f>+VLOOKUP(Importaciones_mensuales[[#This Row],[Procesamiento]],Cod_procesamiento[],2,0)</f>
        <v>3</v>
      </c>
      <c r="G1502" t="str">
        <f>+VLOOKUP(Importaciones_mensuales[[#This Row],[Código Arancelario]],Codigos10[],3,0)</f>
        <v>No orgánico</v>
      </c>
      <c r="H1502">
        <f>+VLOOKUP(Importaciones_mensuales[[#This Row],[Tipo]],Cod_tipo[],2,0)</f>
        <v>2</v>
      </c>
      <c r="I1502" t="str">
        <f>+VLOOKUP(Importaciones_mensuales[[#This Row],[Código Arancelario]],Codigos10[],5,0)</f>
        <v>Berries</v>
      </c>
      <c r="J1502">
        <f>+VLOOKUP(Importaciones_mensuales[[#This Row],[Categoría]],Cod_Tipo_cultivo[],2,0)</f>
        <v>1</v>
      </c>
      <c r="K1502" t="s">
        <v>129</v>
      </c>
      <c r="L1502">
        <f>+VLOOKUP(Importaciones_mensuales[[#This Row],[Contenido]],Contenido_cod[],2,0)</f>
        <v>1</v>
      </c>
      <c r="M1502" t="str">
        <f>+VLOOKUP(Importaciones_mensuales[[#This Row],[Código Arancelario]],Codigos10[],7,0)</f>
        <v>Sin especificar</v>
      </c>
      <c r="N1502">
        <v>2020</v>
      </c>
      <c r="O1502">
        <v>51.91</v>
      </c>
      <c r="P1502">
        <v>0</v>
      </c>
      <c r="Q1502">
        <v>99.73</v>
      </c>
      <c r="R1502">
        <v>0</v>
      </c>
      <c r="S1502">
        <v>0</v>
      </c>
      <c r="T1502">
        <v>21443.72</v>
      </c>
      <c r="U1502">
        <v>0</v>
      </c>
      <c r="V1502">
        <v>631.19000000000005</v>
      </c>
      <c r="W1502">
        <v>64.75</v>
      </c>
      <c r="X1502">
        <v>15028.5</v>
      </c>
      <c r="Y1502">
        <v>0</v>
      </c>
      <c r="Z1502">
        <v>4017.75</v>
      </c>
    </row>
    <row r="1503" spans="1:26" x14ac:dyDescent="0.25">
      <c r="A1503" t="s">
        <v>269</v>
      </c>
      <c r="B1503" t="s">
        <v>362</v>
      </c>
      <c r="C1503" t="str">
        <f>+VLOOKUP(Importaciones_mensuales[[#This Row],[Código Arancelario]],Codigos10[],2,0)</f>
        <v>Durazno</v>
      </c>
      <c r="D1503">
        <f>+VLOOKUP(Importaciones_mensuales[[#This Row],[Cultivo]],Cod_categoría[],2,0)</f>
        <v>100103004</v>
      </c>
      <c r="E1503" t="str">
        <f>+VLOOKUP(Importaciones_mensuales[[#This Row],[Código Arancelario]],Codigos10[],4,0)</f>
        <v>Deshidratado</v>
      </c>
      <c r="F1503">
        <f>+VLOOKUP(Importaciones_mensuales[[#This Row],[Procesamiento]],Cod_procesamiento[],2,0)</f>
        <v>3</v>
      </c>
      <c r="G1503" t="str">
        <f>+VLOOKUP(Importaciones_mensuales[[#This Row],[Código Arancelario]],Codigos10[],3,0)</f>
        <v>Sin especificar</v>
      </c>
      <c r="H1503">
        <f>+VLOOKUP(Importaciones_mensuales[[#This Row],[Tipo]],Cod_tipo[],2,0)</f>
        <v>5</v>
      </c>
      <c r="I1503" t="str">
        <f>+VLOOKUP(Importaciones_mensuales[[#This Row],[Código Arancelario]],Codigos10[],5,0)</f>
        <v>Frutos de carozo</v>
      </c>
      <c r="J1503">
        <f>+VLOOKUP(Importaciones_mensuales[[#This Row],[Categoría]],Cod_Tipo_cultivo[],2,0)</f>
        <v>5</v>
      </c>
      <c r="K1503" t="s">
        <v>129</v>
      </c>
      <c r="L1503">
        <f>+VLOOKUP(Importaciones_mensuales[[#This Row],[Contenido]],Contenido_cod[],2,0)</f>
        <v>1</v>
      </c>
      <c r="M1503" t="str">
        <f>+VLOOKUP(Importaciones_mensuales[[#This Row],[Código Arancelario]],Codigos10[],7,0)</f>
        <v>Sin especificar</v>
      </c>
      <c r="N1503">
        <v>2019</v>
      </c>
      <c r="O1503">
        <v>0</v>
      </c>
      <c r="P1503">
        <v>0</v>
      </c>
      <c r="Q1503">
        <v>20000</v>
      </c>
      <c r="R1503">
        <v>0</v>
      </c>
      <c r="S1503">
        <v>0</v>
      </c>
      <c r="T1503">
        <v>0</v>
      </c>
      <c r="U1503">
        <v>0</v>
      </c>
      <c r="V1503">
        <v>20500</v>
      </c>
      <c r="W1503">
        <v>48250</v>
      </c>
      <c r="X1503">
        <v>21000</v>
      </c>
      <c r="Y1503">
        <v>16155</v>
      </c>
      <c r="Z1503">
        <v>13675</v>
      </c>
    </row>
    <row r="1504" spans="1:26" x14ac:dyDescent="0.25">
      <c r="A1504" t="s">
        <v>270</v>
      </c>
      <c r="B1504" t="s">
        <v>362</v>
      </c>
      <c r="C1504" t="str">
        <f>+VLOOKUP(Importaciones_mensuales[[#This Row],[Código Arancelario]],Codigos10[],2,0)</f>
        <v>Mosqueta</v>
      </c>
      <c r="D1504">
        <f>+VLOOKUP(Importaciones_mensuales[[#This Row],[Cultivo]],Cod_categoría[],2,0)</f>
        <v>100114030</v>
      </c>
      <c r="E1504" t="str">
        <f>+VLOOKUP(Importaciones_mensuales[[#This Row],[Código Arancelario]],Codigos10[],4,0)</f>
        <v>Deshidratado</v>
      </c>
      <c r="F1504">
        <f>+VLOOKUP(Importaciones_mensuales[[#This Row],[Procesamiento]],Cod_procesamiento[],2,0)</f>
        <v>3</v>
      </c>
      <c r="G1504" t="str">
        <f>+VLOOKUP(Importaciones_mensuales[[#This Row],[Código Arancelario]],Codigos10[],3,0)</f>
        <v>Sin especificar</v>
      </c>
      <c r="H1504">
        <f>+VLOOKUP(Importaciones_mensuales[[#This Row],[Tipo]],Cod_tipo[],2,0)</f>
        <v>5</v>
      </c>
      <c r="I1504" t="str">
        <f>+VLOOKUP(Importaciones_mensuales[[#This Row],[Código Arancelario]],Codigos10[],5,0)</f>
        <v>Frutos de pepita</v>
      </c>
      <c r="J1504">
        <f>+VLOOKUP(Importaciones_mensuales[[#This Row],[Categoría]],Cod_Tipo_cultivo[],2,0)</f>
        <v>3</v>
      </c>
      <c r="K1504" t="s">
        <v>129</v>
      </c>
      <c r="L1504">
        <f>+VLOOKUP(Importaciones_mensuales[[#This Row],[Contenido]],Contenido_cod[],2,0)</f>
        <v>1</v>
      </c>
      <c r="M1504" t="str">
        <f>+VLOOKUP(Importaciones_mensuales[[#This Row],[Código Arancelario]],Codigos10[],7,0)</f>
        <v>Sin especificar</v>
      </c>
      <c r="N1504">
        <v>2019</v>
      </c>
      <c r="O1504">
        <v>0</v>
      </c>
      <c r="P1504">
        <v>0</v>
      </c>
      <c r="Q1504">
        <v>0</v>
      </c>
      <c r="R1504">
        <v>0</v>
      </c>
      <c r="S1504">
        <v>601</v>
      </c>
      <c r="T1504">
        <v>0</v>
      </c>
      <c r="U1504">
        <v>0.6</v>
      </c>
      <c r="V1504">
        <v>0</v>
      </c>
      <c r="W1504">
        <v>1200</v>
      </c>
      <c r="X1504">
        <v>0</v>
      </c>
      <c r="Y1504">
        <v>0.4</v>
      </c>
      <c r="Z1504">
        <v>0</v>
      </c>
    </row>
    <row r="1505" spans="1:26" x14ac:dyDescent="0.25">
      <c r="A1505" t="s">
        <v>268</v>
      </c>
      <c r="B1505" t="s">
        <v>15</v>
      </c>
      <c r="C1505" t="str">
        <f>+VLOOKUP(Importaciones_mensuales[[#This Row],[Código Arancelario]],Codigos10[],2,0)</f>
        <v>Manzana</v>
      </c>
      <c r="D1505">
        <f>+VLOOKUP(Importaciones_mensuales[[#This Row],[Cultivo]],Cod_categoría[],2,0)</f>
        <v>100104002</v>
      </c>
      <c r="E1505" t="str">
        <f>+VLOOKUP(Importaciones_mensuales[[#This Row],[Código Arancelario]],Codigos10[],4,0)</f>
        <v>Deshidratado</v>
      </c>
      <c r="F1505">
        <f>+VLOOKUP(Importaciones_mensuales[[#This Row],[Procesamiento]],Cod_procesamiento[],2,0)</f>
        <v>3</v>
      </c>
      <c r="G1505" t="str">
        <f>+VLOOKUP(Importaciones_mensuales[[#This Row],[Código Arancelario]],Codigos10[],3,0)</f>
        <v>No orgánico</v>
      </c>
      <c r="H1505">
        <f>+VLOOKUP(Importaciones_mensuales[[#This Row],[Tipo]],Cod_tipo[],2,0)</f>
        <v>2</v>
      </c>
      <c r="I1505" t="str">
        <f>+VLOOKUP(Importaciones_mensuales[[#This Row],[Código Arancelario]],Codigos10[],5,0)</f>
        <v>Frutos de pepita</v>
      </c>
      <c r="J1505">
        <f>+VLOOKUP(Importaciones_mensuales[[#This Row],[Categoría]],Cod_Tipo_cultivo[],2,0)</f>
        <v>3</v>
      </c>
      <c r="K1505" t="s">
        <v>129</v>
      </c>
      <c r="L1505">
        <f>+VLOOKUP(Importaciones_mensuales[[#This Row],[Contenido]],Contenido_cod[],2,0)</f>
        <v>1</v>
      </c>
      <c r="M1505" t="str">
        <f>+VLOOKUP(Importaciones_mensuales[[#This Row],[Código Arancelario]],Codigos10[],7,0)</f>
        <v>Sin especificar</v>
      </c>
      <c r="N1505">
        <v>2019</v>
      </c>
      <c r="O1505">
        <v>51.89</v>
      </c>
      <c r="P1505">
        <v>36282.1</v>
      </c>
      <c r="Q1505">
        <v>0</v>
      </c>
      <c r="R1505">
        <v>0</v>
      </c>
      <c r="S1505">
        <v>39986.219999999994</v>
      </c>
      <c r="T1505">
        <v>0</v>
      </c>
      <c r="U1505">
        <v>16677.2</v>
      </c>
      <c r="V1505">
        <v>109557.63</v>
      </c>
      <c r="W1505">
        <v>54935.32</v>
      </c>
      <c r="X1505">
        <v>0</v>
      </c>
      <c r="Y1505">
        <v>8499.41</v>
      </c>
      <c r="Z1505">
        <v>58050.45</v>
      </c>
    </row>
    <row r="1506" spans="1:26" x14ac:dyDescent="0.25">
      <c r="A1506" t="s">
        <v>268</v>
      </c>
      <c r="B1506" t="s">
        <v>363</v>
      </c>
      <c r="C1506" t="str">
        <f>+VLOOKUP(Importaciones_mensuales[[#This Row],[Código Arancelario]],Codigos10[],2,0)</f>
        <v>Manzana</v>
      </c>
      <c r="D1506">
        <f>+VLOOKUP(Importaciones_mensuales[[#This Row],[Cultivo]],Cod_categoría[],2,0)</f>
        <v>100104002</v>
      </c>
      <c r="E1506" t="str">
        <f>+VLOOKUP(Importaciones_mensuales[[#This Row],[Código Arancelario]],Codigos10[],4,0)</f>
        <v>Deshidratado</v>
      </c>
      <c r="F1506">
        <f>+VLOOKUP(Importaciones_mensuales[[#This Row],[Procesamiento]],Cod_procesamiento[],2,0)</f>
        <v>3</v>
      </c>
      <c r="G1506" t="str">
        <f>+VLOOKUP(Importaciones_mensuales[[#This Row],[Código Arancelario]],Codigos10[],3,0)</f>
        <v>No orgánico</v>
      </c>
      <c r="H1506">
        <f>+VLOOKUP(Importaciones_mensuales[[#This Row],[Tipo]],Cod_tipo[],2,0)</f>
        <v>2</v>
      </c>
      <c r="I1506" t="str">
        <f>+VLOOKUP(Importaciones_mensuales[[#This Row],[Código Arancelario]],Codigos10[],5,0)</f>
        <v>Frutos de pepita</v>
      </c>
      <c r="J1506">
        <f>+VLOOKUP(Importaciones_mensuales[[#This Row],[Categoría]],Cod_Tipo_cultivo[],2,0)</f>
        <v>3</v>
      </c>
      <c r="K1506" t="s">
        <v>129</v>
      </c>
      <c r="L1506">
        <f>+VLOOKUP(Importaciones_mensuales[[#This Row],[Contenido]],Contenido_cod[],2,0)</f>
        <v>1</v>
      </c>
      <c r="M1506" t="str">
        <f>+VLOOKUP(Importaciones_mensuales[[#This Row],[Código Arancelario]],Codigos10[],7,0)</f>
        <v>Sin especificar</v>
      </c>
      <c r="N1506">
        <v>2019</v>
      </c>
      <c r="O1506">
        <v>47.172727272727272</v>
      </c>
      <c r="P1506">
        <v>5.1475691295333075</v>
      </c>
      <c r="Q1506">
        <v>0</v>
      </c>
      <c r="R1506">
        <v>0</v>
      </c>
      <c r="S1506">
        <v>10.090522995394611</v>
      </c>
      <c r="T1506">
        <v>0</v>
      </c>
      <c r="U1506">
        <v>2.4065223665223665</v>
      </c>
      <c r="V1506">
        <v>7.7874634692642131</v>
      </c>
      <c r="W1506">
        <v>6.1167832821887789</v>
      </c>
      <c r="X1506">
        <v>0</v>
      </c>
      <c r="Y1506">
        <v>20.360306623547732</v>
      </c>
      <c r="Z1506">
        <v>3.4603066266891589</v>
      </c>
    </row>
    <row r="1507" spans="1:26" x14ac:dyDescent="0.25">
      <c r="A1507" t="s">
        <v>274</v>
      </c>
      <c r="B1507" t="s">
        <v>362</v>
      </c>
      <c r="C1507" t="str">
        <f>+VLOOKUP(Importaciones_mensuales[[#This Row],[Código Arancelario]],Codigos10[],2,0)</f>
        <v>Frutilla</v>
      </c>
      <c r="D1507">
        <f>+VLOOKUP(Importaciones_mensuales[[#This Row],[Cultivo]],Cod_categoría[],2,0)</f>
        <v>100112025</v>
      </c>
      <c r="E1507" t="str">
        <f>+VLOOKUP(Importaciones_mensuales[[#This Row],[Código Arancelario]],Codigos10[],4,0)</f>
        <v>Deshidratado</v>
      </c>
      <c r="F1507">
        <f>+VLOOKUP(Importaciones_mensuales[[#This Row],[Procesamiento]],Cod_procesamiento[],2,0)</f>
        <v>3</v>
      </c>
      <c r="G1507" t="str">
        <f>+VLOOKUP(Importaciones_mensuales[[#This Row],[Código Arancelario]],Codigos10[],3,0)</f>
        <v>No orgánico</v>
      </c>
      <c r="H1507">
        <f>+VLOOKUP(Importaciones_mensuales[[#This Row],[Tipo]],Cod_tipo[],2,0)</f>
        <v>2</v>
      </c>
      <c r="I1507" t="str">
        <f>+VLOOKUP(Importaciones_mensuales[[#This Row],[Código Arancelario]],Codigos10[],5,0)</f>
        <v>Berries</v>
      </c>
      <c r="J1507">
        <f>+VLOOKUP(Importaciones_mensuales[[#This Row],[Categoría]],Cod_Tipo_cultivo[],2,0)</f>
        <v>1</v>
      </c>
      <c r="K1507" t="s">
        <v>129</v>
      </c>
      <c r="L1507">
        <f>+VLOOKUP(Importaciones_mensuales[[#This Row],[Contenido]],Contenido_cod[],2,0)</f>
        <v>1</v>
      </c>
      <c r="M1507" t="str">
        <f>+VLOOKUP(Importaciones_mensuales[[#This Row],[Código Arancelario]],Codigos10[],7,0)</f>
        <v>Sin especificar</v>
      </c>
      <c r="N1507">
        <v>2018</v>
      </c>
      <c r="O1507">
        <v>45</v>
      </c>
      <c r="P1507">
        <v>0</v>
      </c>
      <c r="Q1507">
        <v>2.1</v>
      </c>
      <c r="R1507">
        <v>0</v>
      </c>
      <c r="S1507">
        <v>0</v>
      </c>
      <c r="T1507">
        <v>112.6</v>
      </c>
      <c r="U1507">
        <v>40</v>
      </c>
      <c r="V1507">
        <v>0</v>
      </c>
      <c r="W1507">
        <v>0</v>
      </c>
      <c r="X1507">
        <v>0.3846</v>
      </c>
      <c r="Y1507">
        <v>0</v>
      </c>
      <c r="Z1507">
        <v>0</v>
      </c>
    </row>
    <row r="1508" spans="1:26" x14ac:dyDescent="0.25">
      <c r="A1508" t="s">
        <v>255</v>
      </c>
      <c r="B1508" t="s">
        <v>15</v>
      </c>
      <c r="C1508" t="str">
        <f>+VLOOKUP(Importaciones_mensuales[[#This Row],[Código Arancelario]],Codigos10[],2,0)</f>
        <v>Arándano</v>
      </c>
      <c r="D1508">
        <f>+VLOOKUP(Importaciones_mensuales[[#This Row],[Cultivo]],Cod_categoría[],2,0)</f>
        <v>100101001</v>
      </c>
      <c r="E1508" t="str">
        <f>+VLOOKUP(Importaciones_mensuales[[#This Row],[Código Arancelario]],Codigos10[],4,0)</f>
        <v>Congelado</v>
      </c>
      <c r="F1508">
        <f>+VLOOKUP(Importaciones_mensuales[[#This Row],[Procesamiento]],Cod_procesamiento[],2,0)</f>
        <v>1</v>
      </c>
      <c r="G1508" t="str">
        <f>+VLOOKUP(Importaciones_mensuales[[#This Row],[Código Arancelario]],Codigos10[],3,0)</f>
        <v>No orgánico</v>
      </c>
      <c r="H1508">
        <f>+VLOOKUP(Importaciones_mensuales[[#This Row],[Tipo]],Cod_tipo[],2,0)</f>
        <v>2</v>
      </c>
      <c r="I1508" t="str">
        <f>+VLOOKUP(Importaciones_mensuales[[#This Row],[Código Arancelario]],Codigos10[],5,0)</f>
        <v>Berries</v>
      </c>
      <c r="J1508">
        <f>+VLOOKUP(Importaciones_mensuales[[#This Row],[Categoría]],Cod_Tipo_cultivo[],2,0)</f>
        <v>1</v>
      </c>
      <c r="K1508" t="s">
        <v>129</v>
      </c>
      <c r="L1508">
        <f>+VLOOKUP(Importaciones_mensuales[[#This Row],[Contenido]],Contenido_cod[],2,0)</f>
        <v>1</v>
      </c>
      <c r="M1508" t="str">
        <f>+VLOOKUP(Importaciones_mensuales[[#This Row],[Código Arancelario]],Codigos10[],7,0)</f>
        <v>Sin especificar</v>
      </c>
      <c r="N1508">
        <v>2018</v>
      </c>
      <c r="O1508">
        <v>37.619999999999997</v>
      </c>
      <c r="P1508">
        <v>0</v>
      </c>
      <c r="Q1508">
        <v>0</v>
      </c>
      <c r="R1508">
        <v>7176</v>
      </c>
      <c r="S1508">
        <v>168539.35</v>
      </c>
      <c r="T1508">
        <v>0</v>
      </c>
      <c r="U1508">
        <v>168504.24</v>
      </c>
      <c r="V1508">
        <v>59171.6</v>
      </c>
      <c r="W1508">
        <v>0</v>
      </c>
      <c r="X1508">
        <v>0</v>
      </c>
      <c r="Y1508">
        <v>0</v>
      </c>
      <c r="Z1508">
        <v>0</v>
      </c>
    </row>
    <row r="1509" spans="1:26" x14ac:dyDescent="0.25">
      <c r="A1509" t="s">
        <v>14</v>
      </c>
      <c r="B1509" t="s">
        <v>362</v>
      </c>
      <c r="C1509" t="str">
        <f>+VLOOKUP(Importaciones_mensuales[[#This Row],[Código Arancelario]],Codigos10[],2,0)</f>
        <v>Papa</v>
      </c>
      <c r="D1509">
        <f>+VLOOKUP(Importaciones_mensuales[[#This Row],[Cultivo]],Cod_categoría[],2,0)</f>
        <v>100114001</v>
      </c>
      <c r="E1509" t="str">
        <f>+VLOOKUP(Importaciones_mensuales[[#This Row],[Código Arancelario]],Codigos10[],4,0)</f>
        <v>Fresco</v>
      </c>
      <c r="F1509">
        <f>+VLOOKUP(Importaciones_mensuales[[#This Row],[Procesamiento]],Cod_procesamiento[],2,0)</f>
        <v>4</v>
      </c>
      <c r="G1509" t="str">
        <f>+VLOOKUP(Importaciones_mensuales[[#This Row],[Código Arancelario]],Codigos10[],3,0)</f>
        <v>Siembra</v>
      </c>
      <c r="H1509">
        <f>+VLOOKUP(Importaciones_mensuales[[#This Row],[Tipo]],Cod_tipo[],2,0)</f>
        <v>6</v>
      </c>
      <c r="I1509" t="str">
        <f>+VLOOKUP(Importaciones_mensuales[[#This Row],[Código Arancelario]],Codigos10[],5,0)</f>
        <v>Tubérculos</v>
      </c>
      <c r="J1509">
        <f>+VLOOKUP(Importaciones_mensuales[[#This Row],[Categoría]],Cod_Tipo_cultivo[],2,0)</f>
        <v>9</v>
      </c>
      <c r="K1509" t="s">
        <v>20</v>
      </c>
      <c r="L1509">
        <f>+VLOOKUP(Importaciones_mensuales[[#This Row],[Contenido]],Contenido_cod[],2,0)</f>
        <v>2</v>
      </c>
      <c r="M1509" t="str">
        <f>+VLOOKUP(Importaciones_mensuales[[#This Row],[Código Arancelario]],Codigos10[],7,0)</f>
        <v>Sin especificar</v>
      </c>
      <c r="N1509">
        <v>2018</v>
      </c>
      <c r="O1509">
        <v>0</v>
      </c>
      <c r="P1509">
        <v>1.7692000000000001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1734.6</v>
      </c>
      <c r="Y1509">
        <v>0</v>
      </c>
      <c r="Z1509">
        <v>263.52999999999997</v>
      </c>
    </row>
    <row r="1510" spans="1:26" x14ac:dyDescent="0.25">
      <c r="A1510" t="s">
        <v>22</v>
      </c>
      <c r="B1510" t="s">
        <v>362</v>
      </c>
      <c r="C1510" t="str">
        <f>+VLOOKUP(Importaciones_mensuales[[#This Row],[Código Arancelario]],Codigos10[],2,0)</f>
        <v>Papa</v>
      </c>
      <c r="D1510">
        <f>+VLOOKUP(Importaciones_mensuales[[#This Row],[Cultivo]],Cod_categoría[],2,0)</f>
        <v>100114001</v>
      </c>
      <c r="E1510" t="str">
        <f>+VLOOKUP(Importaciones_mensuales[[#This Row],[Código Arancelario]],Codigos10[],4,0)</f>
        <v>Fresco</v>
      </c>
      <c r="F1510">
        <f>+VLOOKUP(Importaciones_mensuales[[#This Row],[Procesamiento]],Cod_procesamiento[],2,0)</f>
        <v>4</v>
      </c>
      <c r="G1510" t="str">
        <f>+VLOOKUP(Importaciones_mensuales[[#This Row],[Código Arancelario]],Codigos10[],3,0)</f>
        <v>Siembra</v>
      </c>
      <c r="H1510">
        <f>+VLOOKUP(Importaciones_mensuales[[#This Row],[Tipo]],Cod_tipo[],2,0)</f>
        <v>6</v>
      </c>
      <c r="I1510" t="str">
        <f>+VLOOKUP(Importaciones_mensuales[[#This Row],[Código Arancelario]],Codigos10[],5,0)</f>
        <v>Tubérculos</v>
      </c>
      <c r="J1510">
        <f>+VLOOKUP(Importaciones_mensuales[[#This Row],[Categoría]],Cod_Tipo_cultivo[],2,0)</f>
        <v>9</v>
      </c>
      <c r="K1510" t="s">
        <v>20</v>
      </c>
      <c r="L1510">
        <f>+VLOOKUP(Importaciones_mensuales[[#This Row],[Contenido]],Contenido_cod[],2,0)</f>
        <v>2</v>
      </c>
      <c r="M1510" t="str">
        <f>+VLOOKUP(Importaciones_mensuales[[#This Row],[Código Arancelario]],Codigos10[],7,0)</f>
        <v>Sin especificar</v>
      </c>
      <c r="N1510">
        <v>2018</v>
      </c>
      <c r="O1510">
        <v>3150</v>
      </c>
      <c r="P1510">
        <v>0</v>
      </c>
      <c r="Q1510">
        <v>0</v>
      </c>
      <c r="R1510">
        <v>2772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</row>
    <row r="1511" spans="1:26" x14ac:dyDescent="0.25">
      <c r="A1511" t="s">
        <v>23</v>
      </c>
      <c r="B1511" t="s">
        <v>362</v>
      </c>
      <c r="C1511" t="str">
        <f>+VLOOKUP(Importaciones_mensuales[[#This Row],[Código Arancelario]],Codigos10[],2,0)</f>
        <v>Papa</v>
      </c>
      <c r="D1511">
        <f>+VLOOKUP(Importaciones_mensuales[[#This Row],[Cultivo]],Cod_categoría[],2,0)</f>
        <v>100114001</v>
      </c>
      <c r="E1511" t="str">
        <f>+VLOOKUP(Importaciones_mensuales[[#This Row],[Código Arancelario]],Codigos10[],4,0)</f>
        <v>Fresco</v>
      </c>
      <c r="F1511">
        <f>+VLOOKUP(Importaciones_mensuales[[#This Row],[Procesamiento]],Cod_procesamiento[],2,0)</f>
        <v>4</v>
      </c>
      <c r="G1511" t="str">
        <f>+VLOOKUP(Importaciones_mensuales[[#This Row],[Código Arancelario]],Codigos10[],3,0)</f>
        <v>Siembra</v>
      </c>
      <c r="H1511">
        <f>+VLOOKUP(Importaciones_mensuales[[#This Row],[Tipo]],Cod_tipo[],2,0)</f>
        <v>6</v>
      </c>
      <c r="I1511" t="str">
        <f>+VLOOKUP(Importaciones_mensuales[[#This Row],[Código Arancelario]],Codigos10[],5,0)</f>
        <v>Tubérculos</v>
      </c>
      <c r="J1511">
        <f>+VLOOKUP(Importaciones_mensuales[[#This Row],[Categoría]],Cod_Tipo_cultivo[],2,0)</f>
        <v>9</v>
      </c>
      <c r="K1511" t="s">
        <v>20</v>
      </c>
      <c r="L1511">
        <f>+VLOOKUP(Importaciones_mensuales[[#This Row],[Contenido]],Contenido_cod[],2,0)</f>
        <v>2</v>
      </c>
      <c r="M1511" t="str">
        <f>+VLOOKUP(Importaciones_mensuales[[#This Row],[Código Arancelario]],Codigos10[],7,0)</f>
        <v>Sin especificar</v>
      </c>
      <c r="N1511">
        <v>2018</v>
      </c>
      <c r="O1511">
        <v>19920</v>
      </c>
      <c r="P1511">
        <v>22070</v>
      </c>
      <c r="Q1511">
        <v>0</v>
      </c>
      <c r="R1511">
        <v>8196</v>
      </c>
      <c r="S1511">
        <v>5690</v>
      </c>
      <c r="T1511">
        <v>0</v>
      </c>
      <c r="U1511">
        <v>96275</v>
      </c>
      <c r="V1511">
        <v>314250</v>
      </c>
      <c r="W1511">
        <v>455625</v>
      </c>
      <c r="X1511">
        <v>761296</v>
      </c>
      <c r="Y1511">
        <v>61952</v>
      </c>
      <c r="Z1511">
        <v>0</v>
      </c>
    </row>
    <row r="1512" spans="1:26" x14ac:dyDescent="0.25">
      <c r="A1512" t="s">
        <v>274</v>
      </c>
      <c r="B1512" t="s">
        <v>363</v>
      </c>
      <c r="C1512" t="str">
        <f>+VLOOKUP(Importaciones_mensuales[[#This Row],[Código Arancelario]],Codigos10[],2,0)</f>
        <v>Frutilla</v>
      </c>
      <c r="D1512">
        <f>+VLOOKUP(Importaciones_mensuales[[#This Row],[Cultivo]],Cod_categoría[],2,0)</f>
        <v>100112025</v>
      </c>
      <c r="E1512" t="str">
        <f>+VLOOKUP(Importaciones_mensuales[[#This Row],[Código Arancelario]],Codigos10[],4,0)</f>
        <v>Deshidratado</v>
      </c>
      <c r="F1512">
        <f>+VLOOKUP(Importaciones_mensuales[[#This Row],[Procesamiento]],Cod_procesamiento[],2,0)</f>
        <v>3</v>
      </c>
      <c r="G1512" t="str">
        <f>+VLOOKUP(Importaciones_mensuales[[#This Row],[Código Arancelario]],Codigos10[],3,0)</f>
        <v>No orgánico</v>
      </c>
      <c r="H1512">
        <f>+VLOOKUP(Importaciones_mensuales[[#This Row],[Tipo]],Cod_tipo[],2,0)</f>
        <v>2</v>
      </c>
      <c r="I1512" t="str">
        <f>+VLOOKUP(Importaciones_mensuales[[#This Row],[Código Arancelario]],Codigos10[],5,0)</f>
        <v>Berries</v>
      </c>
      <c r="J1512">
        <f>+VLOOKUP(Importaciones_mensuales[[#This Row],[Categoría]],Cod_Tipo_cultivo[],2,0)</f>
        <v>1</v>
      </c>
      <c r="K1512" t="s">
        <v>129</v>
      </c>
      <c r="L1512">
        <f>+VLOOKUP(Importaciones_mensuales[[#This Row],[Contenido]],Contenido_cod[],2,0)</f>
        <v>1</v>
      </c>
      <c r="M1512" t="str">
        <f>+VLOOKUP(Importaciones_mensuales[[#This Row],[Código Arancelario]],Codigos10[],7,0)</f>
        <v>Sin especificar</v>
      </c>
      <c r="N1512">
        <v>2018</v>
      </c>
      <c r="O1512">
        <v>33.421999999999997</v>
      </c>
      <c r="P1512">
        <v>0</v>
      </c>
      <c r="Q1512">
        <v>62.352380952380948</v>
      </c>
      <c r="R1512">
        <v>0</v>
      </c>
      <c r="S1512">
        <v>0</v>
      </c>
      <c r="T1512">
        <v>8.3151865008880996</v>
      </c>
      <c r="U1512">
        <v>22.1465</v>
      </c>
      <c r="V1512">
        <v>0</v>
      </c>
      <c r="W1512">
        <v>0</v>
      </c>
      <c r="X1512">
        <v>94.12376495059803</v>
      </c>
      <c r="Y1512">
        <v>0</v>
      </c>
      <c r="Z1512">
        <v>0</v>
      </c>
    </row>
    <row r="1513" spans="1:26" x14ac:dyDescent="0.25">
      <c r="A1513" t="s">
        <v>166</v>
      </c>
      <c r="B1513" t="s">
        <v>363</v>
      </c>
      <c r="C1513" t="str">
        <f>+VLOOKUP(Importaciones_mensuales[[#This Row],[Código Arancelario]],Codigos10[],2,0)</f>
        <v>Palta</v>
      </c>
      <c r="D1513">
        <f>+VLOOKUP(Importaciones_mensuales[[#This Row],[Cultivo]],Cod_categoría[],2,0)</f>
        <v>100106002</v>
      </c>
      <c r="E1513" t="str">
        <f>+VLOOKUP(Importaciones_mensuales[[#This Row],[Código Arancelario]],Codigos10[],4,0)</f>
        <v>Sin especificar</v>
      </c>
      <c r="F1513">
        <f>+VLOOKUP(Importaciones_mensuales[[#This Row],[Procesamiento]],Cod_procesamiento[],2,0)</f>
        <v>6</v>
      </c>
      <c r="G1513" t="str">
        <f>+VLOOKUP(Importaciones_mensuales[[#This Row],[Código Arancelario]],Codigos10[],3,0)</f>
        <v>Orgánico</v>
      </c>
      <c r="H1513">
        <f>+VLOOKUP(Importaciones_mensuales[[#This Row],[Tipo]],Cod_tipo[],2,0)</f>
        <v>1</v>
      </c>
      <c r="I1513" t="str">
        <f>+VLOOKUP(Importaciones_mensuales[[#This Row],[Código Arancelario]],Codigos10[],5,0)</f>
        <v>Frutos Oleaginosos</v>
      </c>
      <c r="J1513">
        <f>+VLOOKUP(Importaciones_mensuales[[#This Row],[Categoría]],Cod_Tipo_cultivo[],2,0)</f>
        <v>12</v>
      </c>
      <c r="K1513" t="s">
        <v>129</v>
      </c>
      <c r="L1513">
        <f>+VLOOKUP(Importaciones_mensuales[[#This Row],[Contenido]],Contenido_cod[],2,0)</f>
        <v>1</v>
      </c>
      <c r="M1513" t="str">
        <f>+VLOOKUP(Importaciones_mensuales[[#This Row],[Código Arancelario]],Codigos10[],7,0)</f>
        <v>Hass</v>
      </c>
      <c r="N1513">
        <v>2020</v>
      </c>
      <c r="O1513">
        <v>32.405912725895718</v>
      </c>
      <c r="P1513">
        <v>0</v>
      </c>
      <c r="Q1513">
        <v>16.000679117147708</v>
      </c>
      <c r="R1513">
        <v>1.5309062499999999</v>
      </c>
      <c r="S1513">
        <v>0</v>
      </c>
      <c r="T1513">
        <v>0</v>
      </c>
      <c r="U1513">
        <v>1.568330625</v>
      </c>
      <c r="V1513">
        <v>1.447019784172662</v>
      </c>
      <c r="W1513">
        <v>0</v>
      </c>
      <c r="X1513">
        <v>0</v>
      </c>
      <c r="Y1513">
        <v>39.030499534174574</v>
      </c>
      <c r="Z1513">
        <v>1.7282031250000001</v>
      </c>
    </row>
    <row r="1514" spans="1:26" x14ac:dyDescent="0.25">
      <c r="A1514" t="s">
        <v>30</v>
      </c>
      <c r="B1514" t="s">
        <v>362</v>
      </c>
      <c r="C1514" t="str">
        <f>+VLOOKUP(Importaciones_mensuales[[#This Row],[Código Arancelario]],Codigos10[],2,0)</f>
        <v>Chalote</v>
      </c>
      <c r="D1514">
        <f>+VLOOKUP(Importaciones_mensuales[[#This Row],[Cultivo]],Cod_categoría[],2,0)</f>
        <v>100114019</v>
      </c>
      <c r="E1514" t="str">
        <f>+VLOOKUP(Importaciones_mensuales[[#This Row],[Código Arancelario]],Codigos10[],4,0)</f>
        <v>Fresco</v>
      </c>
      <c r="F1514">
        <f>+VLOOKUP(Importaciones_mensuales[[#This Row],[Procesamiento]],Cod_procesamiento[],2,0)</f>
        <v>4</v>
      </c>
      <c r="G1514" t="str">
        <f>+VLOOKUP(Importaciones_mensuales[[#This Row],[Código Arancelario]],Codigos10[],3,0)</f>
        <v>Sin especificar</v>
      </c>
      <c r="H1514">
        <f>+VLOOKUP(Importaciones_mensuales[[#This Row],[Tipo]],Cod_tipo[],2,0)</f>
        <v>5</v>
      </c>
      <c r="I1514" t="str">
        <f>+VLOOKUP(Importaciones_mensuales[[#This Row],[Código Arancelario]],Codigos10[],5,0)</f>
        <v>Hortalizas</v>
      </c>
      <c r="J1514">
        <f>+VLOOKUP(Importaciones_mensuales[[#This Row],[Categoría]],Cod_Tipo_cultivo[],2,0)</f>
        <v>7</v>
      </c>
      <c r="K1514" t="s">
        <v>20</v>
      </c>
      <c r="L1514">
        <f>+VLOOKUP(Importaciones_mensuales[[#This Row],[Contenido]],Contenido_cod[],2,0)</f>
        <v>2</v>
      </c>
      <c r="M1514" t="str">
        <f>+VLOOKUP(Importaciones_mensuales[[#This Row],[Código Arancelario]],Codigos10[],7,0)</f>
        <v>Sin especificar</v>
      </c>
      <c r="N1514">
        <v>2018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10000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</row>
    <row r="1515" spans="1:26" x14ac:dyDescent="0.25">
      <c r="A1515" t="s">
        <v>96</v>
      </c>
      <c r="B1515" t="s">
        <v>363</v>
      </c>
      <c r="C1515" t="str">
        <f>+VLOOKUP(Importaciones_mensuales[[#This Row],[Código Arancelario]],Codigos10[],2,0)</f>
        <v>Zapallo</v>
      </c>
      <c r="D1515">
        <f>+VLOOKUP(Importaciones_mensuales[[#This Row],[Cultivo]],Cod_categoría[],2,0)</f>
        <v>100112032</v>
      </c>
      <c r="E1515" t="str">
        <f>+VLOOKUP(Importaciones_mensuales[[#This Row],[Código Arancelario]],Codigos10[],4,0)</f>
        <v>Deshidratado</v>
      </c>
      <c r="F1515">
        <f>+VLOOKUP(Importaciones_mensuales[[#This Row],[Procesamiento]],Cod_procesamiento[],2,0)</f>
        <v>3</v>
      </c>
      <c r="G1515" t="str">
        <f>+VLOOKUP(Importaciones_mensuales[[#This Row],[Código Arancelario]],Codigos10[],3,0)</f>
        <v>No orgánico</v>
      </c>
      <c r="H1515">
        <f>+VLOOKUP(Importaciones_mensuales[[#This Row],[Tipo]],Cod_tipo[],2,0)</f>
        <v>2</v>
      </c>
      <c r="I1515" t="str">
        <f>+VLOOKUP(Importaciones_mensuales[[#This Row],[Código Arancelario]],Codigos10[],5,0)</f>
        <v>Hortalizas</v>
      </c>
      <c r="J1515">
        <f>+VLOOKUP(Importaciones_mensuales[[#This Row],[Categoría]],Cod_Tipo_cultivo[],2,0)</f>
        <v>7</v>
      </c>
      <c r="K1515" t="s">
        <v>20</v>
      </c>
      <c r="L1515">
        <f>+VLOOKUP(Importaciones_mensuales[[#This Row],[Contenido]],Contenido_cod[],2,0)</f>
        <v>2</v>
      </c>
      <c r="M1515" t="str">
        <f>+VLOOKUP(Importaciones_mensuales[[#This Row],[Código Arancelario]],Codigos10[],7,0)</f>
        <v>Sin especificar</v>
      </c>
      <c r="N1515">
        <v>2018</v>
      </c>
      <c r="O1515">
        <v>31.513333333333335</v>
      </c>
      <c r="P1515">
        <v>0</v>
      </c>
      <c r="Q1515">
        <v>2.6695574999999998</v>
      </c>
      <c r="R1515">
        <v>0</v>
      </c>
      <c r="S1515">
        <v>0</v>
      </c>
      <c r="T1515">
        <v>26.716686630560186</v>
      </c>
      <c r="U1515">
        <v>0</v>
      </c>
      <c r="V1515">
        <v>0</v>
      </c>
      <c r="W1515">
        <v>68.291250000000005</v>
      </c>
      <c r="X1515">
        <v>3.3870793684954874</v>
      </c>
      <c r="Y1515">
        <v>2.0055000000000001</v>
      </c>
      <c r="Z1515">
        <v>0</v>
      </c>
    </row>
    <row r="1516" spans="1:26" x14ac:dyDescent="0.25">
      <c r="A1516" t="s">
        <v>255</v>
      </c>
      <c r="B1516" t="s">
        <v>363</v>
      </c>
      <c r="C1516" t="str">
        <f>+VLOOKUP(Importaciones_mensuales[[#This Row],[Código Arancelario]],Codigos10[],2,0)</f>
        <v>Arándano</v>
      </c>
      <c r="D1516">
        <f>+VLOOKUP(Importaciones_mensuales[[#This Row],[Cultivo]],Cod_categoría[],2,0)</f>
        <v>100101001</v>
      </c>
      <c r="E1516" t="str">
        <f>+VLOOKUP(Importaciones_mensuales[[#This Row],[Código Arancelario]],Codigos10[],4,0)</f>
        <v>Congelado</v>
      </c>
      <c r="F1516">
        <f>+VLOOKUP(Importaciones_mensuales[[#This Row],[Procesamiento]],Cod_procesamiento[],2,0)</f>
        <v>1</v>
      </c>
      <c r="G1516" t="str">
        <f>+VLOOKUP(Importaciones_mensuales[[#This Row],[Código Arancelario]],Codigos10[],3,0)</f>
        <v>No orgánico</v>
      </c>
      <c r="H1516">
        <f>+VLOOKUP(Importaciones_mensuales[[#This Row],[Tipo]],Cod_tipo[],2,0)</f>
        <v>2</v>
      </c>
      <c r="I1516" t="str">
        <f>+VLOOKUP(Importaciones_mensuales[[#This Row],[Código Arancelario]],Codigos10[],5,0)</f>
        <v>Berries</v>
      </c>
      <c r="J1516">
        <f>+VLOOKUP(Importaciones_mensuales[[#This Row],[Categoría]],Cod_Tipo_cultivo[],2,0)</f>
        <v>1</v>
      </c>
      <c r="K1516" t="s">
        <v>129</v>
      </c>
      <c r="L1516">
        <f>+VLOOKUP(Importaciones_mensuales[[#This Row],[Contenido]],Contenido_cod[],2,0)</f>
        <v>1</v>
      </c>
      <c r="M1516" t="str">
        <f>+VLOOKUP(Importaciones_mensuales[[#This Row],[Código Arancelario]],Codigos10[],7,0)</f>
        <v>Sin especificar</v>
      </c>
      <c r="N1516">
        <v>2018</v>
      </c>
      <c r="O1516">
        <v>28.499999999999996</v>
      </c>
      <c r="P1516">
        <v>0</v>
      </c>
      <c r="Q1516">
        <v>0</v>
      </c>
      <c r="R1516">
        <v>6.7607544610050683</v>
      </c>
      <c r="S1516">
        <v>2.5798945322067111</v>
      </c>
      <c r="T1516">
        <v>0</v>
      </c>
      <c r="U1516">
        <v>2.5793570903747245</v>
      </c>
      <c r="V1516">
        <v>2.7192830882352941</v>
      </c>
      <c r="W1516">
        <v>0</v>
      </c>
      <c r="X1516">
        <v>0</v>
      </c>
      <c r="Y1516">
        <v>0</v>
      </c>
      <c r="Z1516">
        <v>0</v>
      </c>
    </row>
    <row r="1517" spans="1:26" x14ac:dyDescent="0.25">
      <c r="A1517" t="s">
        <v>35</v>
      </c>
      <c r="B1517" t="s">
        <v>362</v>
      </c>
      <c r="C1517" t="str">
        <f>+VLOOKUP(Importaciones_mensuales[[#This Row],[Código Arancelario]],Codigos10[],2,0)</f>
        <v>Coliflor</v>
      </c>
      <c r="D1517">
        <f>+VLOOKUP(Importaciones_mensuales[[#This Row],[Cultivo]],Cod_categoría[],2,0)</f>
        <v>100112008</v>
      </c>
      <c r="E1517" t="str">
        <f>+VLOOKUP(Importaciones_mensuales[[#This Row],[Código Arancelario]],Codigos10[],4,0)</f>
        <v>Fresco</v>
      </c>
      <c r="F1517">
        <f>+VLOOKUP(Importaciones_mensuales[[#This Row],[Procesamiento]],Cod_procesamiento[],2,0)</f>
        <v>4</v>
      </c>
      <c r="G1517" t="str">
        <f>+VLOOKUP(Importaciones_mensuales[[#This Row],[Código Arancelario]],Codigos10[],3,0)</f>
        <v>Sin especificar</v>
      </c>
      <c r="H1517">
        <f>+VLOOKUP(Importaciones_mensuales[[#This Row],[Tipo]],Cod_tipo[],2,0)</f>
        <v>5</v>
      </c>
      <c r="I1517" t="str">
        <f>+VLOOKUP(Importaciones_mensuales[[#This Row],[Código Arancelario]],Codigos10[],5,0)</f>
        <v>Hortalizas</v>
      </c>
      <c r="J1517">
        <f>+VLOOKUP(Importaciones_mensuales[[#This Row],[Categoría]],Cod_Tipo_cultivo[],2,0)</f>
        <v>7</v>
      </c>
      <c r="K1517" t="s">
        <v>20</v>
      </c>
      <c r="L1517">
        <f>+VLOOKUP(Importaciones_mensuales[[#This Row],[Contenido]],Contenido_cod[],2,0)</f>
        <v>2</v>
      </c>
      <c r="M1517" t="str">
        <f>+VLOOKUP(Importaciones_mensuales[[#This Row],[Código Arancelario]],Codigos10[],7,0)</f>
        <v>Sin especificar</v>
      </c>
      <c r="N1517">
        <v>2018</v>
      </c>
      <c r="O1517">
        <v>2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</row>
    <row r="1518" spans="1:26" x14ac:dyDescent="0.25">
      <c r="A1518" t="s">
        <v>323</v>
      </c>
      <c r="B1518" t="s">
        <v>362</v>
      </c>
      <c r="C1518" t="str">
        <f>+VLOOKUP(Importaciones_mensuales[[#This Row],[Código Arancelario]],Codigos10[],2,0)</f>
        <v>Achicoria</v>
      </c>
      <c r="D1518">
        <f>+VLOOKUP(Importaciones_mensuales[[#This Row],[Cultivo]],Cod_categoría[],2,0)</f>
        <v>100112010</v>
      </c>
      <c r="E1518" t="str">
        <f>+VLOOKUP(Importaciones_mensuales[[#This Row],[Código Arancelario]],Codigos10[],4,0)</f>
        <v>Fresco</v>
      </c>
      <c r="F1518">
        <f>+VLOOKUP(Importaciones_mensuales[[#This Row],[Procesamiento]],Cod_procesamiento[],2,0)</f>
        <v>4</v>
      </c>
      <c r="G1518" t="str">
        <f>+VLOOKUP(Importaciones_mensuales[[#This Row],[Código Arancelario]],Codigos10[],3,0)</f>
        <v>Sin especificar</v>
      </c>
      <c r="H1518">
        <f>+VLOOKUP(Importaciones_mensuales[[#This Row],[Tipo]],Cod_tipo[],2,0)</f>
        <v>5</v>
      </c>
      <c r="I1518" t="str">
        <f>+VLOOKUP(Importaciones_mensuales[[#This Row],[Código Arancelario]],Codigos10[],5,0)</f>
        <v>Hortalizas</v>
      </c>
      <c r="J1518">
        <f>+VLOOKUP(Importaciones_mensuales[[#This Row],[Categoría]],Cod_Tipo_cultivo[],2,0)</f>
        <v>7</v>
      </c>
      <c r="K1518" t="s">
        <v>20</v>
      </c>
      <c r="L1518">
        <f>+VLOOKUP(Importaciones_mensuales[[#This Row],[Contenido]],Contenido_cod[],2,0)</f>
        <v>2</v>
      </c>
      <c r="M1518" t="str">
        <f>+VLOOKUP(Importaciones_mensuales[[#This Row],[Código Arancelario]],Codigos10[],7,0)</f>
        <v>Sin especificar</v>
      </c>
      <c r="N1518">
        <v>2018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1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</row>
    <row r="1519" spans="1:26" x14ac:dyDescent="0.25">
      <c r="A1519" t="s">
        <v>41</v>
      </c>
      <c r="B1519" t="s">
        <v>362</v>
      </c>
      <c r="C1519" t="str">
        <f>+VLOOKUP(Importaciones_mensuales[[#This Row],[Código Arancelario]],Codigos10[],2,0)</f>
        <v>Zanahoria</v>
      </c>
      <c r="D1519">
        <f>+VLOOKUP(Importaciones_mensuales[[#This Row],[Cultivo]],Cod_categoría[],2,0)</f>
        <v>100114013</v>
      </c>
      <c r="E1519" t="str">
        <f>+VLOOKUP(Importaciones_mensuales[[#This Row],[Código Arancelario]],Codigos10[],4,0)</f>
        <v>Fresco</v>
      </c>
      <c r="F1519">
        <f>+VLOOKUP(Importaciones_mensuales[[#This Row],[Procesamiento]],Cod_procesamiento[],2,0)</f>
        <v>4</v>
      </c>
      <c r="G1519" t="str">
        <f>+VLOOKUP(Importaciones_mensuales[[#This Row],[Código Arancelario]],Codigos10[],3,0)</f>
        <v>Sin especificar</v>
      </c>
      <c r="H1519">
        <f>+VLOOKUP(Importaciones_mensuales[[#This Row],[Tipo]],Cod_tipo[],2,0)</f>
        <v>5</v>
      </c>
      <c r="I1519" t="str">
        <f>+VLOOKUP(Importaciones_mensuales[[#This Row],[Código Arancelario]],Codigos10[],5,0)</f>
        <v>Hortalizas</v>
      </c>
      <c r="J1519">
        <f>+VLOOKUP(Importaciones_mensuales[[#This Row],[Categoría]],Cod_Tipo_cultivo[],2,0)</f>
        <v>7</v>
      </c>
      <c r="K1519" t="s">
        <v>20</v>
      </c>
      <c r="L1519">
        <f>+VLOOKUP(Importaciones_mensuales[[#This Row],[Contenido]],Contenido_cod[],2,0)</f>
        <v>2</v>
      </c>
      <c r="M1519" t="str">
        <f>+VLOOKUP(Importaciones_mensuales[[#This Row],[Código Arancelario]],Codigos10[],7,0)</f>
        <v>Sin especificar</v>
      </c>
      <c r="N1519">
        <v>2018</v>
      </c>
      <c r="O1519">
        <v>15312</v>
      </c>
      <c r="P1519">
        <v>10937</v>
      </c>
      <c r="Q1519">
        <v>10914</v>
      </c>
      <c r="R1519">
        <v>11037</v>
      </c>
      <c r="S1519">
        <v>13256.230799999999</v>
      </c>
      <c r="T1519">
        <v>12888</v>
      </c>
      <c r="U1519">
        <v>11019</v>
      </c>
      <c r="V1519">
        <v>15014.615400000001</v>
      </c>
      <c r="W1519">
        <v>12923</v>
      </c>
      <c r="X1519">
        <v>17949.692299999999</v>
      </c>
      <c r="Y1519">
        <v>16522.538499999999</v>
      </c>
      <c r="Z1519">
        <v>14439.0923</v>
      </c>
    </row>
    <row r="1520" spans="1:26" x14ac:dyDescent="0.25">
      <c r="A1520" t="s">
        <v>45</v>
      </c>
      <c r="B1520" t="s">
        <v>362</v>
      </c>
      <c r="C1520" t="str">
        <f>+VLOOKUP(Importaciones_mensuales[[#This Row],[Código Arancelario]],Codigos10[],2,0)</f>
        <v>Pepino</v>
      </c>
      <c r="D1520">
        <f>+VLOOKUP(Importaciones_mensuales[[#This Row],[Cultivo]],Cod_categoría[],2,0)</f>
        <v>100112016</v>
      </c>
      <c r="E1520" t="str">
        <f>+VLOOKUP(Importaciones_mensuales[[#This Row],[Código Arancelario]],Codigos10[],4,0)</f>
        <v>Fresco</v>
      </c>
      <c r="F1520">
        <f>+VLOOKUP(Importaciones_mensuales[[#This Row],[Procesamiento]],Cod_procesamiento[],2,0)</f>
        <v>4</v>
      </c>
      <c r="G1520" t="str">
        <f>+VLOOKUP(Importaciones_mensuales[[#This Row],[Código Arancelario]],Codigos10[],3,0)</f>
        <v>Sin especificar</v>
      </c>
      <c r="H1520">
        <f>+VLOOKUP(Importaciones_mensuales[[#This Row],[Tipo]],Cod_tipo[],2,0)</f>
        <v>5</v>
      </c>
      <c r="I1520" t="str">
        <f>+VLOOKUP(Importaciones_mensuales[[#This Row],[Código Arancelario]],Codigos10[],5,0)</f>
        <v>Hortalizas</v>
      </c>
      <c r="J1520">
        <f>+VLOOKUP(Importaciones_mensuales[[#This Row],[Categoría]],Cod_Tipo_cultivo[],2,0)</f>
        <v>7</v>
      </c>
      <c r="K1520" t="s">
        <v>20</v>
      </c>
      <c r="L1520">
        <f>+VLOOKUP(Importaciones_mensuales[[#This Row],[Contenido]],Contenido_cod[],2,0)</f>
        <v>2</v>
      </c>
      <c r="M1520" t="str">
        <f>+VLOOKUP(Importaciones_mensuales[[#This Row],[Código Arancelario]],Codigos10[],7,0)</f>
        <v>Pepinos y pepinillos</v>
      </c>
      <c r="N1520">
        <v>2018</v>
      </c>
      <c r="O1520">
        <v>6.6</v>
      </c>
      <c r="P1520">
        <v>0</v>
      </c>
      <c r="Q1520">
        <v>0</v>
      </c>
      <c r="R1520">
        <v>0</v>
      </c>
      <c r="S1520">
        <v>46125</v>
      </c>
      <c r="T1520">
        <v>79925</v>
      </c>
      <c r="U1520">
        <v>49000</v>
      </c>
      <c r="V1520">
        <v>0</v>
      </c>
      <c r="W1520">
        <v>20017.8</v>
      </c>
      <c r="X1520">
        <v>0</v>
      </c>
      <c r="Y1520">
        <v>0</v>
      </c>
      <c r="Z1520">
        <v>0</v>
      </c>
    </row>
    <row r="1521" spans="1:26" x14ac:dyDescent="0.25">
      <c r="A1521" t="s">
        <v>48</v>
      </c>
      <c r="B1521" t="s">
        <v>362</v>
      </c>
      <c r="C1521" t="str">
        <f>+VLOOKUP(Importaciones_mensuales[[#This Row],[Código Arancelario]],Codigos10[],2,0)</f>
        <v>Arveja</v>
      </c>
      <c r="D1521">
        <f>+VLOOKUP(Importaciones_mensuales[[#This Row],[Cultivo]],Cod_categoría[],2,0)</f>
        <v>100112022</v>
      </c>
      <c r="E1521" t="str">
        <f>+VLOOKUP(Importaciones_mensuales[[#This Row],[Código Arancelario]],Codigos10[],4,0)</f>
        <v>Fresco</v>
      </c>
      <c r="F1521">
        <f>+VLOOKUP(Importaciones_mensuales[[#This Row],[Procesamiento]],Cod_procesamiento[],2,0)</f>
        <v>4</v>
      </c>
      <c r="G1521" t="str">
        <f>+VLOOKUP(Importaciones_mensuales[[#This Row],[Código Arancelario]],Codigos10[],3,0)</f>
        <v>Sin especificar</v>
      </c>
      <c r="H1521">
        <f>+VLOOKUP(Importaciones_mensuales[[#This Row],[Tipo]],Cod_tipo[],2,0)</f>
        <v>5</v>
      </c>
      <c r="I1521" t="str">
        <f>+VLOOKUP(Importaciones_mensuales[[#This Row],[Código Arancelario]],Codigos10[],5,0)</f>
        <v>Hortalizas</v>
      </c>
      <c r="J1521">
        <f>+VLOOKUP(Importaciones_mensuales[[#This Row],[Categoría]],Cod_Tipo_cultivo[],2,0)</f>
        <v>7</v>
      </c>
      <c r="K1521" t="s">
        <v>20</v>
      </c>
      <c r="L1521">
        <f>+VLOOKUP(Importaciones_mensuales[[#This Row],[Contenido]],Contenido_cod[],2,0)</f>
        <v>2</v>
      </c>
      <c r="M1521" t="str">
        <f>+VLOOKUP(Importaciones_mensuales[[#This Row],[Código Arancelario]],Codigos10[],7,0)</f>
        <v>Sin especificar</v>
      </c>
      <c r="N1521">
        <v>2018</v>
      </c>
      <c r="O1521">
        <v>1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4000</v>
      </c>
      <c r="V1521">
        <v>0</v>
      </c>
      <c r="W1521">
        <v>0</v>
      </c>
      <c r="X1521">
        <v>0</v>
      </c>
      <c r="Y1521">
        <v>0</v>
      </c>
      <c r="Z1521">
        <v>0</v>
      </c>
    </row>
    <row r="1522" spans="1:26" x14ac:dyDescent="0.25">
      <c r="A1522" t="s">
        <v>50</v>
      </c>
      <c r="B1522" t="s">
        <v>362</v>
      </c>
      <c r="C1522" t="str">
        <f>+VLOOKUP(Importaciones_mensuales[[#This Row],[Código Arancelario]],Codigos10[],2,0)</f>
        <v>Poroto</v>
      </c>
      <c r="D1522">
        <f>+VLOOKUP(Importaciones_mensuales[[#This Row],[Cultivo]],Cod_categoría[],2,0)</f>
        <v>100110002</v>
      </c>
      <c r="E1522" t="str">
        <f>+VLOOKUP(Importaciones_mensuales[[#This Row],[Código Arancelario]],Codigos10[],4,0)</f>
        <v>Fresco</v>
      </c>
      <c r="F1522">
        <f>+VLOOKUP(Importaciones_mensuales[[#This Row],[Procesamiento]],Cod_procesamiento[],2,0)</f>
        <v>4</v>
      </c>
      <c r="G1522" t="str">
        <f>+VLOOKUP(Importaciones_mensuales[[#This Row],[Código Arancelario]],Codigos10[],3,0)</f>
        <v>Sin especificar</v>
      </c>
      <c r="H1522">
        <f>+VLOOKUP(Importaciones_mensuales[[#This Row],[Tipo]],Cod_tipo[],2,0)</f>
        <v>5</v>
      </c>
      <c r="I1522" t="str">
        <f>+VLOOKUP(Importaciones_mensuales[[#This Row],[Código Arancelario]],Codigos10[],5,0)</f>
        <v>Hortalizas</v>
      </c>
      <c r="J1522">
        <f>+VLOOKUP(Importaciones_mensuales[[#This Row],[Categoría]],Cod_Tipo_cultivo[],2,0)</f>
        <v>7</v>
      </c>
      <c r="K1522" t="s">
        <v>20</v>
      </c>
      <c r="L1522">
        <f>+VLOOKUP(Importaciones_mensuales[[#This Row],[Contenido]],Contenido_cod[],2,0)</f>
        <v>2</v>
      </c>
      <c r="M1522" t="str">
        <f>+VLOOKUP(Importaciones_mensuales[[#This Row],[Código Arancelario]],Codigos10[],7,0)</f>
        <v>Sin especificar</v>
      </c>
      <c r="N1522">
        <v>2018</v>
      </c>
      <c r="O1522">
        <v>0</v>
      </c>
      <c r="P1522">
        <v>24825</v>
      </c>
      <c r="Q1522">
        <v>0</v>
      </c>
      <c r="R1522">
        <v>49900</v>
      </c>
      <c r="S1522">
        <v>122850</v>
      </c>
      <c r="T1522">
        <v>1055135</v>
      </c>
      <c r="U1522">
        <v>1062940</v>
      </c>
      <c r="V1522">
        <v>1336855</v>
      </c>
      <c r="W1522">
        <v>762490</v>
      </c>
      <c r="X1522">
        <v>320510</v>
      </c>
      <c r="Y1522">
        <v>8665</v>
      </c>
      <c r="Z1522">
        <v>4810</v>
      </c>
    </row>
    <row r="1523" spans="1:26" x14ac:dyDescent="0.25">
      <c r="A1523" t="s">
        <v>96</v>
      </c>
      <c r="B1523" t="s">
        <v>363</v>
      </c>
      <c r="C1523" t="str">
        <f>+VLOOKUP(Importaciones_mensuales[[#This Row],[Código Arancelario]],Codigos10[],2,0)</f>
        <v>Zapallo</v>
      </c>
      <c r="D1523">
        <f>+VLOOKUP(Importaciones_mensuales[[#This Row],[Cultivo]],Cod_categoría[],2,0)</f>
        <v>100112032</v>
      </c>
      <c r="E1523" t="str">
        <f>+VLOOKUP(Importaciones_mensuales[[#This Row],[Código Arancelario]],Codigos10[],4,0)</f>
        <v>Deshidratado</v>
      </c>
      <c r="F1523">
        <f>+VLOOKUP(Importaciones_mensuales[[#This Row],[Procesamiento]],Cod_procesamiento[],2,0)</f>
        <v>3</v>
      </c>
      <c r="G1523" t="str">
        <f>+VLOOKUP(Importaciones_mensuales[[#This Row],[Código Arancelario]],Codigos10[],3,0)</f>
        <v>No orgánico</v>
      </c>
      <c r="H1523">
        <f>+VLOOKUP(Importaciones_mensuales[[#This Row],[Tipo]],Cod_tipo[],2,0)</f>
        <v>2</v>
      </c>
      <c r="I1523" t="str">
        <f>+VLOOKUP(Importaciones_mensuales[[#This Row],[Código Arancelario]],Codigos10[],5,0)</f>
        <v>Hortalizas</v>
      </c>
      <c r="J1523">
        <f>+VLOOKUP(Importaciones_mensuales[[#This Row],[Categoría]],Cod_Tipo_cultivo[],2,0)</f>
        <v>7</v>
      </c>
      <c r="K1523" t="s">
        <v>20</v>
      </c>
      <c r="L1523">
        <f>+VLOOKUP(Importaciones_mensuales[[#This Row],[Contenido]],Contenido_cod[],2,0)</f>
        <v>2</v>
      </c>
      <c r="M1523" t="str">
        <f>+VLOOKUP(Importaciones_mensuales[[#This Row],[Código Arancelario]],Codigos10[],7,0)</f>
        <v>Sin especificar</v>
      </c>
      <c r="N1523">
        <v>2019</v>
      </c>
      <c r="O1523">
        <v>25.935408961919414</v>
      </c>
      <c r="P1523">
        <v>22.016941176470588</v>
      </c>
      <c r="Q1523">
        <v>0</v>
      </c>
      <c r="R1523">
        <v>0</v>
      </c>
      <c r="S1523">
        <v>11.461040000000001</v>
      </c>
      <c r="T1523">
        <v>22.016999999999999</v>
      </c>
      <c r="U1523">
        <v>3.3543051044083527</v>
      </c>
      <c r="V1523">
        <v>2.1387499999999999</v>
      </c>
      <c r="W1523">
        <v>0</v>
      </c>
      <c r="X1523">
        <v>4.5</v>
      </c>
      <c r="Y1523">
        <v>1.8976300000000001</v>
      </c>
      <c r="Z1523">
        <v>0.21859559921078406</v>
      </c>
    </row>
    <row r="1524" spans="1:26" x14ac:dyDescent="0.25">
      <c r="A1524" t="s">
        <v>279</v>
      </c>
      <c r="B1524" t="s">
        <v>362</v>
      </c>
      <c r="C1524" t="str">
        <f>+VLOOKUP(Importaciones_mensuales[[#This Row],[Código Arancelario]],Codigos10[],2,0)</f>
        <v>Berenjena</v>
      </c>
      <c r="D1524">
        <f>+VLOOKUP(Importaciones_mensuales[[#This Row],[Cultivo]],Cod_categoría[],2,0)</f>
        <v>100112001</v>
      </c>
      <c r="E1524" t="str">
        <f>+VLOOKUP(Importaciones_mensuales[[#This Row],[Código Arancelario]],Codigos10[],4,0)</f>
        <v>Fresco</v>
      </c>
      <c r="F1524">
        <f>+VLOOKUP(Importaciones_mensuales[[#This Row],[Procesamiento]],Cod_procesamiento[],2,0)</f>
        <v>4</v>
      </c>
      <c r="G1524" t="str">
        <f>+VLOOKUP(Importaciones_mensuales[[#This Row],[Código Arancelario]],Codigos10[],3,0)</f>
        <v>Sin especificar</v>
      </c>
      <c r="H1524">
        <f>+VLOOKUP(Importaciones_mensuales[[#This Row],[Tipo]],Cod_tipo[],2,0)</f>
        <v>5</v>
      </c>
      <c r="I1524" t="str">
        <f>+VLOOKUP(Importaciones_mensuales[[#This Row],[Código Arancelario]],Codigos10[],5,0)</f>
        <v>Hortalizas</v>
      </c>
      <c r="J1524">
        <f>+VLOOKUP(Importaciones_mensuales[[#This Row],[Categoría]],Cod_Tipo_cultivo[],2,0)</f>
        <v>7</v>
      </c>
      <c r="K1524" t="s">
        <v>20</v>
      </c>
      <c r="L1524">
        <f>+VLOOKUP(Importaciones_mensuales[[#This Row],[Contenido]],Contenido_cod[],2,0)</f>
        <v>2</v>
      </c>
      <c r="M1524" t="str">
        <f>+VLOOKUP(Importaciones_mensuales[[#This Row],[Código Arancelario]],Codigos10[],7,0)</f>
        <v>Sin especificar</v>
      </c>
      <c r="N1524">
        <v>2018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14926</v>
      </c>
      <c r="X1524">
        <v>0</v>
      </c>
      <c r="Y1524">
        <v>0</v>
      </c>
      <c r="Z1524">
        <v>0</v>
      </c>
    </row>
    <row r="1525" spans="1:26" x14ac:dyDescent="0.25">
      <c r="A1525" t="s">
        <v>281</v>
      </c>
      <c r="B1525" t="s">
        <v>362</v>
      </c>
      <c r="C1525" t="str">
        <f>+VLOOKUP(Importaciones_mensuales[[#This Row],[Código Arancelario]],Codigos10[],2,0)</f>
        <v>Apio</v>
      </c>
      <c r="D1525">
        <f>+VLOOKUP(Importaciones_mensuales[[#This Row],[Cultivo]],Cod_categoría[],2,0)</f>
        <v>100112017</v>
      </c>
      <c r="E1525" t="str">
        <f>+VLOOKUP(Importaciones_mensuales[[#This Row],[Código Arancelario]],Codigos10[],4,0)</f>
        <v>Fresco</v>
      </c>
      <c r="F1525">
        <f>+VLOOKUP(Importaciones_mensuales[[#This Row],[Procesamiento]],Cod_procesamiento[],2,0)</f>
        <v>4</v>
      </c>
      <c r="G1525" t="str">
        <f>+VLOOKUP(Importaciones_mensuales[[#This Row],[Código Arancelario]],Codigos10[],3,0)</f>
        <v>Sin especificar</v>
      </c>
      <c r="H1525">
        <f>+VLOOKUP(Importaciones_mensuales[[#This Row],[Tipo]],Cod_tipo[],2,0)</f>
        <v>5</v>
      </c>
      <c r="I1525" t="str">
        <f>+VLOOKUP(Importaciones_mensuales[[#This Row],[Código Arancelario]],Codigos10[],5,0)</f>
        <v>Hortalizas</v>
      </c>
      <c r="J1525">
        <f>+VLOOKUP(Importaciones_mensuales[[#This Row],[Categoría]],Cod_Tipo_cultivo[],2,0)</f>
        <v>7</v>
      </c>
      <c r="K1525" t="s">
        <v>20</v>
      </c>
      <c r="L1525">
        <f>+VLOOKUP(Importaciones_mensuales[[#This Row],[Contenido]],Contenido_cod[],2,0)</f>
        <v>2</v>
      </c>
      <c r="M1525" t="str">
        <f>+VLOOKUP(Importaciones_mensuales[[#This Row],[Código Arancelario]],Codigos10[],7,0)</f>
        <v>Sin especificar</v>
      </c>
      <c r="N1525">
        <v>2018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1.3846000000000001</v>
      </c>
      <c r="Z1525">
        <v>0</v>
      </c>
    </row>
    <row r="1526" spans="1:26" x14ac:dyDescent="0.25">
      <c r="A1526" t="s">
        <v>56</v>
      </c>
      <c r="B1526" t="s">
        <v>362</v>
      </c>
      <c r="C1526" t="str">
        <f>+VLOOKUP(Importaciones_mensuales[[#This Row],[Código Arancelario]],Codigos10[],2,0)</f>
        <v>Pimiento</v>
      </c>
      <c r="D1526">
        <f>+VLOOKUP(Importaciones_mensuales[[#This Row],[Cultivo]],Cod_categoría[],2,0)</f>
        <v>100112002</v>
      </c>
      <c r="E1526" t="str">
        <f>+VLOOKUP(Importaciones_mensuales[[#This Row],[Código Arancelario]],Codigos10[],4,0)</f>
        <v>Fresco</v>
      </c>
      <c r="F1526">
        <f>+VLOOKUP(Importaciones_mensuales[[#This Row],[Procesamiento]],Cod_procesamiento[],2,0)</f>
        <v>4</v>
      </c>
      <c r="G1526" t="str">
        <f>+VLOOKUP(Importaciones_mensuales[[#This Row],[Código Arancelario]],Codigos10[],3,0)</f>
        <v>Sin especificar</v>
      </c>
      <c r="H1526">
        <f>+VLOOKUP(Importaciones_mensuales[[#This Row],[Tipo]],Cod_tipo[],2,0)</f>
        <v>5</v>
      </c>
      <c r="I1526" t="str">
        <f>+VLOOKUP(Importaciones_mensuales[[#This Row],[Código Arancelario]],Codigos10[],5,0)</f>
        <v>Hortalizas</v>
      </c>
      <c r="J1526">
        <f>+VLOOKUP(Importaciones_mensuales[[#This Row],[Categoría]],Cod_Tipo_cultivo[],2,0)</f>
        <v>7</v>
      </c>
      <c r="K1526" t="s">
        <v>20</v>
      </c>
      <c r="L1526">
        <f>+VLOOKUP(Importaciones_mensuales[[#This Row],[Contenido]],Contenido_cod[],2,0)</f>
        <v>2</v>
      </c>
      <c r="M1526" t="str">
        <f>+VLOOKUP(Importaciones_mensuales[[#This Row],[Código Arancelario]],Codigos10[],7,0)</f>
        <v>Sin especificar</v>
      </c>
      <c r="N1526">
        <v>2018</v>
      </c>
      <c r="O1526">
        <v>0</v>
      </c>
      <c r="P1526">
        <v>1.28</v>
      </c>
      <c r="Q1526">
        <v>0</v>
      </c>
      <c r="R1526">
        <v>0</v>
      </c>
      <c r="S1526">
        <v>0</v>
      </c>
      <c r="T1526">
        <v>0.6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</row>
    <row r="1527" spans="1:26" x14ac:dyDescent="0.25">
      <c r="A1527" t="s">
        <v>58</v>
      </c>
      <c r="B1527" t="s">
        <v>362</v>
      </c>
      <c r="C1527" t="str">
        <f>+VLOOKUP(Importaciones_mensuales[[#This Row],[Código Arancelario]],Codigos10[],2,0)</f>
        <v>Ají</v>
      </c>
      <c r="D1527">
        <f>+VLOOKUP(Importaciones_mensuales[[#This Row],[Cultivo]],Cod_categoría[],2,0)</f>
        <v>100112021</v>
      </c>
      <c r="E1527" t="str">
        <f>+VLOOKUP(Importaciones_mensuales[[#This Row],[Código Arancelario]],Codigos10[],4,0)</f>
        <v>Fresco</v>
      </c>
      <c r="F1527">
        <f>+VLOOKUP(Importaciones_mensuales[[#This Row],[Procesamiento]],Cod_procesamiento[],2,0)</f>
        <v>4</v>
      </c>
      <c r="G1527" t="str">
        <f>+VLOOKUP(Importaciones_mensuales[[#This Row],[Código Arancelario]],Codigos10[],3,0)</f>
        <v>Sin especificar</v>
      </c>
      <c r="H1527">
        <f>+VLOOKUP(Importaciones_mensuales[[#This Row],[Tipo]],Cod_tipo[],2,0)</f>
        <v>5</v>
      </c>
      <c r="I1527" t="str">
        <f>+VLOOKUP(Importaciones_mensuales[[#This Row],[Código Arancelario]],Codigos10[],5,0)</f>
        <v>Hortalizas</v>
      </c>
      <c r="J1527">
        <f>+VLOOKUP(Importaciones_mensuales[[#This Row],[Categoría]],Cod_Tipo_cultivo[],2,0)</f>
        <v>7</v>
      </c>
      <c r="K1527" t="s">
        <v>20</v>
      </c>
      <c r="L1527">
        <f>+VLOOKUP(Importaciones_mensuales[[#This Row],[Contenido]],Contenido_cod[],2,0)</f>
        <v>2</v>
      </c>
      <c r="M1527" t="str">
        <f>+VLOOKUP(Importaciones_mensuales[[#This Row],[Código Arancelario]],Codigos10[],7,0)</f>
        <v>Sin especificar</v>
      </c>
      <c r="N1527">
        <v>2018</v>
      </c>
      <c r="O1527">
        <v>1000</v>
      </c>
      <c r="P1527">
        <v>0</v>
      </c>
      <c r="Q1527">
        <v>1000</v>
      </c>
      <c r="R1527">
        <v>0</v>
      </c>
      <c r="S1527">
        <v>9012.2006000000001</v>
      </c>
      <c r="T1527">
        <v>788.35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</row>
    <row r="1528" spans="1:26" x14ac:dyDescent="0.25">
      <c r="A1528" t="s">
        <v>302</v>
      </c>
      <c r="B1528" t="s">
        <v>362</v>
      </c>
      <c r="C1528" t="str">
        <f>+VLOOKUP(Importaciones_mensuales[[#This Row],[Código Arancelario]],Codigos10[],2,0)</f>
        <v>Espinaca</v>
      </c>
      <c r="D1528">
        <f>+VLOOKUP(Importaciones_mensuales[[#This Row],[Cultivo]],Cod_categoría[],2,0)</f>
        <v>100112012</v>
      </c>
      <c r="E1528" t="str">
        <f>+VLOOKUP(Importaciones_mensuales[[#This Row],[Código Arancelario]],Codigos10[],4,0)</f>
        <v>Fresco</v>
      </c>
      <c r="F1528">
        <f>+VLOOKUP(Importaciones_mensuales[[#This Row],[Procesamiento]],Cod_procesamiento[],2,0)</f>
        <v>4</v>
      </c>
      <c r="G1528" t="str">
        <f>+VLOOKUP(Importaciones_mensuales[[#This Row],[Código Arancelario]],Codigos10[],3,0)</f>
        <v>Sin especificar</v>
      </c>
      <c r="H1528">
        <f>+VLOOKUP(Importaciones_mensuales[[#This Row],[Tipo]],Cod_tipo[],2,0)</f>
        <v>5</v>
      </c>
      <c r="I1528" t="str">
        <f>+VLOOKUP(Importaciones_mensuales[[#This Row],[Código Arancelario]],Codigos10[],5,0)</f>
        <v>Hortalizas</v>
      </c>
      <c r="J1528">
        <f>+VLOOKUP(Importaciones_mensuales[[#This Row],[Categoría]],Cod_Tipo_cultivo[],2,0)</f>
        <v>7</v>
      </c>
      <c r="K1528" t="s">
        <v>20</v>
      </c>
      <c r="L1528">
        <f>+VLOOKUP(Importaciones_mensuales[[#This Row],[Contenido]],Contenido_cod[],2,0)</f>
        <v>2</v>
      </c>
      <c r="M1528" t="str">
        <f>+VLOOKUP(Importaciones_mensuales[[#This Row],[Código Arancelario]],Codigos10[],7,0)</f>
        <v>Sin especificar</v>
      </c>
      <c r="N1528">
        <v>2018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5.1538000000000004</v>
      </c>
      <c r="W1528">
        <v>0</v>
      </c>
      <c r="X1528">
        <v>0</v>
      </c>
      <c r="Y1528">
        <v>0</v>
      </c>
      <c r="Z1528">
        <v>0</v>
      </c>
    </row>
    <row r="1529" spans="1:26" x14ac:dyDescent="0.25">
      <c r="A1529" t="s">
        <v>60</v>
      </c>
      <c r="B1529" t="s">
        <v>362</v>
      </c>
      <c r="C1529" t="str">
        <f>+VLOOKUP(Importaciones_mensuales[[#This Row],[Código Arancelario]],Codigos10[],2,0)</f>
        <v>Aceituna</v>
      </c>
      <c r="D1529">
        <f>+VLOOKUP(Importaciones_mensuales[[#This Row],[Cultivo]],Cod_categoría[],2,0)</f>
        <v>100114016</v>
      </c>
      <c r="E1529" t="str">
        <f>+VLOOKUP(Importaciones_mensuales[[#This Row],[Código Arancelario]],Codigos10[],4,0)</f>
        <v>Fresco</v>
      </c>
      <c r="F1529">
        <f>+VLOOKUP(Importaciones_mensuales[[#This Row],[Procesamiento]],Cod_procesamiento[],2,0)</f>
        <v>4</v>
      </c>
      <c r="G1529" t="str">
        <f>+VLOOKUP(Importaciones_mensuales[[#This Row],[Código Arancelario]],Codigos10[],3,0)</f>
        <v>Sin especificar</v>
      </c>
      <c r="H1529">
        <f>+VLOOKUP(Importaciones_mensuales[[#This Row],[Tipo]],Cod_tipo[],2,0)</f>
        <v>5</v>
      </c>
      <c r="I1529" t="str">
        <f>+VLOOKUP(Importaciones_mensuales[[#This Row],[Código Arancelario]],Codigos10[],5,0)</f>
        <v>Hortalizas</v>
      </c>
      <c r="J1529">
        <f>+VLOOKUP(Importaciones_mensuales[[#This Row],[Categoría]],Cod_Tipo_cultivo[],2,0)</f>
        <v>7</v>
      </c>
      <c r="K1529" t="s">
        <v>20</v>
      </c>
      <c r="L1529">
        <f>+VLOOKUP(Importaciones_mensuales[[#This Row],[Contenido]],Contenido_cod[],2,0)</f>
        <v>2</v>
      </c>
      <c r="M1529" t="str">
        <f>+VLOOKUP(Importaciones_mensuales[[#This Row],[Código Arancelario]],Codigos10[],7,0)</f>
        <v>Sin especificar</v>
      </c>
      <c r="N1529">
        <v>2018</v>
      </c>
      <c r="O1529">
        <v>1</v>
      </c>
      <c r="P1529">
        <v>0</v>
      </c>
      <c r="Q1529">
        <v>296.63080000000002</v>
      </c>
      <c r="R1529">
        <v>0</v>
      </c>
      <c r="S1529">
        <v>0</v>
      </c>
      <c r="T1529">
        <v>30147.130799999999</v>
      </c>
      <c r="U1529">
        <v>0</v>
      </c>
      <c r="V1529">
        <v>149.34620000000001</v>
      </c>
      <c r="W1529">
        <v>0</v>
      </c>
      <c r="X1529">
        <v>0</v>
      </c>
      <c r="Y1529">
        <v>0</v>
      </c>
      <c r="Z1529">
        <v>0</v>
      </c>
    </row>
    <row r="1530" spans="1:26" x14ac:dyDescent="0.25">
      <c r="A1530" t="s">
        <v>62</v>
      </c>
      <c r="B1530" t="s">
        <v>362</v>
      </c>
      <c r="C1530" t="str">
        <f>+VLOOKUP(Importaciones_mensuales[[#This Row],[Código Arancelario]],Codigos10[],2,0)</f>
        <v>Zapallo</v>
      </c>
      <c r="D1530">
        <f>+VLOOKUP(Importaciones_mensuales[[#This Row],[Cultivo]],Cod_categoría[],2,0)</f>
        <v>100112032</v>
      </c>
      <c r="E1530" t="str">
        <f>+VLOOKUP(Importaciones_mensuales[[#This Row],[Código Arancelario]],Codigos10[],4,0)</f>
        <v>Fresco</v>
      </c>
      <c r="F1530">
        <f>+VLOOKUP(Importaciones_mensuales[[#This Row],[Procesamiento]],Cod_procesamiento[],2,0)</f>
        <v>4</v>
      </c>
      <c r="G1530" t="str">
        <f>+VLOOKUP(Importaciones_mensuales[[#This Row],[Código Arancelario]],Codigos10[],3,0)</f>
        <v>Sin especificar</v>
      </c>
      <c r="H1530">
        <f>+VLOOKUP(Importaciones_mensuales[[#This Row],[Tipo]],Cod_tipo[],2,0)</f>
        <v>5</v>
      </c>
      <c r="I1530" t="str">
        <f>+VLOOKUP(Importaciones_mensuales[[#This Row],[Código Arancelario]],Codigos10[],5,0)</f>
        <v>Hortalizas</v>
      </c>
      <c r="J1530">
        <f>+VLOOKUP(Importaciones_mensuales[[#This Row],[Categoría]],Cod_Tipo_cultivo[],2,0)</f>
        <v>7</v>
      </c>
      <c r="K1530" t="s">
        <v>20</v>
      </c>
      <c r="L1530">
        <f>+VLOOKUP(Importaciones_mensuales[[#This Row],[Contenido]],Contenido_cod[],2,0)</f>
        <v>2</v>
      </c>
      <c r="M1530" t="str">
        <f>+VLOOKUP(Importaciones_mensuales[[#This Row],[Código Arancelario]],Codigos10[],7,0)</f>
        <v>De guarda</v>
      </c>
      <c r="N1530">
        <v>2018</v>
      </c>
      <c r="O1530">
        <v>0</v>
      </c>
      <c r="P1530">
        <v>0</v>
      </c>
      <c r="Q1530">
        <v>0</v>
      </c>
      <c r="R1530">
        <v>12000</v>
      </c>
      <c r="S1530">
        <v>0</v>
      </c>
      <c r="T1530">
        <v>5000</v>
      </c>
      <c r="U1530">
        <v>43110</v>
      </c>
      <c r="V1530">
        <v>486510</v>
      </c>
      <c r="W1530">
        <v>1055500</v>
      </c>
      <c r="X1530">
        <v>2950310</v>
      </c>
      <c r="Y1530">
        <v>1728487</v>
      </c>
      <c r="Z1530">
        <v>139450</v>
      </c>
    </row>
    <row r="1531" spans="1:26" x14ac:dyDescent="0.25">
      <c r="A1531" t="s">
        <v>325</v>
      </c>
      <c r="B1531" t="s">
        <v>362</v>
      </c>
      <c r="C1531" t="str">
        <f>+VLOOKUP(Importaciones_mensuales[[#This Row],[Código Arancelario]],Codigos10[],2,0)</f>
        <v>Zapallo</v>
      </c>
      <c r="D1531">
        <f>+VLOOKUP(Importaciones_mensuales[[#This Row],[Cultivo]],Cod_categoría[],2,0)</f>
        <v>100112032</v>
      </c>
      <c r="E1531" t="str">
        <f>+VLOOKUP(Importaciones_mensuales[[#This Row],[Código Arancelario]],Codigos10[],4,0)</f>
        <v>Fresco</v>
      </c>
      <c r="F1531">
        <f>+VLOOKUP(Importaciones_mensuales[[#This Row],[Procesamiento]],Cod_procesamiento[],2,0)</f>
        <v>4</v>
      </c>
      <c r="G1531" t="str">
        <f>+VLOOKUP(Importaciones_mensuales[[#This Row],[Código Arancelario]],Codigos10[],3,0)</f>
        <v>Sin especificar</v>
      </c>
      <c r="H1531">
        <f>+VLOOKUP(Importaciones_mensuales[[#This Row],[Tipo]],Cod_tipo[],2,0)</f>
        <v>5</v>
      </c>
      <c r="I1531" t="str">
        <f>+VLOOKUP(Importaciones_mensuales[[#This Row],[Código Arancelario]],Codigos10[],5,0)</f>
        <v>Hortalizas</v>
      </c>
      <c r="J1531">
        <f>+VLOOKUP(Importaciones_mensuales[[#This Row],[Categoría]],Cod_Tipo_cultivo[],2,0)</f>
        <v>7</v>
      </c>
      <c r="K1531" t="s">
        <v>20</v>
      </c>
      <c r="L1531">
        <f>+VLOOKUP(Importaciones_mensuales[[#This Row],[Contenido]],Contenido_cod[],2,0)</f>
        <v>2</v>
      </c>
      <c r="M1531" t="str">
        <f>+VLOOKUP(Importaciones_mensuales[[#This Row],[Código Arancelario]],Codigos10[],7,0)</f>
        <v>Kabutial</v>
      </c>
      <c r="N1531">
        <v>2018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0.4</v>
      </c>
      <c r="W1531">
        <v>0</v>
      </c>
      <c r="X1531">
        <v>0</v>
      </c>
      <c r="Y1531">
        <v>0</v>
      </c>
      <c r="Z1531">
        <v>0</v>
      </c>
    </row>
    <row r="1532" spans="1:26" x14ac:dyDescent="0.25">
      <c r="A1532" t="s">
        <v>284</v>
      </c>
      <c r="B1532" t="s">
        <v>362</v>
      </c>
      <c r="C1532" t="str">
        <f>+VLOOKUP(Importaciones_mensuales[[#This Row],[Código Arancelario]],Codigos10[],2,0)</f>
        <v>Zapallo</v>
      </c>
      <c r="D1532">
        <f>+VLOOKUP(Importaciones_mensuales[[#This Row],[Cultivo]],Cod_categoría[],2,0)</f>
        <v>100112032</v>
      </c>
      <c r="E1532" t="str">
        <f>+VLOOKUP(Importaciones_mensuales[[#This Row],[Código Arancelario]],Codigos10[],4,0)</f>
        <v>Fresco</v>
      </c>
      <c r="F1532">
        <f>+VLOOKUP(Importaciones_mensuales[[#This Row],[Procesamiento]],Cod_procesamiento[],2,0)</f>
        <v>4</v>
      </c>
      <c r="G1532" t="str">
        <f>+VLOOKUP(Importaciones_mensuales[[#This Row],[Código Arancelario]],Codigos10[],3,0)</f>
        <v>Sin especificar</v>
      </c>
      <c r="H1532">
        <f>+VLOOKUP(Importaciones_mensuales[[#This Row],[Tipo]],Cod_tipo[],2,0)</f>
        <v>5</v>
      </c>
      <c r="I1532" t="str">
        <f>+VLOOKUP(Importaciones_mensuales[[#This Row],[Código Arancelario]],Codigos10[],5,0)</f>
        <v>Hortalizas</v>
      </c>
      <c r="J1532">
        <f>+VLOOKUP(Importaciones_mensuales[[#This Row],[Categoría]],Cod_Tipo_cultivo[],2,0)</f>
        <v>7</v>
      </c>
      <c r="K1532" t="s">
        <v>20</v>
      </c>
      <c r="L1532">
        <f>+VLOOKUP(Importaciones_mensuales[[#This Row],[Contenido]],Contenido_cod[],2,0)</f>
        <v>2</v>
      </c>
      <c r="M1532" t="str">
        <f>+VLOOKUP(Importaciones_mensuales[[#This Row],[Código Arancelario]],Codigos10[],7,0)</f>
        <v>Sin especificar</v>
      </c>
      <c r="N1532">
        <v>2018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317390</v>
      </c>
      <c r="Z1532">
        <v>20000</v>
      </c>
    </row>
    <row r="1533" spans="1:26" x14ac:dyDescent="0.25">
      <c r="A1533" t="s">
        <v>65</v>
      </c>
      <c r="B1533" t="s">
        <v>362</v>
      </c>
      <c r="C1533" t="str">
        <f>+VLOOKUP(Importaciones_mensuales[[#This Row],[Código Arancelario]],Codigos10[],2,0)</f>
        <v>Calabacín</v>
      </c>
      <c r="D1533">
        <f>+VLOOKUP(Importaciones_mensuales[[#This Row],[Cultivo]],Cod_categoría[],2,0)</f>
        <v>100114018</v>
      </c>
      <c r="E1533" t="str">
        <f>+VLOOKUP(Importaciones_mensuales[[#This Row],[Código Arancelario]],Codigos10[],4,0)</f>
        <v>Fresco</v>
      </c>
      <c r="F1533">
        <f>+VLOOKUP(Importaciones_mensuales[[#This Row],[Procesamiento]],Cod_procesamiento[],2,0)</f>
        <v>4</v>
      </c>
      <c r="G1533" t="str">
        <f>+VLOOKUP(Importaciones_mensuales[[#This Row],[Código Arancelario]],Codigos10[],3,0)</f>
        <v>Sin especificar</v>
      </c>
      <c r="H1533">
        <f>+VLOOKUP(Importaciones_mensuales[[#This Row],[Tipo]],Cod_tipo[],2,0)</f>
        <v>5</v>
      </c>
      <c r="I1533" t="str">
        <f>+VLOOKUP(Importaciones_mensuales[[#This Row],[Código Arancelario]],Codigos10[],5,0)</f>
        <v>Hortalizas</v>
      </c>
      <c r="J1533">
        <f>+VLOOKUP(Importaciones_mensuales[[#This Row],[Categoría]],Cod_Tipo_cultivo[],2,0)</f>
        <v>7</v>
      </c>
      <c r="K1533" t="s">
        <v>20</v>
      </c>
      <c r="L1533">
        <f>+VLOOKUP(Importaciones_mensuales[[#This Row],[Contenido]],Contenido_cod[],2,0)</f>
        <v>2</v>
      </c>
      <c r="M1533" t="str">
        <f>+VLOOKUP(Importaciones_mensuales[[#This Row],[Código Arancelario]],Codigos10[],7,0)</f>
        <v>Sin especificar</v>
      </c>
      <c r="N1533">
        <v>2018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205</v>
      </c>
    </row>
    <row r="1534" spans="1:26" x14ac:dyDescent="0.25">
      <c r="A1534" t="s">
        <v>67</v>
      </c>
      <c r="B1534" t="s">
        <v>362</v>
      </c>
      <c r="C1534" t="str">
        <f>+VLOOKUP(Importaciones_mensuales[[#This Row],[Código Arancelario]],Codigos10[],2,0)</f>
        <v>Papa</v>
      </c>
      <c r="D1534">
        <f>+VLOOKUP(Importaciones_mensuales[[#This Row],[Cultivo]],Cod_categoría[],2,0)</f>
        <v>100114001</v>
      </c>
      <c r="E1534" t="str">
        <f>+VLOOKUP(Importaciones_mensuales[[#This Row],[Código Arancelario]],Codigos10[],4,0)</f>
        <v>Congelado</v>
      </c>
      <c r="F1534">
        <f>+VLOOKUP(Importaciones_mensuales[[#This Row],[Procesamiento]],Cod_procesamiento[],2,0)</f>
        <v>1</v>
      </c>
      <c r="G1534" t="str">
        <f>+VLOOKUP(Importaciones_mensuales[[#This Row],[Código Arancelario]],Codigos10[],3,0)</f>
        <v>Sin especificar</v>
      </c>
      <c r="H1534">
        <f>+VLOOKUP(Importaciones_mensuales[[#This Row],[Tipo]],Cod_tipo[],2,0)</f>
        <v>5</v>
      </c>
      <c r="I1534" t="str">
        <f>+VLOOKUP(Importaciones_mensuales[[#This Row],[Código Arancelario]],Codigos10[],5,0)</f>
        <v>Tubérculos</v>
      </c>
      <c r="J1534">
        <f>+VLOOKUP(Importaciones_mensuales[[#This Row],[Categoría]],Cod_Tipo_cultivo[],2,0)</f>
        <v>9</v>
      </c>
      <c r="K1534" t="s">
        <v>20</v>
      </c>
      <c r="L1534">
        <f>+VLOOKUP(Importaciones_mensuales[[#This Row],[Contenido]],Contenido_cod[],2,0)</f>
        <v>2</v>
      </c>
      <c r="M1534" t="str">
        <f>+VLOOKUP(Importaciones_mensuales[[#This Row],[Código Arancelario]],Codigos10[],7,0)</f>
        <v>Sin especificar</v>
      </c>
      <c r="N1534">
        <v>2018</v>
      </c>
      <c r="O1534">
        <v>0</v>
      </c>
      <c r="P1534">
        <v>26416</v>
      </c>
      <c r="Q1534">
        <v>7200</v>
      </c>
      <c r="R1534">
        <v>27808.080000000002</v>
      </c>
      <c r="S1534">
        <v>44244</v>
      </c>
      <c r="T1534">
        <v>47952.82</v>
      </c>
      <c r="U1534">
        <v>0</v>
      </c>
      <c r="V1534">
        <v>39498.980000000003</v>
      </c>
      <c r="W1534">
        <v>23340</v>
      </c>
      <c r="X1534">
        <v>47982.09</v>
      </c>
      <c r="Y1534">
        <v>32344.38</v>
      </c>
      <c r="Z1534">
        <v>826</v>
      </c>
    </row>
    <row r="1535" spans="1:26" x14ac:dyDescent="0.25">
      <c r="A1535" t="s">
        <v>69</v>
      </c>
      <c r="B1535" t="s">
        <v>362</v>
      </c>
      <c r="C1535" t="str">
        <f>+VLOOKUP(Importaciones_mensuales[[#This Row],[Código Arancelario]],Codigos10[],2,0)</f>
        <v>Arveja</v>
      </c>
      <c r="D1535">
        <f>+VLOOKUP(Importaciones_mensuales[[#This Row],[Cultivo]],Cod_categoría[],2,0)</f>
        <v>100112022</v>
      </c>
      <c r="E1535" t="str">
        <f>+VLOOKUP(Importaciones_mensuales[[#This Row],[Código Arancelario]],Codigos10[],4,0)</f>
        <v>Congelado</v>
      </c>
      <c r="F1535">
        <f>+VLOOKUP(Importaciones_mensuales[[#This Row],[Procesamiento]],Cod_procesamiento[],2,0)</f>
        <v>1</v>
      </c>
      <c r="G1535" t="str">
        <f>+VLOOKUP(Importaciones_mensuales[[#This Row],[Código Arancelario]],Codigos10[],3,0)</f>
        <v>Sin especificar</v>
      </c>
      <c r="H1535">
        <f>+VLOOKUP(Importaciones_mensuales[[#This Row],[Tipo]],Cod_tipo[],2,0)</f>
        <v>5</v>
      </c>
      <c r="I1535" t="str">
        <f>+VLOOKUP(Importaciones_mensuales[[#This Row],[Código Arancelario]],Codigos10[],5,0)</f>
        <v>Hortalizas</v>
      </c>
      <c r="J1535">
        <f>+VLOOKUP(Importaciones_mensuales[[#This Row],[Categoría]],Cod_Tipo_cultivo[],2,0)</f>
        <v>7</v>
      </c>
      <c r="K1535" t="s">
        <v>20</v>
      </c>
      <c r="L1535">
        <f>+VLOOKUP(Importaciones_mensuales[[#This Row],[Contenido]],Contenido_cod[],2,0)</f>
        <v>2</v>
      </c>
      <c r="M1535" t="str">
        <f>+VLOOKUP(Importaciones_mensuales[[#This Row],[Código Arancelario]],Codigos10[],7,0)</f>
        <v>Sin especificar</v>
      </c>
      <c r="N1535">
        <v>2018</v>
      </c>
      <c r="O1535">
        <v>246586.05379999999</v>
      </c>
      <c r="P1535">
        <v>114830.39999999999</v>
      </c>
      <c r="Q1535">
        <v>127048.4</v>
      </c>
      <c r="R1535">
        <v>101232</v>
      </c>
      <c r="S1535">
        <v>191576.74</v>
      </c>
      <c r="T1535">
        <v>106835.7384</v>
      </c>
      <c r="U1535">
        <v>174191.4615</v>
      </c>
      <c r="V1535">
        <v>149366</v>
      </c>
      <c r="W1535">
        <v>211614</v>
      </c>
      <c r="X1535">
        <v>230644.18459999998</v>
      </c>
      <c r="Y1535">
        <v>122616.8</v>
      </c>
      <c r="Z1535">
        <v>150362.79999999999</v>
      </c>
    </row>
    <row r="1536" spans="1:26" x14ac:dyDescent="0.25">
      <c r="A1536" t="s">
        <v>70</v>
      </c>
      <c r="B1536" t="s">
        <v>362</v>
      </c>
      <c r="C1536" t="str">
        <f>+VLOOKUP(Importaciones_mensuales[[#This Row],[Código Arancelario]],Codigos10[],2,0)</f>
        <v>Poroto</v>
      </c>
      <c r="D1536">
        <f>+VLOOKUP(Importaciones_mensuales[[#This Row],[Cultivo]],Cod_categoría[],2,0)</f>
        <v>100110002</v>
      </c>
      <c r="E1536" t="str">
        <f>+VLOOKUP(Importaciones_mensuales[[#This Row],[Código Arancelario]],Codigos10[],4,0)</f>
        <v>Congelado</v>
      </c>
      <c r="F1536">
        <f>+VLOOKUP(Importaciones_mensuales[[#This Row],[Procesamiento]],Cod_procesamiento[],2,0)</f>
        <v>1</v>
      </c>
      <c r="G1536" t="str">
        <f>+VLOOKUP(Importaciones_mensuales[[#This Row],[Código Arancelario]],Codigos10[],3,0)</f>
        <v>Sin especificar</v>
      </c>
      <c r="H1536">
        <f>+VLOOKUP(Importaciones_mensuales[[#This Row],[Tipo]],Cod_tipo[],2,0)</f>
        <v>5</v>
      </c>
      <c r="I1536" t="str">
        <f>+VLOOKUP(Importaciones_mensuales[[#This Row],[Código Arancelario]],Codigos10[],5,0)</f>
        <v>Hortalizas</v>
      </c>
      <c r="J1536">
        <f>+VLOOKUP(Importaciones_mensuales[[#This Row],[Categoría]],Cod_Tipo_cultivo[],2,0)</f>
        <v>7</v>
      </c>
      <c r="K1536" t="s">
        <v>20</v>
      </c>
      <c r="L1536">
        <f>+VLOOKUP(Importaciones_mensuales[[#This Row],[Contenido]],Contenido_cod[],2,0)</f>
        <v>2</v>
      </c>
      <c r="M1536" t="str">
        <f>+VLOOKUP(Importaciones_mensuales[[#This Row],[Código Arancelario]],Codigos10[],7,0)</f>
        <v>Sin especificar</v>
      </c>
      <c r="N1536">
        <v>2018</v>
      </c>
      <c r="O1536">
        <v>104806.1231</v>
      </c>
      <c r="P1536">
        <v>86553.2</v>
      </c>
      <c r="Q1536">
        <v>139883.20000000001</v>
      </c>
      <c r="R1536">
        <v>92302.1</v>
      </c>
      <c r="S1536">
        <v>208030</v>
      </c>
      <c r="T1536">
        <v>90693.6</v>
      </c>
      <c r="U1536">
        <v>159657.92310000001</v>
      </c>
      <c r="V1536">
        <v>179040</v>
      </c>
      <c r="W1536">
        <v>23480</v>
      </c>
      <c r="X1536">
        <v>178476.4846</v>
      </c>
      <c r="Y1536">
        <v>55641.75</v>
      </c>
      <c r="Z1536">
        <v>144778</v>
      </c>
    </row>
    <row r="1537" spans="1:26" x14ac:dyDescent="0.25">
      <c r="A1537" t="s">
        <v>71</v>
      </c>
      <c r="B1537" t="s">
        <v>362</v>
      </c>
      <c r="C1537" t="str">
        <f>+VLOOKUP(Importaciones_mensuales[[#This Row],[Código Arancelario]],Codigos10[],2,0)</f>
        <v>Haba</v>
      </c>
      <c r="D1537">
        <f>+VLOOKUP(Importaciones_mensuales[[#This Row],[Cultivo]],Cod_categoría[],2,0)</f>
        <v>100112026</v>
      </c>
      <c r="E1537" t="str">
        <f>+VLOOKUP(Importaciones_mensuales[[#This Row],[Código Arancelario]],Codigos10[],4,0)</f>
        <v>Congelado</v>
      </c>
      <c r="F1537">
        <f>+VLOOKUP(Importaciones_mensuales[[#This Row],[Procesamiento]],Cod_procesamiento[],2,0)</f>
        <v>1</v>
      </c>
      <c r="G1537" t="str">
        <f>+VLOOKUP(Importaciones_mensuales[[#This Row],[Código Arancelario]],Codigos10[],3,0)</f>
        <v>Sin especificar</v>
      </c>
      <c r="H1537">
        <f>+VLOOKUP(Importaciones_mensuales[[#This Row],[Tipo]],Cod_tipo[],2,0)</f>
        <v>5</v>
      </c>
      <c r="I1537" t="str">
        <f>+VLOOKUP(Importaciones_mensuales[[#This Row],[Código Arancelario]],Codigos10[],5,0)</f>
        <v>Hortalizas</v>
      </c>
      <c r="J1537">
        <f>+VLOOKUP(Importaciones_mensuales[[#This Row],[Categoría]],Cod_Tipo_cultivo[],2,0)</f>
        <v>7</v>
      </c>
      <c r="K1537" t="s">
        <v>20</v>
      </c>
      <c r="L1537">
        <f>+VLOOKUP(Importaciones_mensuales[[#This Row],[Contenido]],Contenido_cod[],2,0)</f>
        <v>2</v>
      </c>
      <c r="M1537" t="str">
        <f>+VLOOKUP(Importaciones_mensuales[[#This Row],[Código Arancelario]],Codigos10[],7,0)</f>
        <v>Sin especificar</v>
      </c>
      <c r="N1537">
        <v>2018</v>
      </c>
      <c r="O1537">
        <v>22490</v>
      </c>
      <c r="P1537">
        <v>5500</v>
      </c>
      <c r="Q1537">
        <v>46150</v>
      </c>
      <c r="R1537">
        <v>206010</v>
      </c>
      <c r="S1537">
        <v>63310</v>
      </c>
      <c r="T1537">
        <v>72848</v>
      </c>
      <c r="U1537">
        <v>32823.199999999997</v>
      </c>
      <c r="V1537">
        <v>26410</v>
      </c>
      <c r="W1537">
        <v>6000</v>
      </c>
      <c r="X1537">
        <v>57697.742299999998</v>
      </c>
      <c r="Y1537">
        <v>19090</v>
      </c>
      <c r="Z1537">
        <v>88430</v>
      </c>
    </row>
    <row r="1538" spans="1:26" x14ac:dyDescent="0.25">
      <c r="A1538" t="s">
        <v>72</v>
      </c>
      <c r="B1538" t="s">
        <v>362</v>
      </c>
      <c r="C1538" t="str">
        <f>+VLOOKUP(Importaciones_mensuales[[#This Row],[Código Arancelario]],Codigos10[],2,0)</f>
        <v>Otras legumbres de vaina</v>
      </c>
      <c r="D1538">
        <f>+VLOOKUP(Importaciones_mensuales[[#This Row],[Cultivo]],Cod_categoría[],2,0)</f>
        <v>100114032</v>
      </c>
      <c r="E1538" t="str">
        <f>+VLOOKUP(Importaciones_mensuales[[#This Row],[Código Arancelario]],Codigos10[],4,0)</f>
        <v>Congelado</v>
      </c>
      <c r="F1538">
        <f>+VLOOKUP(Importaciones_mensuales[[#This Row],[Procesamiento]],Cod_procesamiento[],2,0)</f>
        <v>1</v>
      </c>
      <c r="G1538" t="str">
        <f>+VLOOKUP(Importaciones_mensuales[[#This Row],[Código Arancelario]],Codigos10[],3,0)</f>
        <v>Sin especificar</v>
      </c>
      <c r="H1538">
        <f>+VLOOKUP(Importaciones_mensuales[[#This Row],[Tipo]],Cod_tipo[],2,0)</f>
        <v>5</v>
      </c>
      <c r="I1538" t="str">
        <f>+VLOOKUP(Importaciones_mensuales[[#This Row],[Código Arancelario]],Codigos10[],5,0)</f>
        <v>Hortalizas</v>
      </c>
      <c r="J1538">
        <f>+VLOOKUP(Importaciones_mensuales[[#This Row],[Categoría]],Cod_Tipo_cultivo[],2,0)</f>
        <v>7</v>
      </c>
      <c r="K1538" t="s">
        <v>20</v>
      </c>
      <c r="L1538">
        <f>+VLOOKUP(Importaciones_mensuales[[#This Row],[Contenido]],Contenido_cod[],2,0)</f>
        <v>2</v>
      </c>
      <c r="M1538" t="str">
        <f>+VLOOKUP(Importaciones_mensuales[[#This Row],[Código Arancelario]],Codigos10[],7,0)</f>
        <v>Sin especificar</v>
      </c>
      <c r="N1538">
        <v>2018</v>
      </c>
      <c r="O1538">
        <v>16800</v>
      </c>
      <c r="P1538">
        <v>16800</v>
      </c>
      <c r="Q1538">
        <v>0</v>
      </c>
      <c r="R1538">
        <v>17520</v>
      </c>
      <c r="S1538">
        <v>16800</v>
      </c>
      <c r="T1538">
        <v>16800</v>
      </c>
      <c r="U1538">
        <v>19438.96</v>
      </c>
      <c r="V1538">
        <v>41068</v>
      </c>
      <c r="W1538">
        <v>33680</v>
      </c>
      <c r="X1538">
        <v>16944</v>
      </c>
      <c r="Y1538">
        <v>18050</v>
      </c>
      <c r="Z1538">
        <v>33600</v>
      </c>
    </row>
    <row r="1539" spans="1:26" x14ac:dyDescent="0.25">
      <c r="A1539" t="s">
        <v>73</v>
      </c>
      <c r="B1539" t="s">
        <v>362</v>
      </c>
      <c r="C1539" t="str">
        <f>+VLOOKUP(Importaciones_mensuales[[#This Row],[Código Arancelario]],Codigos10[],2,0)</f>
        <v>Espinaca</v>
      </c>
      <c r="D1539">
        <f>+VLOOKUP(Importaciones_mensuales[[#This Row],[Cultivo]],Cod_categoría[],2,0)</f>
        <v>100112012</v>
      </c>
      <c r="E1539" t="str">
        <f>+VLOOKUP(Importaciones_mensuales[[#This Row],[Código Arancelario]],Codigos10[],4,0)</f>
        <v>Congelado</v>
      </c>
      <c r="F1539">
        <f>+VLOOKUP(Importaciones_mensuales[[#This Row],[Procesamiento]],Cod_procesamiento[],2,0)</f>
        <v>1</v>
      </c>
      <c r="G1539" t="str">
        <f>+VLOOKUP(Importaciones_mensuales[[#This Row],[Código Arancelario]],Codigos10[],3,0)</f>
        <v>Sin especificar</v>
      </c>
      <c r="H1539">
        <f>+VLOOKUP(Importaciones_mensuales[[#This Row],[Tipo]],Cod_tipo[],2,0)</f>
        <v>5</v>
      </c>
      <c r="I1539" t="str">
        <f>+VLOOKUP(Importaciones_mensuales[[#This Row],[Código Arancelario]],Codigos10[],5,0)</f>
        <v>Hortalizas</v>
      </c>
      <c r="J1539">
        <f>+VLOOKUP(Importaciones_mensuales[[#This Row],[Categoría]],Cod_Tipo_cultivo[],2,0)</f>
        <v>7</v>
      </c>
      <c r="K1539" t="s">
        <v>20</v>
      </c>
      <c r="L1539">
        <f>+VLOOKUP(Importaciones_mensuales[[#This Row],[Contenido]],Contenido_cod[],2,0)</f>
        <v>2</v>
      </c>
      <c r="M1539" t="str">
        <f>+VLOOKUP(Importaciones_mensuales[[#This Row],[Código Arancelario]],Codigos10[],7,0)</f>
        <v>Sin especificar</v>
      </c>
      <c r="N1539">
        <v>2018</v>
      </c>
      <c r="O1539">
        <v>66856.08</v>
      </c>
      <c r="P1539">
        <v>41920</v>
      </c>
      <c r="Q1539">
        <v>41520</v>
      </c>
      <c r="R1539">
        <v>42820</v>
      </c>
      <c r="S1539">
        <v>67816</v>
      </c>
      <c r="T1539">
        <v>31289.599999999999</v>
      </c>
      <c r="U1539">
        <v>15260</v>
      </c>
      <c r="V1539">
        <v>43540</v>
      </c>
      <c r="W1539">
        <v>51880.4</v>
      </c>
      <c r="X1539">
        <v>86297.3</v>
      </c>
      <c r="Y1539">
        <v>41300</v>
      </c>
      <c r="Z1539">
        <v>57040</v>
      </c>
    </row>
    <row r="1540" spans="1:26" x14ac:dyDescent="0.25">
      <c r="A1540" t="s">
        <v>75</v>
      </c>
      <c r="B1540" t="s">
        <v>362</v>
      </c>
      <c r="C1540" t="str">
        <f>+VLOOKUP(Importaciones_mensuales[[#This Row],[Código Arancelario]],Codigos10[],2,0)</f>
        <v>Maíz</v>
      </c>
      <c r="D1540">
        <f>+VLOOKUP(Importaciones_mensuales[[#This Row],[Cultivo]],Cod_categoría[],2,0)</f>
        <v>100114015</v>
      </c>
      <c r="E1540" t="str">
        <f>+VLOOKUP(Importaciones_mensuales[[#This Row],[Código Arancelario]],Codigos10[],4,0)</f>
        <v>Congelado</v>
      </c>
      <c r="F1540">
        <f>+VLOOKUP(Importaciones_mensuales[[#This Row],[Procesamiento]],Cod_procesamiento[],2,0)</f>
        <v>1</v>
      </c>
      <c r="G1540" t="str">
        <f>+VLOOKUP(Importaciones_mensuales[[#This Row],[Código Arancelario]],Codigos10[],3,0)</f>
        <v>Sin especificar</v>
      </c>
      <c r="H1540">
        <f>+VLOOKUP(Importaciones_mensuales[[#This Row],[Tipo]],Cod_tipo[],2,0)</f>
        <v>5</v>
      </c>
      <c r="I1540" t="str">
        <f>+VLOOKUP(Importaciones_mensuales[[#This Row],[Código Arancelario]],Codigos10[],5,0)</f>
        <v>Hortalizas</v>
      </c>
      <c r="J1540">
        <f>+VLOOKUP(Importaciones_mensuales[[#This Row],[Categoría]],Cod_Tipo_cultivo[],2,0)</f>
        <v>7</v>
      </c>
      <c r="K1540" t="s">
        <v>20</v>
      </c>
      <c r="L1540">
        <f>+VLOOKUP(Importaciones_mensuales[[#This Row],[Contenido]],Contenido_cod[],2,0)</f>
        <v>2</v>
      </c>
      <c r="M1540" t="str">
        <f>+VLOOKUP(Importaciones_mensuales[[#This Row],[Código Arancelario]],Codigos10[],7,0)</f>
        <v>Maíz dulce</v>
      </c>
      <c r="N1540">
        <v>2018</v>
      </c>
      <c r="O1540">
        <v>515801.30319999997</v>
      </c>
      <c r="P1540">
        <v>560629.07480000006</v>
      </c>
      <c r="Q1540">
        <v>765755.44530000002</v>
      </c>
      <c r="R1540">
        <v>417386.4976</v>
      </c>
      <c r="S1540">
        <v>602022.15599999996</v>
      </c>
      <c r="T1540">
        <v>553616.78690000006</v>
      </c>
      <c r="U1540">
        <v>433012.40470000001</v>
      </c>
      <c r="V1540">
        <v>321017.7</v>
      </c>
      <c r="W1540">
        <v>376479.73699999996</v>
      </c>
      <c r="X1540">
        <v>711970.85759999999</v>
      </c>
      <c r="Y1540">
        <v>441808.5392</v>
      </c>
      <c r="Z1540">
        <v>285902.15999999997</v>
      </c>
    </row>
    <row r="1541" spans="1:26" x14ac:dyDescent="0.25">
      <c r="A1541" t="s">
        <v>78</v>
      </c>
      <c r="B1541" t="s">
        <v>362</v>
      </c>
      <c r="C1541" t="str">
        <f>+VLOOKUP(Importaciones_mensuales[[#This Row],[Código Arancelario]],Codigos10[],2,0)</f>
        <v>Coliflor</v>
      </c>
      <c r="D1541">
        <f>+VLOOKUP(Importaciones_mensuales[[#This Row],[Cultivo]],Cod_categoría[],2,0)</f>
        <v>100112008</v>
      </c>
      <c r="E1541" t="str">
        <f>+VLOOKUP(Importaciones_mensuales[[#This Row],[Código Arancelario]],Codigos10[],4,0)</f>
        <v>Congelado</v>
      </c>
      <c r="F1541">
        <f>+VLOOKUP(Importaciones_mensuales[[#This Row],[Procesamiento]],Cod_procesamiento[],2,0)</f>
        <v>1</v>
      </c>
      <c r="G1541" t="str">
        <f>+VLOOKUP(Importaciones_mensuales[[#This Row],[Código Arancelario]],Codigos10[],3,0)</f>
        <v>Sin especificar</v>
      </c>
      <c r="H1541">
        <f>+VLOOKUP(Importaciones_mensuales[[#This Row],[Tipo]],Cod_tipo[],2,0)</f>
        <v>5</v>
      </c>
      <c r="I1541" t="str">
        <f>+VLOOKUP(Importaciones_mensuales[[#This Row],[Código Arancelario]],Codigos10[],5,0)</f>
        <v>Hortalizas</v>
      </c>
      <c r="J1541">
        <f>+VLOOKUP(Importaciones_mensuales[[#This Row],[Categoría]],Cod_Tipo_cultivo[],2,0)</f>
        <v>7</v>
      </c>
      <c r="K1541" t="s">
        <v>20</v>
      </c>
      <c r="L1541">
        <f>+VLOOKUP(Importaciones_mensuales[[#This Row],[Contenido]],Contenido_cod[],2,0)</f>
        <v>2</v>
      </c>
      <c r="M1541" t="str">
        <f>+VLOOKUP(Importaciones_mensuales[[#This Row],[Código Arancelario]],Codigos10[],7,0)</f>
        <v>Sin especificar</v>
      </c>
      <c r="N1541">
        <v>2018</v>
      </c>
      <c r="O1541">
        <v>51008</v>
      </c>
      <c r="P1541">
        <v>48328</v>
      </c>
      <c r="Q1541">
        <v>58678</v>
      </c>
      <c r="R1541">
        <v>16730</v>
      </c>
      <c r="S1541">
        <v>33264</v>
      </c>
      <c r="T1541">
        <v>16156</v>
      </c>
      <c r="U1541">
        <v>34320</v>
      </c>
      <c r="V1541">
        <v>28548</v>
      </c>
      <c r="W1541">
        <v>3000</v>
      </c>
      <c r="X1541">
        <v>17210</v>
      </c>
      <c r="Y1541">
        <v>11210</v>
      </c>
      <c r="Z1541">
        <v>27264</v>
      </c>
    </row>
    <row r="1542" spans="1:26" x14ac:dyDescent="0.25">
      <c r="A1542" t="s">
        <v>79</v>
      </c>
      <c r="B1542" t="s">
        <v>362</v>
      </c>
      <c r="C1542" t="str">
        <f>+VLOOKUP(Importaciones_mensuales[[#This Row],[Código Arancelario]],Codigos10[],2,0)</f>
        <v>Brócoli</v>
      </c>
      <c r="D1542">
        <f>+VLOOKUP(Importaciones_mensuales[[#This Row],[Cultivo]],Cod_categoría[],2,0)</f>
        <v>100112023</v>
      </c>
      <c r="E1542" t="str">
        <f>+VLOOKUP(Importaciones_mensuales[[#This Row],[Código Arancelario]],Codigos10[],4,0)</f>
        <v>Congelado</v>
      </c>
      <c r="F1542">
        <f>+VLOOKUP(Importaciones_mensuales[[#This Row],[Procesamiento]],Cod_procesamiento[],2,0)</f>
        <v>1</v>
      </c>
      <c r="G1542" t="str">
        <f>+VLOOKUP(Importaciones_mensuales[[#This Row],[Código Arancelario]],Codigos10[],3,0)</f>
        <v>Sin especificar</v>
      </c>
      <c r="H1542">
        <f>+VLOOKUP(Importaciones_mensuales[[#This Row],[Tipo]],Cod_tipo[],2,0)</f>
        <v>5</v>
      </c>
      <c r="I1542" t="str">
        <f>+VLOOKUP(Importaciones_mensuales[[#This Row],[Código Arancelario]],Codigos10[],5,0)</f>
        <v>Hortalizas</v>
      </c>
      <c r="J1542">
        <f>+VLOOKUP(Importaciones_mensuales[[#This Row],[Categoría]],Cod_Tipo_cultivo[],2,0)</f>
        <v>7</v>
      </c>
      <c r="K1542" t="s">
        <v>20</v>
      </c>
      <c r="L1542">
        <f>+VLOOKUP(Importaciones_mensuales[[#This Row],[Contenido]],Contenido_cod[],2,0)</f>
        <v>2</v>
      </c>
      <c r="M1542" t="str">
        <f>+VLOOKUP(Importaciones_mensuales[[#This Row],[Código Arancelario]],Codigos10[],7,0)</f>
        <v>Sin especificar</v>
      </c>
      <c r="N1542">
        <v>2018</v>
      </c>
      <c r="O1542">
        <v>59697</v>
      </c>
      <c r="P1542">
        <v>85244</v>
      </c>
      <c r="Q1542">
        <v>82730</v>
      </c>
      <c r="R1542">
        <v>23600</v>
      </c>
      <c r="S1542">
        <v>49184</v>
      </c>
      <c r="T1542">
        <v>11184</v>
      </c>
      <c r="U1542">
        <v>63082</v>
      </c>
      <c r="V1542">
        <v>24898</v>
      </c>
      <c r="W1542">
        <v>14272</v>
      </c>
      <c r="X1542">
        <v>23268</v>
      </c>
      <c r="Y1542">
        <v>19936</v>
      </c>
      <c r="Z1542">
        <v>31612</v>
      </c>
    </row>
    <row r="1543" spans="1:26" x14ac:dyDescent="0.25">
      <c r="A1543" t="s">
        <v>166</v>
      </c>
      <c r="B1543" t="s">
        <v>363</v>
      </c>
      <c r="C1543" t="str">
        <f>+VLOOKUP(Importaciones_mensuales[[#This Row],[Código Arancelario]],Codigos10[],2,0)</f>
        <v>Palta</v>
      </c>
      <c r="D1543">
        <f>+VLOOKUP(Importaciones_mensuales[[#This Row],[Cultivo]],Cod_categoría[],2,0)</f>
        <v>100106002</v>
      </c>
      <c r="E1543" t="str">
        <f>+VLOOKUP(Importaciones_mensuales[[#This Row],[Código Arancelario]],Codigos10[],4,0)</f>
        <v>Sin especificar</v>
      </c>
      <c r="F1543">
        <f>+VLOOKUP(Importaciones_mensuales[[#This Row],[Procesamiento]],Cod_procesamiento[],2,0)</f>
        <v>6</v>
      </c>
      <c r="G1543" t="str">
        <f>+VLOOKUP(Importaciones_mensuales[[#This Row],[Código Arancelario]],Codigos10[],3,0)</f>
        <v>Orgánico</v>
      </c>
      <c r="H1543">
        <f>+VLOOKUP(Importaciones_mensuales[[#This Row],[Tipo]],Cod_tipo[],2,0)</f>
        <v>1</v>
      </c>
      <c r="I1543" t="str">
        <f>+VLOOKUP(Importaciones_mensuales[[#This Row],[Código Arancelario]],Codigos10[],5,0)</f>
        <v>Frutos Oleaginosos</v>
      </c>
      <c r="J1543">
        <f>+VLOOKUP(Importaciones_mensuales[[#This Row],[Categoría]],Cod_Tipo_cultivo[],2,0)</f>
        <v>12</v>
      </c>
      <c r="K1543" t="s">
        <v>129</v>
      </c>
      <c r="L1543">
        <f>+VLOOKUP(Importaciones_mensuales[[#This Row],[Contenido]],Contenido_cod[],2,0)</f>
        <v>1</v>
      </c>
      <c r="M1543" t="str">
        <f>+VLOOKUP(Importaciones_mensuales[[#This Row],[Código Arancelario]],Codigos10[],7,0)</f>
        <v>Hass</v>
      </c>
      <c r="N1543">
        <v>2019</v>
      </c>
      <c r="O1543">
        <v>24.778285</v>
      </c>
      <c r="P1543">
        <v>0</v>
      </c>
      <c r="Q1543">
        <v>3.4881329562673393</v>
      </c>
      <c r="R1543">
        <v>2.0648124999999999</v>
      </c>
      <c r="S1543">
        <v>0</v>
      </c>
      <c r="T1543">
        <v>0</v>
      </c>
      <c r="U1543">
        <v>0</v>
      </c>
      <c r="V1543">
        <v>0</v>
      </c>
      <c r="W1543">
        <v>0.98652117308482945</v>
      </c>
      <c r="X1543">
        <v>0</v>
      </c>
      <c r="Y1543">
        <v>0</v>
      </c>
      <c r="Z1543">
        <v>32.542520024996442</v>
      </c>
    </row>
    <row r="1544" spans="1:26" x14ac:dyDescent="0.25">
      <c r="A1544" t="s">
        <v>82</v>
      </c>
      <c r="B1544" t="s">
        <v>362</v>
      </c>
      <c r="C1544" t="str">
        <f>+VLOOKUP(Importaciones_mensuales[[#This Row],[Código Arancelario]],Codigos10[],2,0)</f>
        <v>Aceituna</v>
      </c>
      <c r="D1544">
        <f>+VLOOKUP(Importaciones_mensuales[[#This Row],[Cultivo]],Cod_categoría[],2,0)</f>
        <v>100114016</v>
      </c>
      <c r="E1544" t="str">
        <f>+VLOOKUP(Importaciones_mensuales[[#This Row],[Código Arancelario]],Codigos10[],4,0)</f>
        <v>Conserva</v>
      </c>
      <c r="F1544">
        <f>+VLOOKUP(Importaciones_mensuales[[#This Row],[Procesamiento]],Cod_procesamiento[],2,0)</f>
        <v>2</v>
      </c>
      <c r="G1544" t="str">
        <f>+VLOOKUP(Importaciones_mensuales[[#This Row],[Código Arancelario]],Codigos10[],3,0)</f>
        <v>Sin especificar</v>
      </c>
      <c r="H1544">
        <f>+VLOOKUP(Importaciones_mensuales[[#This Row],[Tipo]],Cod_tipo[],2,0)</f>
        <v>5</v>
      </c>
      <c r="I1544" t="str">
        <f>+VLOOKUP(Importaciones_mensuales[[#This Row],[Código Arancelario]],Codigos10[],5,0)</f>
        <v>Hortalizas</v>
      </c>
      <c r="J1544">
        <f>+VLOOKUP(Importaciones_mensuales[[#This Row],[Categoría]],Cod_Tipo_cultivo[],2,0)</f>
        <v>7</v>
      </c>
      <c r="K1544" t="s">
        <v>20</v>
      </c>
      <c r="L1544">
        <f>+VLOOKUP(Importaciones_mensuales[[#This Row],[Contenido]],Contenido_cod[],2,0)</f>
        <v>2</v>
      </c>
      <c r="M1544" t="str">
        <f>+VLOOKUP(Importaciones_mensuales[[#This Row],[Código Arancelario]],Codigos10[],7,0)</f>
        <v>Sin especificar</v>
      </c>
      <c r="N1544">
        <v>2018</v>
      </c>
      <c r="O1544">
        <v>823429</v>
      </c>
      <c r="P1544">
        <v>391820</v>
      </c>
      <c r="Q1544">
        <v>652065</v>
      </c>
      <c r="R1544">
        <v>1218070</v>
      </c>
      <c r="S1544">
        <v>1628940</v>
      </c>
      <c r="T1544">
        <v>1372949</v>
      </c>
      <c r="U1544">
        <v>1572730</v>
      </c>
      <c r="V1544">
        <v>1838006</v>
      </c>
      <c r="W1544">
        <v>1072960</v>
      </c>
      <c r="X1544">
        <v>1276520</v>
      </c>
      <c r="Y1544">
        <v>1046094.62</v>
      </c>
      <c r="Z1544">
        <v>963870</v>
      </c>
    </row>
    <row r="1545" spans="1:26" x14ac:dyDescent="0.25">
      <c r="A1545" t="s">
        <v>84</v>
      </c>
      <c r="B1545" t="s">
        <v>362</v>
      </c>
      <c r="C1545" t="str">
        <f>+VLOOKUP(Importaciones_mensuales[[#This Row],[Código Arancelario]],Codigos10[],2,0)</f>
        <v>Aceituna</v>
      </c>
      <c r="D1545">
        <f>+VLOOKUP(Importaciones_mensuales[[#This Row],[Cultivo]],Cod_categoría[],2,0)</f>
        <v>100114016</v>
      </c>
      <c r="E1545" t="str">
        <f>+VLOOKUP(Importaciones_mensuales[[#This Row],[Código Arancelario]],Codigos10[],4,0)</f>
        <v>Conserva</v>
      </c>
      <c r="F1545">
        <f>+VLOOKUP(Importaciones_mensuales[[#This Row],[Procesamiento]],Cod_procesamiento[],2,0)</f>
        <v>2</v>
      </c>
      <c r="G1545" t="str">
        <f>+VLOOKUP(Importaciones_mensuales[[#This Row],[Código Arancelario]],Codigos10[],3,0)</f>
        <v>Sin especificar</v>
      </c>
      <c r="H1545">
        <f>+VLOOKUP(Importaciones_mensuales[[#This Row],[Tipo]],Cod_tipo[],2,0)</f>
        <v>5</v>
      </c>
      <c r="I1545" t="str">
        <f>+VLOOKUP(Importaciones_mensuales[[#This Row],[Código Arancelario]],Codigos10[],5,0)</f>
        <v>Hortalizas</v>
      </c>
      <c r="J1545">
        <f>+VLOOKUP(Importaciones_mensuales[[#This Row],[Categoría]],Cod_Tipo_cultivo[],2,0)</f>
        <v>7</v>
      </c>
      <c r="K1545" t="s">
        <v>20</v>
      </c>
      <c r="L1545">
        <f>+VLOOKUP(Importaciones_mensuales[[#This Row],[Contenido]],Contenido_cod[],2,0)</f>
        <v>2</v>
      </c>
      <c r="M1545" t="str">
        <f>+VLOOKUP(Importaciones_mensuales[[#This Row],[Código Arancelario]],Codigos10[],7,0)</f>
        <v>Sin especificar</v>
      </c>
      <c r="N1545">
        <v>2018</v>
      </c>
      <c r="O1545">
        <v>0</v>
      </c>
      <c r="P1545">
        <v>0</v>
      </c>
      <c r="Q1545">
        <v>18001</v>
      </c>
      <c r="R1545">
        <v>0</v>
      </c>
      <c r="S1545">
        <v>0</v>
      </c>
      <c r="T1545">
        <v>0</v>
      </c>
      <c r="U1545">
        <v>11.9</v>
      </c>
      <c r="V1545">
        <v>0</v>
      </c>
      <c r="W1545">
        <v>6</v>
      </c>
      <c r="X1545">
        <v>18000</v>
      </c>
      <c r="Y1545">
        <v>4</v>
      </c>
      <c r="Z1545">
        <v>0</v>
      </c>
    </row>
    <row r="1546" spans="1:26" x14ac:dyDescent="0.25">
      <c r="A1546" t="s">
        <v>85</v>
      </c>
      <c r="B1546" t="s">
        <v>362</v>
      </c>
      <c r="C1546" t="str">
        <f>+VLOOKUP(Importaciones_mensuales[[#This Row],[Código Arancelario]],Codigos10[],2,0)</f>
        <v>Pepino</v>
      </c>
      <c r="D1546">
        <f>+VLOOKUP(Importaciones_mensuales[[#This Row],[Cultivo]],Cod_categoría[],2,0)</f>
        <v>100112016</v>
      </c>
      <c r="E1546" t="str">
        <f>+VLOOKUP(Importaciones_mensuales[[#This Row],[Código Arancelario]],Codigos10[],4,0)</f>
        <v>Conserva</v>
      </c>
      <c r="F1546">
        <f>+VLOOKUP(Importaciones_mensuales[[#This Row],[Procesamiento]],Cod_procesamiento[],2,0)</f>
        <v>2</v>
      </c>
      <c r="G1546" t="str">
        <f>+VLOOKUP(Importaciones_mensuales[[#This Row],[Código Arancelario]],Codigos10[],3,0)</f>
        <v>Sin especificar</v>
      </c>
      <c r="H1546">
        <f>+VLOOKUP(Importaciones_mensuales[[#This Row],[Tipo]],Cod_tipo[],2,0)</f>
        <v>5</v>
      </c>
      <c r="I1546" t="str">
        <f>+VLOOKUP(Importaciones_mensuales[[#This Row],[Código Arancelario]],Codigos10[],5,0)</f>
        <v>Hortalizas</v>
      </c>
      <c r="J1546">
        <f>+VLOOKUP(Importaciones_mensuales[[#This Row],[Categoría]],Cod_Tipo_cultivo[],2,0)</f>
        <v>7</v>
      </c>
      <c r="K1546" t="s">
        <v>20</v>
      </c>
      <c r="L1546">
        <f>+VLOOKUP(Importaciones_mensuales[[#This Row],[Contenido]],Contenido_cod[],2,0)</f>
        <v>2</v>
      </c>
      <c r="M1546" t="str">
        <f>+VLOOKUP(Importaciones_mensuales[[#This Row],[Código Arancelario]],Codigos10[],7,0)</f>
        <v>Pepinos y pepinillos</v>
      </c>
      <c r="N1546">
        <v>2018</v>
      </c>
      <c r="O1546">
        <v>43200</v>
      </c>
      <c r="P1546">
        <v>40659.338499999998</v>
      </c>
      <c r="Q1546">
        <v>17664.623100000001</v>
      </c>
      <c r="R1546">
        <v>34000</v>
      </c>
      <c r="S1546">
        <v>28816.446199999998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</row>
    <row r="1547" spans="1:26" x14ac:dyDescent="0.25">
      <c r="A1547" t="s">
        <v>86</v>
      </c>
      <c r="B1547" t="s">
        <v>362</v>
      </c>
      <c r="C1547" t="str">
        <f>+VLOOKUP(Importaciones_mensuales[[#This Row],[Código Arancelario]],Codigos10[],2,0)</f>
        <v>Pepino</v>
      </c>
      <c r="D1547">
        <f>+VLOOKUP(Importaciones_mensuales[[#This Row],[Cultivo]],Cod_categoría[],2,0)</f>
        <v>100112016</v>
      </c>
      <c r="E1547" t="str">
        <f>+VLOOKUP(Importaciones_mensuales[[#This Row],[Código Arancelario]],Codigos10[],4,0)</f>
        <v>Conserva</v>
      </c>
      <c r="F1547">
        <f>+VLOOKUP(Importaciones_mensuales[[#This Row],[Procesamiento]],Cod_procesamiento[],2,0)</f>
        <v>2</v>
      </c>
      <c r="G1547" t="str">
        <f>+VLOOKUP(Importaciones_mensuales[[#This Row],[Código Arancelario]],Codigos10[],3,0)</f>
        <v>Sin especificar</v>
      </c>
      <c r="H1547">
        <f>+VLOOKUP(Importaciones_mensuales[[#This Row],[Tipo]],Cod_tipo[],2,0)</f>
        <v>5</v>
      </c>
      <c r="I1547" t="str">
        <f>+VLOOKUP(Importaciones_mensuales[[#This Row],[Código Arancelario]],Codigos10[],5,0)</f>
        <v>Hortalizas</v>
      </c>
      <c r="J1547">
        <f>+VLOOKUP(Importaciones_mensuales[[#This Row],[Categoría]],Cod_Tipo_cultivo[],2,0)</f>
        <v>7</v>
      </c>
      <c r="K1547" t="s">
        <v>20</v>
      </c>
      <c r="L1547">
        <f>+VLOOKUP(Importaciones_mensuales[[#This Row],[Contenido]],Contenido_cod[],2,0)</f>
        <v>2</v>
      </c>
      <c r="M1547" t="str">
        <f>+VLOOKUP(Importaciones_mensuales[[#This Row],[Código Arancelario]],Codigos10[],7,0)</f>
        <v>Pepinos y pepinillos</v>
      </c>
      <c r="N1547">
        <v>2018</v>
      </c>
      <c r="O1547">
        <v>28803.953799999999</v>
      </c>
      <c r="P1547">
        <v>81640.263600000006</v>
      </c>
      <c r="Q1547">
        <v>14400</v>
      </c>
      <c r="R1547">
        <v>164767.87779999999</v>
      </c>
      <c r="S1547">
        <v>102400</v>
      </c>
      <c r="T1547">
        <v>188400</v>
      </c>
      <c r="U1547">
        <v>100800</v>
      </c>
      <c r="V1547">
        <v>263473.77549999999</v>
      </c>
      <c r="W1547">
        <v>290216.63080000004</v>
      </c>
      <c r="X1547">
        <v>249400</v>
      </c>
      <c r="Y1547">
        <v>260800</v>
      </c>
      <c r="Z1547">
        <v>57600</v>
      </c>
    </row>
    <row r="1548" spans="1:26" x14ac:dyDescent="0.25">
      <c r="A1548" t="s">
        <v>87</v>
      </c>
      <c r="B1548" t="s">
        <v>362</v>
      </c>
      <c r="C1548" t="str">
        <f>+VLOOKUP(Importaciones_mensuales[[#This Row],[Código Arancelario]],Codigos10[],2,0)</f>
        <v>Cebolla</v>
      </c>
      <c r="D1548">
        <f>+VLOOKUP(Importaciones_mensuales[[#This Row],[Cultivo]],Cod_categoría[],2,0)</f>
        <v>100112004</v>
      </c>
      <c r="E1548" t="str">
        <f>+VLOOKUP(Importaciones_mensuales[[#This Row],[Código Arancelario]],Codigos10[],4,0)</f>
        <v>Deshidratado</v>
      </c>
      <c r="F1548">
        <f>+VLOOKUP(Importaciones_mensuales[[#This Row],[Procesamiento]],Cod_procesamiento[],2,0)</f>
        <v>3</v>
      </c>
      <c r="G1548" t="str">
        <f>+VLOOKUP(Importaciones_mensuales[[#This Row],[Código Arancelario]],Codigos10[],3,0)</f>
        <v>Sin especificar</v>
      </c>
      <c r="H1548">
        <f>+VLOOKUP(Importaciones_mensuales[[#This Row],[Tipo]],Cod_tipo[],2,0)</f>
        <v>5</v>
      </c>
      <c r="I1548" t="str">
        <f>+VLOOKUP(Importaciones_mensuales[[#This Row],[Código Arancelario]],Codigos10[],5,0)</f>
        <v>Hortalizas</v>
      </c>
      <c r="J1548">
        <f>+VLOOKUP(Importaciones_mensuales[[#This Row],[Categoría]],Cod_Tipo_cultivo[],2,0)</f>
        <v>7</v>
      </c>
      <c r="K1548" t="s">
        <v>20</v>
      </c>
      <c r="L1548">
        <f>+VLOOKUP(Importaciones_mensuales[[#This Row],[Contenido]],Contenido_cod[],2,0)</f>
        <v>2</v>
      </c>
      <c r="M1548" t="str">
        <f>+VLOOKUP(Importaciones_mensuales[[#This Row],[Código Arancelario]],Codigos10[],7,0)</f>
        <v>Sin especificar</v>
      </c>
      <c r="N1548">
        <v>2018</v>
      </c>
      <c r="O1548">
        <v>85350.076799999995</v>
      </c>
      <c r="P1548">
        <v>55428.840000000004</v>
      </c>
      <c r="Q1548">
        <v>39803.167600000001</v>
      </c>
      <c r="R1548">
        <v>35764.120000000003</v>
      </c>
      <c r="S1548">
        <v>101239.09</v>
      </c>
      <c r="T1548">
        <v>96529.579599999997</v>
      </c>
      <c r="U1548">
        <v>33892.580799999996</v>
      </c>
      <c r="V1548">
        <v>94611.15849999999</v>
      </c>
      <c r="W1548">
        <v>92360.2</v>
      </c>
      <c r="X1548">
        <v>113116.24</v>
      </c>
      <c r="Y1548">
        <v>32774.019999999997</v>
      </c>
      <c r="Z1548">
        <v>32387.360000000001</v>
      </c>
    </row>
    <row r="1549" spans="1:26" x14ac:dyDescent="0.25">
      <c r="A1549" t="s">
        <v>89</v>
      </c>
      <c r="B1549" t="s">
        <v>362</v>
      </c>
      <c r="C1549" t="str">
        <f>+VLOOKUP(Importaciones_mensuales[[#This Row],[Código Arancelario]],Codigos10[],2,0)</f>
        <v>Puerro</v>
      </c>
      <c r="D1549">
        <f>+VLOOKUP(Importaciones_mensuales[[#This Row],[Cultivo]],Cod_categoría[],2,0)</f>
        <v>100114035</v>
      </c>
      <c r="E1549" t="str">
        <f>+VLOOKUP(Importaciones_mensuales[[#This Row],[Código Arancelario]],Codigos10[],4,0)</f>
        <v>Deshidratado</v>
      </c>
      <c r="F1549">
        <f>+VLOOKUP(Importaciones_mensuales[[#This Row],[Procesamiento]],Cod_procesamiento[],2,0)</f>
        <v>3</v>
      </c>
      <c r="G1549" t="str">
        <f>+VLOOKUP(Importaciones_mensuales[[#This Row],[Código Arancelario]],Codigos10[],3,0)</f>
        <v>Sin especificar</v>
      </c>
      <c r="H1549">
        <f>+VLOOKUP(Importaciones_mensuales[[#This Row],[Tipo]],Cod_tipo[],2,0)</f>
        <v>5</v>
      </c>
      <c r="I1549" t="str">
        <f>+VLOOKUP(Importaciones_mensuales[[#This Row],[Código Arancelario]],Codigos10[],5,0)</f>
        <v>Hortalizas</v>
      </c>
      <c r="J1549">
        <f>+VLOOKUP(Importaciones_mensuales[[#This Row],[Categoría]],Cod_Tipo_cultivo[],2,0)</f>
        <v>7</v>
      </c>
      <c r="K1549" t="s">
        <v>20</v>
      </c>
      <c r="L1549">
        <f>+VLOOKUP(Importaciones_mensuales[[#This Row],[Contenido]],Contenido_cod[],2,0)</f>
        <v>2</v>
      </c>
      <c r="M1549" t="str">
        <f>+VLOOKUP(Importaciones_mensuales[[#This Row],[Código Arancelario]],Codigos10[],7,0)</f>
        <v>Sin especificar</v>
      </c>
      <c r="N1549">
        <v>2018</v>
      </c>
      <c r="O1549">
        <v>3980.7538</v>
      </c>
      <c r="P1549">
        <v>0</v>
      </c>
      <c r="Q1549">
        <v>9600</v>
      </c>
      <c r="R1549">
        <v>0</v>
      </c>
      <c r="S1549">
        <v>0</v>
      </c>
      <c r="T1549">
        <v>12708</v>
      </c>
      <c r="U1549">
        <v>1710</v>
      </c>
      <c r="V1549">
        <v>1104.4614999999999</v>
      </c>
      <c r="W1549">
        <v>1200.4614999999999</v>
      </c>
      <c r="X1549">
        <v>9600</v>
      </c>
      <c r="Y1549">
        <v>0.42309999999999998</v>
      </c>
      <c r="Z1549">
        <v>0</v>
      </c>
    </row>
    <row r="1550" spans="1:26" x14ac:dyDescent="0.25">
      <c r="A1550" t="s">
        <v>251</v>
      </c>
      <c r="B1550" t="s">
        <v>15</v>
      </c>
      <c r="C1550" t="str">
        <f>+VLOOKUP(Importaciones_mensuales[[#This Row],[Código Arancelario]],Codigos10[],2,0)</f>
        <v>Frambuesa</v>
      </c>
      <c r="D1550">
        <f>+VLOOKUP(Importaciones_mensuales[[#This Row],[Cultivo]],Cod_categoría[],2,0)</f>
        <v>100101004</v>
      </c>
      <c r="E1550" t="str">
        <f>+VLOOKUP(Importaciones_mensuales[[#This Row],[Código Arancelario]],Codigos10[],4,0)</f>
        <v>Congelado</v>
      </c>
      <c r="F1550">
        <f>+VLOOKUP(Importaciones_mensuales[[#This Row],[Procesamiento]],Cod_procesamiento[],2,0)</f>
        <v>1</v>
      </c>
      <c r="G1550" t="str">
        <f>+VLOOKUP(Importaciones_mensuales[[#This Row],[Código Arancelario]],Codigos10[],3,0)</f>
        <v>No orgánico</v>
      </c>
      <c r="H1550">
        <f>+VLOOKUP(Importaciones_mensuales[[#This Row],[Tipo]],Cod_tipo[],2,0)</f>
        <v>2</v>
      </c>
      <c r="I1550" t="str">
        <f>+VLOOKUP(Importaciones_mensuales[[#This Row],[Código Arancelario]],Codigos10[],5,0)</f>
        <v>Berries</v>
      </c>
      <c r="J1550">
        <f>+VLOOKUP(Importaciones_mensuales[[#This Row],[Categoría]],Cod_Tipo_cultivo[],2,0)</f>
        <v>1</v>
      </c>
      <c r="K1550" t="s">
        <v>129</v>
      </c>
      <c r="L1550">
        <f>+VLOOKUP(Importaciones_mensuales[[#This Row],[Contenido]],Contenido_cod[],2,0)</f>
        <v>1</v>
      </c>
      <c r="M1550" t="str">
        <f>+VLOOKUP(Importaciones_mensuales[[#This Row],[Código Arancelario]],Codigos10[],7,0)</f>
        <v>Sin especificar</v>
      </c>
      <c r="N1550">
        <v>2018</v>
      </c>
      <c r="O1550">
        <v>20.38</v>
      </c>
      <c r="P1550">
        <v>0</v>
      </c>
      <c r="Q1550">
        <v>0</v>
      </c>
      <c r="R1550">
        <v>6072</v>
      </c>
      <c r="S1550">
        <v>10504.12</v>
      </c>
      <c r="T1550">
        <v>2273.25</v>
      </c>
      <c r="U1550">
        <v>0</v>
      </c>
      <c r="V1550">
        <v>82592.459999999992</v>
      </c>
      <c r="W1550">
        <v>49866.21</v>
      </c>
      <c r="X1550">
        <v>46587.11</v>
      </c>
      <c r="Y1550">
        <v>0</v>
      </c>
      <c r="Z1550">
        <v>0</v>
      </c>
    </row>
    <row r="1551" spans="1:26" x14ac:dyDescent="0.25">
      <c r="A1551" t="s">
        <v>93</v>
      </c>
      <c r="B1551" t="s">
        <v>362</v>
      </c>
      <c r="C1551" t="str">
        <f>+VLOOKUP(Importaciones_mensuales[[#This Row],[Código Arancelario]],Codigos10[],2,0)</f>
        <v>Apio</v>
      </c>
      <c r="D1551">
        <f>+VLOOKUP(Importaciones_mensuales[[#This Row],[Cultivo]],Cod_categoría[],2,0)</f>
        <v>100112017</v>
      </c>
      <c r="E1551" t="str">
        <f>+VLOOKUP(Importaciones_mensuales[[#This Row],[Código Arancelario]],Codigos10[],4,0)</f>
        <v>Deshidratado</v>
      </c>
      <c r="F1551">
        <f>+VLOOKUP(Importaciones_mensuales[[#This Row],[Procesamiento]],Cod_procesamiento[],2,0)</f>
        <v>3</v>
      </c>
      <c r="G1551" t="str">
        <f>+VLOOKUP(Importaciones_mensuales[[#This Row],[Código Arancelario]],Codigos10[],3,0)</f>
        <v>Sin especificar</v>
      </c>
      <c r="H1551">
        <f>+VLOOKUP(Importaciones_mensuales[[#This Row],[Tipo]],Cod_tipo[],2,0)</f>
        <v>5</v>
      </c>
      <c r="I1551" t="str">
        <f>+VLOOKUP(Importaciones_mensuales[[#This Row],[Código Arancelario]],Codigos10[],5,0)</f>
        <v>Hortalizas</v>
      </c>
      <c r="J1551">
        <f>+VLOOKUP(Importaciones_mensuales[[#This Row],[Categoría]],Cod_Tipo_cultivo[],2,0)</f>
        <v>7</v>
      </c>
      <c r="K1551" t="s">
        <v>20</v>
      </c>
      <c r="L1551">
        <f>+VLOOKUP(Importaciones_mensuales[[#This Row],[Contenido]],Contenido_cod[],2,0)</f>
        <v>2</v>
      </c>
      <c r="M1551" t="str">
        <f>+VLOOKUP(Importaciones_mensuales[[#This Row],[Código Arancelario]],Codigos10[],7,0)</f>
        <v>Sin especificar</v>
      </c>
      <c r="N1551">
        <v>2018</v>
      </c>
      <c r="O1551">
        <v>1500</v>
      </c>
      <c r="P1551">
        <v>12000</v>
      </c>
      <c r="Q1551">
        <v>100</v>
      </c>
      <c r="R1551">
        <v>0</v>
      </c>
      <c r="S1551">
        <v>0.3</v>
      </c>
      <c r="T1551">
        <v>1755</v>
      </c>
      <c r="U1551">
        <v>2800</v>
      </c>
      <c r="V1551">
        <v>100</v>
      </c>
      <c r="W1551">
        <v>0</v>
      </c>
      <c r="X1551">
        <v>100.9615</v>
      </c>
      <c r="Y1551">
        <v>6060</v>
      </c>
      <c r="Z1551">
        <v>5050</v>
      </c>
    </row>
    <row r="1552" spans="1:26" x14ac:dyDescent="0.25">
      <c r="A1552" t="s">
        <v>95</v>
      </c>
      <c r="B1552" t="s">
        <v>362</v>
      </c>
      <c r="C1552" t="str">
        <f>+VLOOKUP(Importaciones_mensuales[[#This Row],[Código Arancelario]],Codigos10[],2,0)</f>
        <v>Ajo</v>
      </c>
      <c r="D1552">
        <f>+VLOOKUP(Importaciones_mensuales[[#This Row],[Cultivo]],Cod_categoría[],2,0)</f>
        <v>100112003</v>
      </c>
      <c r="E1552" t="str">
        <f>+VLOOKUP(Importaciones_mensuales[[#This Row],[Código Arancelario]],Codigos10[],4,0)</f>
        <v>Deshidratado</v>
      </c>
      <c r="F1552">
        <f>+VLOOKUP(Importaciones_mensuales[[#This Row],[Procesamiento]],Cod_procesamiento[],2,0)</f>
        <v>3</v>
      </c>
      <c r="G1552" t="str">
        <f>+VLOOKUP(Importaciones_mensuales[[#This Row],[Código Arancelario]],Codigos10[],3,0)</f>
        <v>Sin especificar</v>
      </c>
      <c r="H1552">
        <f>+VLOOKUP(Importaciones_mensuales[[#This Row],[Tipo]],Cod_tipo[],2,0)</f>
        <v>5</v>
      </c>
      <c r="I1552" t="str">
        <f>+VLOOKUP(Importaciones_mensuales[[#This Row],[Código Arancelario]],Codigos10[],5,0)</f>
        <v>Hortalizas</v>
      </c>
      <c r="J1552">
        <f>+VLOOKUP(Importaciones_mensuales[[#This Row],[Categoría]],Cod_Tipo_cultivo[],2,0)</f>
        <v>7</v>
      </c>
      <c r="K1552" t="s">
        <v>20</v>
      </c>
      <c r="L1552">
        <f>+VLOOKUP(Importaciones_mensuales[[#This Row],[Contenido]],Contenido_cod[],2,0)</f>
        <v>2</v>
      </c>
      <c r="M1552" t="str">
        <f>+VLOOKUP(Importaciones_mensuales[[#This Row],[Código Arancelario]],Codigos10[],7,0)</f>
        <v>Sin especificar</v>
      </c>
      <c r="N1552">
        <v>2018</v>
      </c>
      <c r="O1552">
        <v>51106</v>
      </c>
      <c r="P1552">
        <v>67388.989000000001</v>
      </c>
      <c r="Q1552">
        <v>59741.103799999997</v>
      </c>
      <c r="R1552">
        <v>68211.622799999997</v>
      </c>
      <c r="S1552">
        <v>93365.772499999992</v>
      </c>
      <c r="T1552">
        <v>77624.479999999996</v>
      </c>
      <c r="U1552">
        <v>61169.440699999999</v>
      </c>
      <c r="V1552">
        <v>175013.44689999998</v>
      </c>
      <c r="W1552">
        <v>51658.230100000001</v>
      </c>
      <c r="X1552">
        <v>39462.991300000002</v>
      </c>
      <c r="Y1552">
        <v>39678.379999999997</v>
      </c>
      <c r="Z1552">
        <v>32573.96</v>
      </c>
    </row>
    <row r="1553" spans="1:26" x14ac:dyDescent="0.25">
      <c r="A1553" t="s">
        <v>301</v>
      </c>
      <c r="B1553" t="s">
        <v>363</v>
      </c>
      <c r="C1553" t="str">
        <f>+VLOOKUP(Importaciones_mensuales[[#This Row],[Código Arancelario]],Codigos10[],2,0)</f>
        <v>Arándano</v>
      </c>
      <c r="D1553">
        <f>+VLOOKUP(Importaciones_mensuales[[#This Row],[Cultivo]],Cod_categoría[],2,0)</f>
        <v>100101001</v>
      </c>
      <c r="E1553" t="str">
        <f>+VLOOKUP(Importaciones_mensuales[[#This Row],[Código Arancelario]],Codigos10[],4,0)</f>
        <v>Deshidratado</v>
      </c>
      <c r="F1553">
        <f>+VLOOKUP(Importaciones_mensuales[[#This Row],[Procesamiento]],Cod_procesamiento[],2,0)</f>
        <v>3</v>
      </c>
      <c r="G1553" t="str">
        <f>+VLOOKUP(Importaciones_mensuales[[#This Row],[Código Arancelario]],Codigos10[],3,0)</f>
        <v>Orgánico</v>
      </c>
      <c r="H1553">
        <f>+VLOOKUP(Importaciones_mensuales[[#This Row],[Tipo]],Cod_tipo[],2,0)</f>
        <v>1</v>
      </c>
      <c r="I1553" t="str">
        <f>+VLOOKUP(Importaciones_mensuales[[#This Row],[Código Arancelario]],Codigos10[],5,0)</f>
        <v>Berries</v>
      </c>
      <c r="J1553">
        <f>+VLOOKUP(Importaciones_mensuales[[#This Row],[Categoría]],Cod_Tipo_cultivo[],2,0)</f>
        <v>1</v>
      </c>
      <c r="K1553" t="s">
        <v>129</v>
      </c>
      <c r="L1553">
        <f>+VLOOKUP(Importaciones_mensuales[[#This Row],[Contenido]],Contenido_cod[],2,0)</f>
        <v>1</v>
      </c>
      <c r="M1553" t="str">
        <f>+VLOOKUP(Importaciones_mensuales[[#This Row],[Código Arancelario]],Codigos10[],7,0)</f>
        <v>Sin especificar</v>
      </c>
      <c r="N1553">
        <v>2017</v>
      </c>
      <c r="O1553">
        <v>18.552053571428569</v>
      </c>
      <c r="P1553">
        <v>0</v>
      </c>
      <c r="Q1553">
        <v>0</v>
      </c>
      <c r="R1553">
        <v>18.111304347826088</v>
      </c>
      <c r="S1553">
        <v>0</v>
      </c>
      <c r="T1553">
        <v>20.358731707317073</v>
      </c>
      <c r="U1553">
        <v>0</v>
      </c>
      <c r="V1553">
        <v>0</v>
      </c>
      <c r="W1553">
        <v>14.123969722455847</v>
      </c>
      <c r="X1553">
        <v>0</v>
      </c>
      <c r="Y1553">
        <v>0</v>
      </c>
      <c r="Z1553">
        <v>0</v>
      </c>
    </row>
    <row r="1554" spans="1:26" x14ac:dyDescent="0.25">
      <c r="A1554" t="s">
        <v>97</v>
      </c>
      <c r="B1554" t="s">
        <v>362</v>
      </c>
      <c r="C1554" t="str">
        <f>+VLOOKUP(Importaciones_mensuales[[#This Row],[Código Arancelario]],Codigos10[],2,0)</f>
        <v>Maíz</v>
      </c>
      <c r="D1554">
        <f>+VLOOKUP(Importaciones_mensuales[[#This Row],[Cultivo]],Cod_categoría[],2,0)</f>
        <v>100114015</v>
      </c>
      <c r="E1554" t="str">
        <f>+VLOOKUP(Importaciones_mensuales[[#This Row],[Código Arancelario]],Codigos10[],4,0)</f>
        <v>Deshidratado</v>
      </c>
      <c r="F1554">
        <f>+VLOOKUP(Importaciones_mensuales[[#This Row],[Procesamiento]],Cod_procesamiento[],2,0)</f>
        <v>3</v>
      </c>
      <c r="G1554" t="str">
        <f>+VLOOKUP(Importaciones_mensuales[[#This Row],[Código Arancelario]],Codigos10[],3,0)</f>
        <v>Siembra</v>
      </c>
      <c r="H1554">
        <f>+VLOOKUP(Importaciones_mensuales[[#This Row],[Tipo]],Cod_tipo[],2,0)</f>
        <v>6</v>
      </c>
      <c r="I1554" t="str">
        <f>+VLOOKUP(Importaciones_mensuales[[#This Row],[Código Arancelario]],Codigos10[],5,0)</f>
        <v>Hortalizas</v>
      </c>
      <c r="J1554">
        <f>+VLOOKUP(Importaciones_mensuales[[#This Row],[Categoría]],Cod_Tipo_cultivo[],2,0)</f>
        <v>7</v>
      </c>
      <c r="K1554" t="s">
        <v>20</v>
      </c>
      <c r="L1554">
        <f>+VLOOKUP(Importaciones_mensuales[[#This Row],[Contenido]],Contenido_cod[],2,0)</f>
        <v>2</v>
      </c>
      <c r="M1554" t="str">
        <f>+VLOOKUP(Importaciones_mensuales[[#This Row],[Código Arancelario]],Codigos10[],7,0)</f>
        <v>Maíz dulce</v>
      </c>
      <c r="N1554">
        <v>2018</v>
      </c>
      <c r="O1554">
        <v>1935.42</v>
      </c>
      <c r="P1554">
        <v>6471.8249999999998</v>
      </c>
      <c r="Q1554">
        <v>15203.65</v>
      </c>
      <c r="R1554">
        <v>0</v>
      </c>
      <c r="S1554">
        <v>2412.89</v>
      </c>
      <c r="T1554">
        <v>7137.22</v>
      </c>
      <c r="U1554">
        <v>21769.956999999999</v>
      </c>
      <c r="V1554">
        <v>17224.983</v>
      </c>
      <c r="W1554">
        <v>5618.5528999999997</v>
      </c>
      <c r="X1554">
        <v>10004.1988</v>
      </c>
      <c r="Y1554">
        <v>4356.7384000000002</v>
      </c>
      <c r="Z1554">
        <v>208.52</v>
      </c>
    </row>
    <row r="1555" spans="1:26" x14ac:dyDescent="0.25">
      <c r="A1555" t="s">
        <v>98</v>
      </c>
      <c r="B1555" t="s">
        <v>362</v>
      </c>
      <c r="C1555" t="str">
        <f>+VLOOKUP(Importaciones_mensuales[[#This Row],[Código Arancelario]],Codigos10[],2,0)</f>
        <v>Maíz</v>
      </c>
      <c r="D1555">
        <f>+VLOOKUP(Importaciones_mensuales[[#This Row],[Cultivo]],Cod_categoría[],2,0)</f>
        <v>100114015</v>
      </c>
      <c r="E1555" t="str">
        <f>+VLOOKUP(Importaciones_mensuales[[#This Row],[Código Arancelario]],Codigos10[],4,0)</f>
        <v>Deshidratado</v>
      </c>
      <c r="F1555">
        <f>+VLOOKUP(Importaciones_mensuales[[#This Row],[Procesamiento]],Cod_procesamiento[],2,0)</f>
        <v>3</v>
      </c>
      <c r="G1555" t="str">
        <f>+VLOOKUP(Importaciones_mensuales[[#This Row],[Código Arancelario]],Codigos10[],3,0)</f>
        <v>Consumo</v>
      </c>
      <c r="H1555">
        <f>+VLOOKUP(Importaciones_mensuales[[#This Row],[Tipo]],Cod_tipo[],2,0)</f>
        <v>7</v>
      </c>
      <c r="I1555" t="str">
        <f>+VLOOKUP(Importaciones_mensuales[[#This Row],[Código Arancelario]],Codigos10[],5,0)</f>
        <v>Hortalizas</v>
      </c>
      <c r="J1555">
        <f>+VLOOKUP(Importaciones_mensuales[[#This Row],[Categoría]],Cod_Tipo_cultivo[],2,0)</f>
        <v>7</v>
      </c>
      <c r="K1555" t="s">
        <v>20</v>
      </c>
      <c r="L1555">
        <f>+VLOOKUP(Importaciones_mensuales[[#This Row],[Contenido]],Contenido_cod[],2,0)</f>
        <v>2</v>
      </c>
      <c r="M1555" t="str">
        <f>+VLOOKUP(Importaciones_mensuales[[#This Row],[Código Arancelario]],Codigos10[],7,0)</f>
        <v>Maíz dulce</v>
      </c>
      <c r="N1555">
        <v>2018</v>
      </c>
      <c r="O1555">
        <v>29645</v>
      </c>
      <c r="P1555">
        <v>0</v>
      </c>
      <c r="Q1555">
        <v>0</v>
      </c>
      <c r="R1555">
        <v>8315</v>
      </c>
      <c r="S1555">
        <v>10200</v>
      </c>
      <c r="T1555">
        <v>0</v>
      </c>
      <c r="U1555">
        <v>4815.8</v>
      </c>
      <c r="V1555">
        <v>0</v>
      </c>
      <c r="W1555">
        <v>2918.2</v>
      </c>
      <c r="X1555">
        <v>6808</v>
      </c>
      <c r="Y1555">
        <v>0</v>
      </c>
      <c r="Z1555">
        <v>0</v>
      </c>
    </row>
    <row r="1556" spans="1:26" x14ac:dyDescent="0.25">
      <c r="A1556" t="s">
        <v>100</v>
      </c>
      <c r="B1556" t="s">
        <v>362</v>
      </c>
      <c r="C1556" t="str">
        <f>+VLOOKUP(Importaciones_mensuales[[#This Row],[Código Arancelario]],Codigos10[],2,0)</f>
        <v>Maíz</v>
      </c>
      <c r="D1556">
        <f>+VLOOKUP(Importaciones_mensuales[[#This Row],[Cultivo]],Cod_categoría[],2,0)</f>
        <v>100114015</v>
      </c>
      <c r="E1556" t="str">
        <f>+VLOOKUP(Importaciones_mensuales[[#This Row],[Código Arancelario]],Codigos10[],4,0)</f>
        <v>Deshidratado</v>
      </c>
      <c r="F1556">
        <f>+VLOOKUP(Importaciones_mensuales[[#This Row],[Procesamiento]],Cod_procesamiento[],2,0)</f>
        <v>3</v>
      </c>
      <c r="G1556" t="str">
        <f>+VLOOKUP(Importaciones_mensuales[[#This Row],[Código Arancelario]],Codigos10[],3,0)</f>
        <v>Sin especificar</v>
      </c>
      <c r="H1556">
        <f>+VLOOKUP(Importaciones_mensuales[[#This Row],[Tipo]],Cod_tipo[],2,0)</f>
        <v>5</v>
      </c>
      <c r="I1556" t="str">
        <f>+VLOOKUP(Importaciones_mensuales[[#This Row],[Código Arancelario]],Codigos10[],5,0)</f>
        <v>Hortalizas</v>
      </c>
      <c r="J1556">
        <f>+VLOOKUP(Importaciones_mensuales[[#This Row],[Categoría]],Cod_Tipo_cultivo[],2,0)</f>
        <v>7</v>
      </c>
      <c r="K1556" t="s">
        <v>20</v>
      </c>
      <c r="L1556">
        <f>+VLOOKUP(Importaciones_mensuales[[#This Row],[Contenido]],Contenido_cod[],2,0)</f>
        <v>2</v>
      </c>
      <c r="M1556" t="str">
        <f>+VLOOKUP(Importaciones_mensuales[[#This Row],[Código Arancelario]],Codigos10[],7,0)</f>
        <v>Maíz dulce</v>
      </c>
      <c r="N1556">
        <v>2018</v>
      </c>
      <c r="O1556">
        <v>0</v>
      </c>
      <c r="P1556">
        <v>4965</v>
      </c>
      <c r="Q1556">
        <v>0</v>
      </c>
      <c r="R1556">
        <v>0</v>
      </c>
      <c r="S1556">
        <v>0</v>
      </c>
      <c r="T1556">
        <v>1080</v>
      </c>
      <c r="U1556">
        <v>2980</v>
      </c>
      <c r="V1556">
        <v>11750</v>
      </c>
      <c r="W1556">
        <v>11371.4</v>
      </c>
      <c r="X1556">
        <v>4000</v>
      </c>
      <c r="Y1556">
        <v>80</v>
      </c>
      <c r="Z1556">
        <v>8370</v>
      </c>
    </row>
    <row r="1557" spans="1:26" x14ac:dyDescent="0.25">
      <c r="A1557" t="s">
        <v>268</v>
      </c>
      <c r="B1557" t="s">
        <v>363</v>
      </c>
      <c r="C1557" t="str">
        <f>+VLOOKUP(Importaciones_mensuales[[#This Row],[Código Arancelario]],Codigos10[],2,0)</f>
        <v>Manzana</v>
      </c>
      <c r="D1557">
        <f>+VLOOKUP(Importaciones_mensuales[[#This Row],[Cultivo]],Cod_categoría[],2,0)</f>
        <v>100104002</v>
      </c>
      <c r="E1557" t="str">
        <f>+VLOOKUP(Importaciones_mensuales[[#This Row],[Código Arancelario]],Codigos10[],4,0)</f>
        <v>Deshidratado</v>
      </c>
      <c r="F1557">
        <f>+VLOOKUP(Importaciones_mensuales[[#This Row],[Procesamiento]],Cod_procesamiento[],2,0)</f>
        <v>3</v>
      </c>
      <c r="G1557" t="str">
        <f>+VLOOKUP(Importaciones_mensuales[[#This Row],[Código Arancelario]],Codigos10[],3,0)</f>
        <v>No orgánico</v>
      </c>
      <c r="H1557">
        <f>+VLOOKUP(Importaciones_mensuales[[#This Row],[Tipo]],Cod_tipo[],2,0)</f>
        <v>2</v>
      </c>
      <c r="I1557" t="str">
        <f>+VLOOKUP(Importaciones_mensuales[[#This Row],[Código Arancelario]],Codigos10[],5,0)</f>
        <v>Frutos de pepita</v>
      </c>
      <c r="J1557">
        <f>+VLOOKUP(Importaciones_mensuales[[#This Row],[Categoría]],Cod_Tipo_cultivo[],2,0)</f>
        <v>3</v>
      </c>
      <c r="K1557" t="s">
        <v>129</v>
      </c>
      <c r="L1557">
        <f>+VLOOKUP(Importaciones_mensuales[[#This Row],[Contenido]],Contenido_cod[],2,0)</f>
        <v>1</v>
      </c>
      <c r="M1557" t="str">
        <f>+VLOOKUP(Importaciones_mensuales[[#This Row],[Código Arancelario]],Codigos10[],7,0)</f>
        <v>Sin especificar</v>
      </c>
      <c r="N1557">
        <v>2021</v>
      </c>
      <c r="O1557">
        <v>17.158135474860337</v>
      </c>
      <c r="P1557">
        <v>0</v>
      </c>
      <c r="Q1557">
        <v>11.564687426279784</v>
      </c>
      <c r="R1557">
        <v>4.6513874207899555</v>
      </c>
      <c r="S1557">
        <v>0</v>
      </c>
      <c r="T1557">
        <v>8.0602935398482689</v>
      </c>
      <c r="U1557">
        <v>7.264497294218172</v>
      </c>
      <c r="V1557">
        <v>22.649965806275265</v>
      </c>
      <c r="W1557">
        <v>3.5281133333333332</v>
      </c>
      <c r="X1557">
        <v>0</v>
      </c>
      <c r="Y1557">
        <v>0</v>
      </c>
      <c r="Z1557">
        <v>0</v>
      </c>
    </row>
    <row r="1558" spans="1:26" x14ac:dyDescent="0.25">
      <c r="A1558" t="s">
        <v>301</v>
      </c>
      <c r="B1558" t="s">
        <v>363</v>
      </c>
      <c r="C1558" t="str">
        <f>+VLOOKUP(Importaciones_mensuales[[#This Row],[Código Arancelario]],Codigos10[],2,0)</f>
        <v>Arándano</v>
      </c>
      <c r="D1558">
        <f>+VLOOKUP(Importaciones_mensuales[[#This Row],[Cultivo]],Cod_categoría[],2,0)</f>
        <v>100101001</v>
      </c>
      <c r="E1558" t="str">
        <f>+VLOOKUP(Importaciones_mensuales[[#This Row],[Código Arancelario]],Codigos10[],4,0)</f>
        <v>Deshidratado</v>
      </c>
      <c r="F1558">
        <f>+VLOOKUP(Importaciones_mensuales[[#This Row],[Procesamiento]],Cod_procesamiento[],2,0)</f>
        <v>3</v>
      </c>
      <c r="G1558" t="str">
        <f>+VLOOKUP(Importaciones_mensuales[[#This Row],[Código Arancelario]],Codigos10[],3,0)</f>
        <v>Orgánico</v>
      </c>
      <c r="H1558">
        <f>+VLOOKUP(Importaciones_mensuales[[#This Row],[Tipo]],Cod_tipo[],2,0)</f>
        <v>1</v>
      </c>
      <c r="I1558" t="str">
        <f>+VLOOKUP(Importaciones_mensuales[[#This Row],[Código Arancelario]],Codigos10[],5,0)</f>
        <v>Berries</v>
      </c>
      <c r="J1558">
        <f>+VLOOKUP(Importaciones_mensuales[[#This Row],[Categoría]],Cod_Tipo_cultivo[],2,0)</f>
        <v>1</v>
      </c>
      <c r="K1558" t="s">
        <v>129</v>
      </c>
      <c r="L1558">
        <f>+VLOOKUP(Importaciones_mensuales[[#This Row],[Contenido]],Contenido_cod[],2,0)</f>
        <v>1</v>
      </c>
      <c r="M1558" t="str">
        <f>+VLOOKUP(Importaciones_mensuales[[#This Row],[Código Arancelario]],Codigos10[],7,0)</f>
        <v>Sin especificar</v>
      </c>
      <c r="N1558">
        <v>2018</v>
      </c>
      <c r="O1558">
        <v>13.798454802987379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20.820526503023832</v>
      </c>
    </row>
    <row r="1559" spans="1:26" x14ac:dyDescent="0.25">
      <c r="A1559" t="s">
        <v>104</v>
      </c>
      <c r="B1559" t="s">
        <v>362</v>
      </c>
      <c r="C1559" t="str">
        <f>+VLOOKUP(Importaciones_mensuales[[#This Row],[Código Arancelario]],Codigos10[],2,0)</f>
        <v>Arveja</v>
      </c>
      <c r="D1559">
        <f>+VLOOKUP(Importaciones_mensuales[[#This Row],[Cultivo]],Cod_categoría[],2,0)</f>
        <v>100112022</v>
      </c>
      <c r="E1559" t="str">
        <f>+VLOOKUP(Importaciones_mensuales[[#This Row],[Código Arancelario]],Codigos10[],4,0)</f>
        <v>Deshidratado</v>
      </c>
      <c r="F1559">
        <f>+VLOOKUP(Importaciones_mensuales[[#This Row],[Procesamiento]],Cod_procesamiento[],2,0)</f>
        <v>3</v>
      </c>
      <c r="G1559" t="str">
        <f>+VLOOKUP(Importaciones_mensuales[[#This Row],[Código Arancelario]],Codigos10[],3,0)</f>
        <v>Siembra</v>
      </c>
      <c r="H1559">
        <f>+VLOOKUP(Importaciones_mensuales[[#This Row],[Tipo]],Cod_tipo[],2,0)</f>
        <v>6</v>
      </c>
      <c r="I1559" t="str">
        <f>+VLOOKUP(Importaciones_mensuales[[#This Row],[Código Arancelario]],Codigos10[],5,0)</f>
        <v>Granos</v>
      </c>
      <c r="J1559">
        <f>+VLOOKUP(Importaciones_mensuales[[#This Row],[Categoría]],Cod_Tipo_cultivo[],2,0)</f>
        <v>8</v>
      </c>
      <c r="K1559" t="s">
        <v>20</v>
      </c>
      <c r="L1559">
        <f>+VLOOKUP(Importaciones_mensuales[[#This Row],[Contenido]],Contenido_cod[],2,0)</f>
        <v>2</v>
      </c>
      <c r="M1559" t="str">
        <f>+VLOOKUP(Importaciones_mensuales[[#This Row],[Código Arancelario]],Codigos10[],7,0)</f>
        <v>Sin especificar</v>
      </c>
      <c r="N1559">
        <v>2018</v>
      </c>
      <c r="O1559">
        <v>6001.27</v>
      </c>
      <c r="P1559">
        <v>0</v>
      </c>
      <c r="Q1559">
        <v>1500</v>
      </c>
      <c r="R1559">
        <v>0</v>
      </c>
      <c r="S1559">
        <v>193635</v>
      </c>
      <c r="T1559">
        <v>126250</v>
      </c>
      <c r="U1559">
        <v>90075.4</v>
      </c>
      <c r="V1559">
        <v>75854</v>
      </c>
      <c r="W1559">
        <v>0</v>
      </c>
      <c r="X1559">
        <v>14426.4</v>
      </c>
      <c r="Y1559">
        <v>0</v>
      </c>
      <c r="Z1559">
        <v>68451.14</v>
      </c>
    </row>
    <row r="1560" spans="1:26" x14ac:dyDescent="0.25">
      <c r="A1560" t="s">
        <v>106</v>
      </c>
      <c r="B1560" t="s">
        <v>362</v>
      </c>
      <c r="C1560" t="str">
        <f>+VLOOKUP(Importaciones_mensuales[[#This Row],[Código Arancelario]],Codigos10[],2,0)</f>
        <v>Arveja</v>
      </c>
      <c r="D1560">
        <f>+VLOOKUP(Importaciones_mensuales[[#This Row],[Cultivo]],Cod_categoría[],2,0)</f>
        <v>100112022</v>
      </c>
      <c r="E1560" t="str">
        <f>+VLOOKUP(Importaciones_mensuales[[#This Row],[Código Arancelario]],Codigos10[],4,0)</f>
        <v>Deshidratado</v>
      </c>
      <c r="F1560">
        <f>+VLOOKUP(Importaciones_mensuales[[#This Row],[Procesamiento]],Cod_procesamiento[],2,0)</f>
        <v>3</v>
      </c>
      <c r="G1560" t="str">
        <f>+VLOOKUP(Importaciones_mensuales[[#This Row],[Código Arancelario]],Codigos10[],3,0)</f>
        <v>Consumo</v>
      </c>
      <c r="H1560">
        <f>+VLOOKUP(Importaciones_mensuales[[#This Row],[Tipo]],Cod_tipo[],2,0)</f>
        <v>7</v>
      </c>
      <c r="I1560" t="str">
        <f>+VLOOKUP(Importaciones_mensuales[[#This Row],[Código Arancelario]],Codigos10[],5,0)</f>
        <v>Granos</v>
      </c>
      <c r="J1560">
        <f>+VLOOKUP(Importaciones_mensuales[[#This Row],[Categoría]],Cod_Tipo_cultivo[],2,0)</f>
        <v>8</v>
      </c>
      <c r="K1560" t="s">
        <v>20</v>
      </c>
      <c r="L1560">
        <f>+VLOOKUP(Importaciones_mensuales[[#This Row],[Contenido]],Contenido_cod[],2,0)</f>
        <v>2</v>
      </c>
      <c r="M1560" t="str">
        <f>+VLOOKUP(Importaciones_mensuales[[#This Row],[Código Arancelario]],Codigos10[],7,0)</f>
        <v>Sin especificar</v>
      </c>
      <c r="N1560">
        <v>2018</v>
      </c>
      <c r="O1560">
        <v>303131</v>
      </c>
      <c r="P1560">
        <v>714246.25</v>
      </c>
      <c r="Q1560">
        <v>949761.95500000007</v>
      </c>
      <c r="R1560">
        <v>619525</v>
      </c>
      <c r="S1560">
        <v>570675</v>
      </c>
      <c r="T1560">
        <v>715993</v>
      </c>
      <c r="U1560">
        <v>897260</v>
      </c>
      <c r="V1560">
        <v>410000</v>
      </c>
      <c r="W1560">
        <v>490366</v>
      </c>
      <c r="X1560">
        <v>578221.82499999995</v>
      </c>
      <c r="Y1560">
        <v>262600</v>
      </c>
      <c r="Z1560">
        <v>408230</v>
      </c>
    </row>
    <row r="1561" spans="1:26" x14ac:dyDescent="0.25">
      <c r="A1561" t="s">
        <v>107</v>
      </c>
      <c r="B1561" t="s">
        <v>362</v>
      </c>
      <c r="C1561" t="str">
        <f>+VLOOKUP(Importaciones_mensuales[[#This Row],[Código Arancelario]],Codigos10[],2,0)</f>
        <v>Garbanzo</v>
      </c>
      <c r="D1561">
        <f>+VLOOKUP(Importaciones_mensuales[[#This Row],[Cultivo]],Cod_categoría[],2,0)</f>
        <v>100110005</v>
      </c>
      <c r="E1561" t="str">
        <f>+VLOOKUP(Importaciones_mensuales[[#This Row],[Código Arancelario]],Codigos10[],4,0)</f>
        <v>Deshidratado</v>
      </c>
      <c r="F1561">
        <f>+VLOOKUP(Importaciones_mensuales[[#This Row],[Procesamiento]],Cod_procesamiento[],2,0)</f>
        <v>3</v>
      </c>
      <c r="G1561" t="str">
        <f>+VLOOKUP(Importaciones_mensuales[[#This Row],[Código Arancelario]],Codigos10[],3,0)</f>
        <v>Sin especificar</v>
      </c>
      <c r="H1561">
        <f>+VLOOKUP(Importaciones_mensuales[[#This Row],[Tipo]],Cod_tipo[],2,0)</f>
        <v>5</v>
      </c>
      <c r="I1561" t="str">
        <f>+VLOOKUP(Importaciones_mensuales[[#This Row],[Código Arancelario]],Codigos10[],5,0)</f>
        <v>Granos</v>
      </c>
      <c r="J1561">
        <f>+VLOOKUP(Importaciones_mensuales[[#This Row],[Categoría]],Cod_Tipo_cultivo[],2,0)</f>
        <v>8</v>
      </c>
      <c r="K1561" t="s">
        <v>20</v>
      </c>
      <c r="L1561">
        <f>+VLOOKUP(Importaciones_mensuales[[#This Row],[Contenido]],Contenido_cod[],2,0)</f>
        <v>2</v>
      </c>
      <c r="M1561" t="str">
        <f>+VLOOKUP(Importaciones_mensuales[[#This Row],[Código Arancelario]],Codigos10[],7,0)</f>
        <v>Sin especificar</v>
      </c>
      <c r="N1561">
        <v>2018</v>
      </c>
      <c r="O1561">
        <v>751700</v>
      </c>
      <c r="P1561">
        <v>457000</v>
      </c>
      <c r="Q1561">
        <v>916024.94630000007</v>
      </c>
      <c r="R1561">
        <v>717660</v>
      </c>
      <c r="S1561">
        <v>1272769.8396000001</v>
      </c>
      <c r="T1561">
        <v>574201.67000000004</v>
      </c>
      <c r="U1561">
        <v>336500</v>
      </c>
      <c r="V1561">
        <v>377822</v>
      </c>
      <c r="W1561">
        <v>189961.3</v>
      </c>
      <c r="X1561">
        <v>281000</v>
      </c>
      <c r="Y1561">
        <v>0</v>
      </c>
      <c r="Z1561">
        <v>170455</v>
      </c>
    </row>
    <row r="1562" spans="1:26" x14ac:dyDescent="0.25">
      <c r="A1562" t="s">
        <v>109</v>
      </c>
      <c r="B1562" t="s">
        <v>362</v>
      </c>
      <c r="C1562" t="str">
        <f>+VLOOKUP(Importaciones_mensuales[[#This Row],[Código Arancelario]],Codigos10[],2,0)</f>
        <v>Poroto</v>
      </c>
      <c r="D1562">
        <f>+VLOOKUP(Importaciones_mensuales[[#This Row],[Cultivo]],Cod_categoría[],2,0)</f>
        <v>100110002</v>
      </c>
      <c r="E1562" t="str">
        <f>+VLOOKUP(Importaciones_mensuales[[#This Row],[Código Arancelario]],Codigos10[],4,0)</f>
        <v>Deshidratado</v>
      </c>
      <c r="F1562">
        <f>+VLOOKUP(Importaciones_mensuales[[#This Row],[Procesamiento]],Cod_procesamiento[],2,0)</f>
        <v>3</v>
      </c>
      <c r="G1562" t="str">
        <f>+VLOOKUP(Importaciones_mensuales[[#This Row],[Código Arancelario]],Codigos10[],3,0)</f>
        <v>Siembra</v>
      </c>
      <c r="H1562">
        <f>+VLOOKUP(Importaciones_mensuales[[#This Row],[Tipo]],Cod_tipo[],2,0)</f>
        <v>6</v>
      </c>
      <c r="I1562" t="str">
        <f>+VLOOKUP(Importaciones_mensuales[[#This Row],[Código Arancelario]],Codigos10[],5,0)</f>
        <v>Granos</v>
      </c>
      <c r="J1562">
        <f>+VLOOKUP(Importaciones_mensuales[[#This Row],[Categoría]],Cod_Tipo_cultivo[],2,0)</f>
        <v>8</v>
      </c>
      <c r="K1562" t="s">
        <v>20</v>
      </c>
      <c r="L1562">
        <f>+VLOOKUP(Importaciones_mensuales[[#This Row],[Contenido]],Contenido_cod[],2,0)</f>
        <v>2</v>
      </c>
      <c r="M1562" t="str">
        <f>+VLOOKUP(Importaciones_mensuales[[#This Row],[Código Arancelario]],Codigos10[],7,0)</f>
        <v>Porotos comunes</v>
      </c>
      <c r="N1562">
        <v>2018</v>
      </c>
      <c r="O1562">
        <v>0</v>
      </c>
      <c r="P1562">
        <v>100</v>
      </c>
      <c r="Q1562">
        <v>0</v>
      </c>
      <c r="R1562">
        <v>0</v>
      </c>
      <c r="S1562">
        <v>66284.53</v>
      </c>
      <c r="T1562">
        <v>0</v>
      </c>
      <c r="U1562">
        <v>19.52</v>
      </c>
      <c r="V1562">
        <v>6187.6</v>
      </c>
      <c r="W1562">
        <v>12764.5</v>
      </c>
      <c r="X1562">
        <v>10124.51</v>
      </c>
      <c r="Y1562">
        <v>9152.1310999999987</v>
      </c>
      <c r="Z1562">
        <v>70.663299999999992</v>
      </c>
    </row>
    <row r="1563" spans="1:26" x14ac:dyDescent="0.25">
      <c r="A1563" t="s">
        <v>111</v>
      </c>
      <c r="B1563" t="s">
        <v>362</v>
      </c>
      <c r="C1563" t="str">
        <f>+VLOOKUP(Importaciones_mensuales[[#This Row],[Código Arancelario]],Codigos10[],2,0)</f>
        <v>Poroto</v>
      </c>
      <c r="D1563">
        <f>+VLOOKUP(Importaciones_mensuales[[#This Row],[Cultivo]],Cod_categoría[],2,0)</f>
        <v>100110002</v>
      </c>
      <c r="E1563" t="str">
        <f>+VLOOKUP(Importaciones_mensuales[[#This Row],[Código Arancelario]],Codigos10[],4,0)</f>
        <v>Deshidratado</v>
      </c>
      <c r="F1563">
        <f>+VLOOKUP(Importaciones_mensuales[[#This Row],[Procesamiento]],Cod_procesamiento[],2,0)</f>
        <v>3</v>
      </c>
      <c r="G1563" t="str">
        <f>+VLOOKUP(Importaciones_mensuales[[#This Row],[Código Arancelario]],Codigos10[],3,0)</f>
        <v>Consumo</v>
      </c>
      <c r="H1563">
        <f>+VLOOKUP(Importaciones_mensuales[[#This Row],[Tipo]],Cod_tipo[],2,0)</f>
        <v>7</v>
      </c>
      <c r="I1563" t="str">
        <f>+VLOOKUP(Importaciones_mensuales[[#This Row],[Código Arancelario]],Codigos10[],5,0)</f>
        <v>Granos</v>
      </c>
      <c r="J1563">
        <f>+VLOOKUP(Importaciones_mensuales[[#This Row],[Categoría]],Cod_Tipo_cultivo[],2,0)</f>
        <v>8</v>
      </c>
      <c r="K1563" t="s">
        <v>20</v>
      </c>
      <c r="L1563">
        <f>+VLOOKUP(Importaciones_mensuales[[#This Row],[Contenido]],Contenido_cod[],2,0)</f>
        <v>2</v>
      </c>
      <c r="M1563" t="str">
        <f>+VLOOKUP(Importaciones_mensuales[[#This Row],[Código Arancelario]],Codigos10[],7,0)</f>
        <v>Porotos comunes</v>
      </c>
      <c r="N1563">
        <v>2018</v>
      </c>
      <c r="O1563">
        <v>1232115</v>
      </c>
      <c r="P1563">
        <v>862262</v>
      </c>
      <c r="Q1563">
        <v>1546066.6287</v>
      </c>
      <c r="R1563">
        <v>1165736.2757999999</v>
      </c>
      <c r="S1563">
        <v>2125631</v>
      </c>
      <c r="T1563">
        <v>1839753</v>
      </c>
      <c r="U1563">
        <v>914116.3308</v>
      </c>
      <c r="V1563">
        <v>1148217.5499999998</v>
      </c>
      <c r="W1563">
        <v>1005542</v>
      </c>
      <c r="X1563">
        <v>1712420.0059</v>
      </c>
      <c r="Y1563">
        <v>754909.3</v>
      </c>
      <c r="Z1563">
        <v>846640</v>
      </c>
    </row>
    <row r="1564" spans="1:26" x14ac:dyDescent="0.25">
      <c r="A1564" t="s">
        <v>112</v>
      </c>
      <c r="B1564" t="s">
        <v>362</v>
      </c>
      <c r="C1564" t="str">
        <f>+VLOOKUP(Importaciones_mensuales[[#This Row],[Código Arancelario]],Codigos10[],2,0)</f>
        <v>Poroto</v>
      </c>
      <c r="D1564">
        <f>+VLOOKUP(Importaciones_mensuales[[#This Row],[Cultivo]],Cod_categoría[],2,0)</f>
        <v>100110002</v>
      </c>
      <c r="E1564" t="str">
        <f>+VLOOKUP(Importaciones_mensuales[[#This Row],[Código Arancelario]],Codigos10[],4,0)</f>
        <v>Deshidratado</v>
      </c>
      <c r="F1564">
        <f>+VLOOKUP(Importaciones_mensuales[[#This Row],[Procesamiento]],Cod_procesamiento[],2,0)</f>
        <v>3</v>
      </c>
      <c r="G1564" t="str">
        <f>+VLOOKUP(Importaciones_mensuales[[#This Row],[Código Arancelario]],Codigos10[],3,0)</f>
        <v>Consumo</v>
      </c>
      <c r="H1564">
        <f>+VLOOKUP(Importaciones_mensuales[[#This Row],[Tipo]],Cod_tipo[],2,0)</f>
        <v>7</v>
      </c>
      <c r="I1564" t="str">
        <f>+VLOOKUP(Importaciones_mensuales[[#This Row],[Código Arancelario]],Codigos10[],5,0)</f>
        <v>Granos</v>
      </c>
      <c r="J1564">
        <f>+VLOOKUP(Importaciones_mensuales[[#This Row],[Categoría]],Cod_Tipo_cultivo[],2,0)</f>
        <v>8</v>
      </c>
      <c r="K1564" t="s">
        <v>20</v>
      </c>
      <c r="L1564">
        <f>+VLOOKUP(Importaciones_mensuales[[#This Row],[Contenido]],Contenido_cod[],2,0)</f>
        <v>2</v>
      </c>
      <c r="M1564" t="str">
        <f>+VLOOKUP(Importaciones_mensuales[[#This Row],[Código Arancelario]],Codigos10[],7,0)</f>
        <v>Porotos caupí</v>
      </c>
      <c r="N1564">
        <v>2018</v>
      </c>
      <c r="O1564">
        <v>0</v>
      </c>
      <c r="P1564">
        <v>0</v>
      </c>
      <c r="Q1564">
        <v>6110</v>
      </c>
      <c r="R1564">
        <v>0</v>
      </c>
      <c r="S1564">
        <v>217.428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</row>
    <row r="1565" spans="1:26" x14ac:dyDescent="0.25">
      <c r="A1565" t="s">
        <v>114</v>
      </c>
      <c r="B1565" t="s">
        <v>362</v>
      </c>
      <c r="C1565" t="str">
        <f>+VLOOKUP(Importaciones_mensuales[[#This Row],[Código Arancelario]],Codigos10[],2,0)</f>
        <v>Lenteja</v>
      </c>
      <c r="D1565">
        <f>+VLOOKUP(Importaciones_mensuales[[#This Row],[Cultivo]],Cod_categoría[],2,0)</f>
        <v>100110003</v>
      </c>
      <c r="E1565" t="str">
        <f>+VLOOKUP(Importaciones_mensuales[[#This Row],[Código Arancelario]],Codigos10[],4,0)</f>
        <v>Deshidratado</v>
      </c>
      <c r="F1565">
        <f>+VLOOKUP(Importaciones_mensuales[[#This Row],[Procesamiento]],Cod_procesamiento[],2,0)</f>
        <v>3</v>
      </c>
      <c r="G1565" t="str">
        <f>+VLOOKUP(Importaciones_mensuales[[#This Row],[Código Arancelario]],Codigos10[],3,0)</f>
        <v>Sin especificar</v>
      </c>
      <c r="H1565">
        <f>+VLOOKUP(Importaciones_mensuales[[#This Row],[Tipo]],Cod_tipo[],2,0)</f>
        <v>5</v>
      </c>
      <c r="I1565" t="str">
        <f>+VLOOKUP(Importaciones_mensuales[[#This Row],[Código Arancelario]],Codigos10[],5,0)</f>
        <v>Granos</v>
      </c>
      <c r="J1565">
        <f>+VLOOKUP(Importaciones_mensuales[[#This Row],[Categoría]],Cod_Tipo_cultivo[],2,0)</f>
        <v>8</v>
      </c>
      <c r="K1565" t="s">
        <v>20</v>
      </c>
      <c r="L1565">
        <f>+VLOOKUP(Importaciones_mensuales[[#This Row],[Contenido]],Contenido_cod[],2,0)</f>
        <v>2</v>
      </c>
      <c r="M1565" t="str">
        <f>+VLOOKUP(Importaciones_mensuales[[#This Row],[Código Arancelario]],Codigos10[],7,0)</f>
        <v>Sin especificar</v>
      </c>
      <c r="N1565">
        <v>2018</v>
      </c>
      <c r="O1565">
        <v>2132006</v>
      </c>
      <c r="P1565">
        <v>1642730.2</v>
      </c>
      <c r="Q1565">
        <v>1765325</v>
      </c>
      <c r="R1565">
        <v>2235745.2199999997</v>
      </c>
      <c r="S1565">
        <v>1244435</v>
      </c>
      <c r="T1565">
        <v>1103779.3</v>
      </c>
      <c r="U1565">
        <v>1592327</v>
      </c>
      <c r="V1565">
        <v>1856638.2</v>
      </c>
      <c r="W1565">
        <v>1970870</v>
      </c>
      <c r="X1565">
        <v>927192.5</v>
      </c>
      <c r="Y1565">
        <v>953100</v>
      </c>
      <c r="Z1565">
        <v>1121275</v>
      </c>
    </row>
    <row r="1566" spans="1:26" x14ac:dyDescent="0.25">
      <c r="A1566" t="s">
        <v>116</v>
      </c>
      <c r="B1566" t="s">
        <v>362</v>
      </c>
      <c r="C1566" t="str">
        <f>+VLOOKUP(Importaciones_mensuales[[#This Row],[Código Arancelario]],Codigos10[],2,0)</f>
        <v>Haba</v>
      </c>
      <c r="D1566">
        <f>+VLOOKUP(Importaciones_mensuales[[#This Row],[Cultivo]],Cod_categoría[],2,0)</f>
        <v>100112026</v>
      </c>
      <c r="E1566" t="str">
        <f>+VLOOKUP(Importaciones_mensuales[[#This Row],[Código Arancelario]],Codigos10[],4,0)</f>
        <v>Deshidratado</v>
      </c>
      <c r="F1566">
        <f>+VLOOKUP(Importaciones_mensuales[[#This Row],[Procesamiento]],Cod_procesamiento[],2,0)</f>
        <v>3</v>
      </c>
      <c r="G1566" t="str">
        <f>+VLOOKUP(Importaciones_mensuales[[#This Row],[Código Arancelario]],Codigos10[],3,0)</f>
        <v>Siembra</v>
      </c>
      <c r="H1566">
        <f>+VLOOKUP(Importaciones_mensuales[[#This Row],[Tipo]],Cod_tipo[],2,0)</f>
        <v>6</v>
      </c>
      <c r="I1566" t="str">
        <f>+VLOOKUP(Importaciones_mensuales[[#This Row],[Código Arancelario]],Codigos10[],5,0)</f>
        <v>Granos</v>
      </c>
      <c r="J1566">
        <f>+VLOOKUP(Importaciones_mensuales[[#This Row],[Categoría]],Cod_Tipo_cultivo[],2,0)</f>
        <v>8</v>
      </c>
      <c r="K1566" t="s">
        <v>20</v>
      </c>
      <c r="L1566">
        <f>+VLOOKUP(Importaciones_mensuales[[#This Row],[Contenido]],Contenido_cod[],2,0)</f>
        <v>2</v>
      </c>
      <c r="M1566" t="str">
        <f>+VLOOKUP(Importaciones_mensuales[[#This Row],[Código Arancelario]],Codigos10[],7,0)</f>
        <v>Sin especificar</v>
      </c>
      <c r="N1566">
        <v>2018</v>
      </c>
      <c r="O1566">
        <v>0</v>
      </c>
      <c r="P1566">
        <v>0</v>
      </c>
      <c r="Q1566">
        <v>2500</v>
      </c>
      <c r="R1566">
        <v>0</v>
      </c>
      <c r="S1566">
        <v>3000</v>
      </c>
      <c r="T1566">
        <v>0</v>
      </c>
      <c r="U1566">
        <v>0</v>
      </c>
      <c r="V1566">
        <v>0</v>
      </c>
      <c r="W1566">
        <v>0</v>
      </c>
      <c r="X1566">
        <v>461</v>
      </c>
      <c r="Y1566">
        <v>0</v>
      </c>
      <c r="Z1566">
        <v>10000</v>
      </c>
    </row>
    <row r="1567" spans="1:26" x14ac:dyDescent="0.25">
      <c r="A1567" t="s">
        <v>117</v>
      </c>
      <c r="B1567" t="s">
        <v>362</v>
      </c>
      <c r="C1567" t="str">
        <f>+VLOOKUP(Importaciones_mensuales[[#This Row],[Código Arancelario]],Codigos10[],2,0)</f>
        <v>Haba</v>
      </c>
      <c r="D1567">
        <f>+VLOOKUP(Importaciones_mensuales[[#This Row],[Cultivo]],Cod_categoría[],2,0)</f>
        <v>100112026</v>
      </c>
      <c r="E1567" t="str">
        <f>+VLOOKUP(Importaciones_mensuales[[#This Row],[Código Arancelario]],Codigos10[],4,0)</f>
        <v>Deshidratado</v>
      </c>
      <c r="F1567">
        <f>+VLOOKUP(Importaciones_mensuales[[#This Row],[Procesamiento]],Cod_procesamiento[],2,0)</f>
        <v>3</v>
      </c>
      <c r="G1567" t="str">
        <f>+VLOOKUP(Importaciones_mensuales[[#This Row],[Código Arancelario]],Codigos10[],3,0)</f>
        <v>Consumo</v>
      </c>
      <c r="H1567">
        <f>+VLOOKUP(Importaciones_mensuales[[#This Row],[Tipo]],Cod_tipo[],2,0)</f>
        <v>7</v>
      </c>
      <c r="I1567" t="str">
        <f>+VLOOKUP(Importaciones_mensuales[[#This Row],[Código Arancelario]],Codigos10[],5,0)</f>
        <v>Granos</v>
      </c>
      <c r="J1567">
        <f>+VLOOKUP(Importaciones_mensuales[[#This Row],[Categoría]],Cod_Tipo_cultivo[],2,0)</f>
        <v>8</v>
      </c>
      <c r="K1567" t="s">
        <v>20</v>
      </c>
      <c r="L1567">
        <f>+VLOOKUP(Importaciones_mensuales[[#This Row],[Contenido]],Contenido_cod[],2,0)</f>
        <v>2</v>
      </c>
      <c r="M1567" t="str">
        <f>+VLOOKUP(Importaciones_mensuales[[#This Row],[Código Arancelario]],Codigos10[],7,0)</f>
        <v>Sin especificar</v>
      </c>
      <c r="N1567">
        <v>2018</v>
      </c>
      <c r="O1567">
        <v>1267</v>
      </c>
      <c r="P1567">
        <v>0</v>
      </c>
      <c r="Q1567">
        <v>0</v>
      </c>
      <c r="R1567">
        <v>0</v>
      </c>
      <c r="S1567">
        <v>100</v>
      </c>
      <c r="T1567">
        <v>800</v>
      </c>
      <c r="U1567">
        <v>714.5</v>
      </c>
      <c r="V1567">
        <v>0</v>
      </c>
      <c r="W1567">
        <v>0</v>
      </c>
      <c r="X1567">
        <v>1519.0291</v>
      </c>
      <c r="Y1567">
        <v>0</v>
      </c>
      <c r="Z1567">
        <v>1100</v>
      </c>
    </row>
    <row r="1568" spans="1:26" x14ac:dyDescent="0.25">
      <c r="A1568" t="s">
        <v>285</v>
      </c>
      <c r="B1568" t="s">
        <v>362</v>
      </c>
      <c r="C1568" t="str">
        <f>+VLOOKUP(Importaciones_mensuales[[#This Row],[Código Arancelario]],Codigos10[],2,0)</f>
        <v>Arveja</v>
      </c>
      <c r="D1568">
        <f>+VLOOKUP(Importaciones_mensuales[[#This Row],[Cultivo]],Cod_categoría[],2,0)</f>
        <v>100112022</v>
      </c>
      <c r="E1568" t="str">
        <f>+VLOOKUP(Importaciones_mensuales[[#This Row],[Código Arancelario]],Codigos10[],4,0)</f>
        <v>Deshidratado</v>
      </c>
      <c r="F1568">
        <f>+VLOOKUP(Importaciones_mensuales[[#This Row],[Procesamiento]],Cod_procesamiento[],2,0)</f>
        <v>3</v>
      </c>
      <c r="G1568" t="str">
        <f>+VLOOKUP(Importaciones_mensuales[[#This Row],[Código Arancelario]],Codigos10[],3,0)</f>
        <v>Consumo</v>
      </c>
      <c r="H1568">
        <f>+VLOOKUP(Importaciones_mensuales[[#This Row],[Tipo]],Cod_tipo[],2,0)</f>
        <v>7</v>
      </c>
      <c r="I1568" t="str">
        <f>+VLOOKUP(Importaciones_mensuales[[#This Row],[Código Arancelario]],Codigos10[],5,0)</f>
        <v>Granos</v>
      </c>
      <c r="J1568">
        <f>+VLOOKUP(Importaciones_mensuales[[#This Row],[Categoría]],Cod_Tipo_cultivo[],2,0)</f>
        <v>8</v>
      </c>
      <c r="K1568" t="s">
        <v>20</v>
      </c>
      <c r="L1568">
        <f>+VLOOKUP(Importaciones_mensuales[[#This Row],[Contenido]],Contenido_cod[],2,0)</f>
        <v>2</v>
      </c>
      <c r="M1568" t="str">
        <f>+VLOOKUP(Importaciones_mensuales[[#This Row],[Código Arancelario]],Codigos10[],7,0)</f>
        <v>Sin especificar</v>
      </c>
      <c r="N1568">
        <v>2018</v>
      </c>
      <c r="O1568">
        <v>0</v>
      </c>
      <c r="P1568">
        <v>0</v>
      </c>
      <c r="Q1568">
        <v>25000</v>
      </c>
      <c r="R1568">
        <v>51975</v>
      </c>
      <c r="S1568">
        <v>96000</v>
      </c>
      <c r="T1568">
        <v>52000</v>
      </c>
      <c r="U1568">
        <v>48000</v>
      </c>
      <c r="V1568">
        <v>0</v>
      </c>
      <c r="W1568">
        <v>1</v>
      </c>
      <c r="X1568">
        <v>61565</v>
      </c>
      <c r="Y1568">
        <v>0</v>
      </c>
      <c r="Z1568">
        <v>0</v>
      </c>
    </row>
    <row r="1569" spans="1:26" x14ac:dyDescent="0.25">
      <c r="A1569" t="s">
        <v>118</v>
      </c>
      <c r="B1569" t="s">
        <v>362</v>
      </c>
      <c r="C1569" t="str">
        <f>+VLOOKUP(Importaciones_mensuales[[#This Row],[Código Arancelario]],Codigos10[],2,0)</f>
        <v>Mandioca</v>
      </c>
      <c r="D1569">
        <f>+VLOOKUP(Importaciones_mensuales[[#This Row],[Cultivo]],Cod_categoría[],2,0)</f>
        <v>100114040</v>
      </c>
      <c r="E1569" t="str">
        <f>+VLOOKUP(Importaciones_mensuales[[#This Row],[Código Arancelario]],Codigos10[],4,0)</f>
        <v>Deshidratado</v>
      </c>
      <c r="F1569">
        <f>+VLOOKUP(Importaciones_mensuales[[#This Row],[Procesamiento]],Cod_procesamiento[],2,0)</f>
        <v>3</v>
      </c>
      <c r="G1569" t="str">
        <f>+VLOOKUP(Importaciones_mensuales[[#This Row],[Código Arancelario]],Codigos10[],3,0)</f>
        <v>Consumo</v>
      </c>
      <c r="H1569">
        <f>+VLOOKUP(Importaciones_mensuales[[#This Row],[Tipo]],Cod_tipo[],2,0)</f>
        <v>7</v>
      </c>
      <c r="I1569" t="str">
        <f>+VLOOKUP(Importaciones_mensuales[[#This Row],[Código Arancelario]],Codigos10[],5,0)</f>
        <v>Tubérculos</v>
      </c>
      <c r="J1569">
        <f>+VLOOKUP(Importaciones_mensuales[[#This Row],[Categoría]],Cod_Tipo_cultivo[],2,0)</f>
        <v>9</v>
      </c>
      <c r="K1569" t="s">
        <v>20</v>
      </c>
      <c r="L1569">
        <f>+VLOOKUP(Importaciones_mensuales[[#This Row],[Contenido]],Contenido_cod[],2,0)</f>
        <v>2</v>
      </c>
      <c r="M1569" t="str">
        <f>+VLOOKUP(Importaciones_mensuales[[#This Row],[Código Arancelario]],Codigos10[],7,0)</f>
        <v>Sin especificar</v>
      </c>
      <c r="N1569">
        <v>2018</v>
      </c>
      <c r="O1569">
        <v>134127</v>
      </c>
      <c r="P1569">
        <v>93734.496599999999</v>
      </c>
      <c r="Q1569">
        <v>111658.8875</v>
      </c>
      <c r="R1569">
        <v>144855.13939999999</v>
      </c>
      <c r="S1569">
        <v>157323.44</v>
      </c>
      <c r="T1569">
        <v>127724.20110000001</v>
      </c>
      <c r="U1569">
        <v>195140</v>
      </c>
      <c r="V1569">
        <v>211208.87719999999</v>
      </c>
      <c r="W1569">
        <v>178824</v>
      </c>
      <c r="X1569">
        <v>225358.7887</v>
      </c>
      <c r="Y1569">
        <v>200317.7782</v>
      </c>
      <c r="Z1569">
        <v>219883.5</v>
      </c>
    </row>
    <row r="1570" spans="1:26" x14ac:dyDescent="0.25">
      <c r="A1570" t="s">
        <v>120</v>
      </c>
      <c r="B1570" t="s">
        <v>362</v>
      </c>
      <c r="C1570" t="str">
        <f>+VLOOKUP(Importaciones_mensuales[[#This Row],[Código Arancelario]],Codigos10[],2,0)</f>
        <v>Camote</v>
      </c>
      <c r="D1570">
        <f>+VLOOKUP(Importaciones_mensuales[[#This Row],[Cultivo]],Cod_categoría[],2,0)</f>
        <v>100114002</v>
      </c>
      <c r="E1570" t="str">
        <f>+VLOOKUP(Importaciones_mensuales[[#This Row],[Código Arancelario]],Codigos10[],4,0)</f>
        <v>Deshidratado</v>
      </c>
      <c r="F1570">
        <f>+VLOOKUP(Importaciones_mensuales[[#This Row],[Procesamiento]],Cod_procesamiento[],2,0)</f>
        <v>3</v>
      </c>
      <c r="G1570" t="str">
        <f>+VLOOKUP(Importaciones_mensuales[[#This Row],[Código Arancelario]],Codigos10[],3,0)</f>
        <v>Consumo</v>
      </c>
      <c r="H1570">
        <f>+VLOOKUP(Importaciones_mensuales[[#This Row],[Tipo]],Cod_tipo[],2,0)</f>
        <v>7</v>
      </c>
      <c r="I1570" t="str">
        <f>+VLOOKUP(Importaciones_mensuales[[#This Row],[Código Arancelario]],Codigos10[],5,0)</f>
        <v>Tubérculos</v>
      </c>
      <c r="J1570">
        <f>+VLOOKUP(Importaciones_mensuales[[#This Row],[Categoría]],Cod_Tipo_cultivo[],2,0)</f>
        <v>9</v>
      </c>
      <c r="K1570" t="s">
        <v>20</v>
      </c>
      <c r="L1570">
        <f>+VLOOKUP(Importaciones_mensuales[[#This Row],[Contenido]],Contenido_cod[],2,0)</f>
        <v>2</v>
      </c>
      <c r="M1570" t="str">
        <f>+VLOOKUP(Importaciones_mensuales[[#This Row],[Código Arancelario]],Codigos10[],7,0)</f>
        <v>Sin especificar</v>
      </c>
      <c r="N1570">
        <v>2018</v>
      </c>
      <c r="O1570">
        <v>310018.2781</v>
      </c>
      <c r="P1570">
        <v>303627</v>
      </c>
      <c r="Q1570">
        <v>220161.0539</v>
      </c>
      <c r="R1570">
        <v>246209.61069999999</v>
      </c>
      <c r="S1570">
        <v>239079.46530000001</v>
      </c>
      <c r="T1570">
        <v>242512</v>
      </c>
      <c r="U1570">
        <v>328165</v>
      </c>
      <c r="V1570">
        <v>440902</v>
      </c>
      <c r="W1570">
        <v>356019.20260000002</v>
      </c>
      <c r="X1570">
        <v>408676.81829999998</v>
      </c>
      <c r="Y1570">
        <v>480120</v>
      </c>
      <c r="Z1570">
        <v>398317</v>
      </c>
    </row>
    <row r="1571" spans="1:26" x14ac:dyDescent="0.25">
      <c r="A1571" t="s">
        <v>124</v>
      </c>
      <c r="B1571" t="s">
        <v>362</v>
      </c>
      <c r="C1571" t="str">
        <f>+VLOOKUP(Importaciones_mensuales[[#This Row],[Código Arancelario]],Codigos10[],2,0)</f>
        <v>Otros tubérculos</v>
      </c>
      <c r="D1571">
        <f>+VLOOKUP(Importaciones_mensuales[[#This Row],[Cultivo]],Cod_categoría[],2,0)</f>
        <v>100114034</v>
      </c>
      <c r="E1571" t="str">
        <f>+VLOOKUP(Importaciones_mensuales[[#This Row],[Código Arancelario]],Codigos10[],4,0)</f>
        <v>Deshidratado</v>
      </c>
      <c r="F1571">
        <f>+VLOOKUP(Importaciones_mensuales[[#This Row],[Procesamiento]],Cod_procesamiento[],2,0)</f>
        <v>3</v>
      </c>
      <c r="G1571" t="str">
        <f>+VLOOKUP(Importaciones_mensuales[[#This Row],[Código Arancelario]],Codigos10[],3,0)</f>
        <v>Consumo</v>
      </c>
      <c r="H1571">
        <f>+VLOOKUP(Importaciones_mensuales[[#This Row],[Tipo]],Cod_tipo[],2,0)</f>
        <v>7</v>
      </c>
      <c r="I1571" t="str">
        <f>+VLOOKUP(Importaciones_mensuales[[#This Row],[Código Arancelario]],Codigos10[],5,0)</f>
        <v>Tubérculos</v>
      </c>
      <c r="J1571">
        <f>+VLOOKUP(Importaciones_mensuales[[#This Row],[Categoría]],Cod_Tipo_cultivo[],2,0)</f>
        <v>9</v>
      </c>
      <c r="K1571" t="s">
        <v>20</v>
      </c>
      <c r="L1571">
        <f>+VLOOKUP(Importaciones_mensuales[[#This Row],[Contenido]],Contenido_cod[],2,0)</f>
        <v>2</v>
      </c>
      <c r="M1571" t="str">
        <f>+VLOOKUP(Importaciones_mensuales[[#This Row],[Código Arancelario]],Codigos10[],7,0)</f>
        <v>Sin especificar</v>
      </c>
      <c r="N1571">
        <v>2018</v>
      </c>
      <c r="O1571">
        <v>3333.4530999999997</v>
      </c>
      <c r="P1571">
        <v>4962.7</v>
      </c>
      <c r="Q1571">
        <v>7723.9426000000003</v>
      </c>
      <c r="R1571">
        <v>14085.5571</v>
      </c>
      <c r="S1571">
        <v>28220</v>
      </c>
      <c r="T1571">
        <v>19277.597900000001</v>
      </c>
      <c r="U1571">
        <v>15717</v>
      </c>
      <c r="V1571">
        <v>19891</v>
      </c>
      <c r="W1571">
        <v>18871</v>
      </c>
      <c r="X1571">
        <v>2870</v>
      </c>
      <c r="Y1571">
        <v>16715.3</v>
      </c>
      <c r="Z1571">
        <v>1250</v>
      </c>
    </row>
    <row r="1572" spans="1:26" x14ac:dyDescent="0.25">
      <c r="A1572" t="s">
        <v>126</v>
      </c>
      <c r="B1572" t="s">
        <v>362</v>
      </c>
      <c r="C1572" t="str">
        <f>+VLOOKUP(Importaciones_mensuales[[#This Row],[Código Arancelario]],Codigos10[],2,0)</f>
        <v>Coco</v>
      </c>
      <c r="D1572">
        <f>+VLOOKUP(Importaciones_mensuales[[#This Row],[Cultivo]],Cod_categoría[],2,0)</f>
        <v>100108007</v>
      </c>
      <c r="E1572" t="str">
        <f>+VLOOKUP(Importaciones_mensuales[[#This Row],[Código Arancelario]],Codigos10[],4,0)</f>
        <v>Deshidratado</v>
      </c>
      <c r="F1572">
        <f>+VLOOKUP(Importaciones_mensuales[[#This Row],[Procesamiento]],Cod_procesamiento[],2,0)</f>
        <v>3</v>
      </c>
      <c r="G1572" t="str">
        <f>+VLOOKUP(Importaciones_mensuales[[#This Row],[Código Arancelario]],Codigos10[],3,0)</f>
        <v>Sin especificar</v>
      </c>
      <c r="H1572">
        <f>+VLOOKUP(Importaciones_mensuales[[#This Row],[Tipo]],Cod_tipo[],2,0)</f>
        <v>5</v>
      </c>
      <c r="I1572" t="str">
        <f>+VLOOKUP(Importaciones_mensuales[[#This Row],[Código Arancelario]],Codigos10[],5,0)</f>
        <v>Tropicales y Subtropicales</v>
      </c>
      <c r="J1572">
        <f>+VLOOKUP(Importaciones_mensuales[[#This Row],[Categoría]],Cod_Tipo_cultivo[],2,0)</f>
        <v>4</v>
      </c>
      <c r="K1572" t="s">
        <v>129</v>
      </c>
      <c r="L1572">
        <f>+VLOOKUP(Importaciones_mensuales[[#This Row],[Contenido]],Contenido_cod[],2,0)</f>
        <v>1</v>
      </c>
      <c r="M1572" t="str">
        <f>+VLOOKUP(Importaciones_mensuales[[#This Row],[Código Arancelario]],Codigos10[],7,0)</f>
        <v>Sin especificar</v>
      </c>
      <c r="N1572">
        <v>2018</v>
      </c>
      <c r="O1572">
        <v>214257.63079999998</v>
      </c>
      <c r="P1572">
        <v>77847.641600000003</v>
      </c>
      <c r="Q1572">
        <v>203344.43700000001</v>
      </c>
      <c r="R1572">
        <v>162929.3308</v>
      </c>
      <c r="S1572">
        <v>229414.27609999999</v>
      </c>
      <c r="T1572">
        <v>249167.45700000002</v>
      </c>
      <c r="U1572">
        <v>196669.9</v>
      </c>
      <c r="V1572">
        <v>264939.52679999999</v>
      </c>
      <c r="W1572">
        <v>184223.40000000002</v>
      </c>
      <c r="X1572">
        <v>229796.23850000001</v>
      </c>
      <c r="Y1572">
        <v>140603.48230000003</v>
      </c>
      <c r="Z1572">
        <v>98028.710300000006</v>
      </c>
    </row>
    <row r="1573" spans="1:26" x14ac:dyDescent="0.25">
      <c r="A1573" t="s">
        <v>286</v>
      </c>
      <c r="B1573" t="s">
        <v>362</v>
      </c>
      <c r="C1573" t="str">
        <f>+VLOOKUP(Importaciones_mensuales[[#This Row],[Código Arancelario]],Codigos10[],2,0)</f>
        <v>Coco</v>
      </c>
      <c r="D1573">
        <f>+VLOOKUP(Importaciones_mensuales[[#This Row],[Cultivo]],Cod_categoría[],2,0)</f>
        <v>100108007</v>
      </c>
      <c r="E1573" t="str">
        <f>+VLOOKUP(Importaciones_mensuales[[#This Row],[Código Arancelario]],Codigos10[],4,0)</f>
        <v>Deshidratado</v>
      </c>
      <c r="F1573">
        <f>+VLOOKUP(Importaciones_mensuales[[#This Row],[Procesamiento]],Cod_procesamiento[],2,0)</f>
        <v>3</v>
      </c>
      <c r="G1573" t="str">
        <f>+VLOOKUP(Importaciones_mensuales[[#This Row],[Código Arancelario]],Codigos10[],3,0)</f>
        <v>Con cáscara</v>
      </c>
      <c r="H1573">
        <f>+VLOOKUP(Importaciones_mensuales[[#This Row],[Tipo]],Cod_tipo[],2,0)</f>
        <v>3</v>
      </c>
      <c r="I1573" t="str">
        <f>+VLOOKUP(Importaciones_mensuales[[#This Row],[Código Arancelario]],Codigos10[],5,0)</f>
        <v>Tropicales y Subtropicales</v>
      </c>
      <c r="J1573">
        <f>+VLOOKUP(Importaciones_mensuales[[#This Row],[Categoría]],Cod_Tipo_cultivo[],2,0)</f>
        <v>4</v>
      </c>
      <c r="K1573" t="s">
        <v>129</v>
      </c>
      <c r="L1573">
        <f>+VLOOKUP(Importaciones_mensuales[[#This Row],[Contenido]],Contenido_cod[],2,0)</f>
        <v>1</v>
      </c>
      <c r="M1573" t="str">
        <f>+VLOOKUP(Importaciones_mensuales[[#This Row],[Código Arancelario]],Codigos10[],7,0)</f>
        <v>Sin especificar</v>
      </c>
      <c r="N1573">
        <v>2018</v>
      </c>
      <c r="O1573">
        <v>0</v>
      </c>
      <c r="P1573">
        <v>0</v>
      </c>
      <c r="Q1573">
        <v>33006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</row>
    <row r="1574" spans="1:26" x14ac:dyDescent="0.25">
      <c r="A1574" t="s">
        <v>130</v>
      </c>
      <c r="B1574" t="s">
        <v>362</v>
      </c>
      <c r="C1574" t="str">
        <f>+VLOOKUP(Importaciones_mensuales[[#This Row],[Código Arancelario]],Codigos10[],2,0)</f>
        <v>Coco</v>
      </c>
      <c r="D1574">
        <f>+VLOOKUP(Importaciones_mensuales[[#This Row],[Cultivo]],Cod_categoría[],2,0)</f>
        <v>100108007</v>
      </c>
      <c r="E1574" t="str">
        <f>+VLOOKUP(Importaciones_mensuales[[#This Row],[Código Arancelario]],Codigos10[],4,0)</f>
        <v>Deshidratado</v>
      </c>
      <c r="F1574">
        <f>+VLOOKUP(Importaciones_mensuales[[#This Row],[Procesamiento]],Cod_procesamiento[],2,0)</f>
        <v>3</v>
      </c>
      <c r="G1574" t="str">
        <f>+VLOOKUP(Importaciones_mensuales[[#This Row],[Código Arancelario]],Codigos10[],3,0)</f>
        <v>Sin especificar</v>
      </c>
      <c r="H1574">
        <f>+VLOOKUP(Importaciones_mensuales[[#This Row],[Tipo]],Cod_tipo[],2,0)</f>
        <v>5</v>
      </c>
      <c r="I1574" t="str">
        <f>+VLOOKUP(Importaciones_mensuales[[#This Row],[Código Arancelario]],Codigos10[],5,0)</f>
        <v>Tropicales y Subtropicales</v>
      </c>
      <c r="J1574">
        <f>+VLOOKUP(Importaciones_mensuales[[#This Row],[Categoría]],Cod_Tipo_cultivo[],2,0)</f>
        <v>4</v>
      </c>
      <c r="K1574" t="s">
        <v>129</v>
      </c>
      <c r="L1574">
        <f>+VLOOKUP(Importaciones_mensuales[[#This Row],[Contenido]],Contenido_cod[],2,0)</f>
        <v>1</v>
      </c>
      <c r="M1574" t="str">
        <f>+VLOOKUP(Importaciones_mensuales[[#This Row],[Código Arancelario]],Codigos10[],7,0)</f>
        <v>Sin especificar</v>
      </c>
      <c r="N1574">
        <v>2018</v>
      </c>
      <c r="O1574">
        <v>16641</v>
      </c>
      <c r="P1574">
        <v>36200</v>
      </c>
      <c r="Q1574">
        <v>47024.4</v>
      </c>
      <c r="R1574">
        <v>133523.0846</v>
      </c>
      <c r="S1574">
        <v>172626.9</v>
      </c>
      <c r="T1574">
        <v>106362.6606</v>
      </c>
      <c r="U1574">
        <v>155860</v>
      </c>
      <c r="V1574">
        <v>97120.68</v>
      </c>
      <c r="W1574">
        <v>106395</v>
      </c>
      <c r="X1574">
        <v>116640</v>
      </c>
      <c r="Y1574">
        <v>50260</v>
      </c>
      <c r="Z1574">
        <v>41660</v>
      </c>
    </row>
    <row r="1575" spans="1:26" x14ac:dyDescent="0.25">
      <c r="A1575" t="s">
        <v>131</v>
      </c>
      <c r="B1575" t="s">
        <v>362</v>
      </c>
      <c r="C1575" t="str">
        <f>+VLOOKUP(Importaciones_mensuales[[#This Row],[Código Arancelario]],Codigos10[],2,0)</f>
        <v>Nuez</v>
      </c>
      <c r="D1575">
        <f>+VLOOKUP(Importaciones_mensuales[[#This Row],[Cultivo]],Cod_categoría[],2,0)</f>
        <v>100105004</v>
      </c>
      <c r="E1575" t="str">
        <f>+VLOOKUP(Importaciones_mensuales[[#This Row],[Código Arancelario]],Codigos10[],4,0)</f>
        <v>Deshidratado</v>
      </c>
      <c r="F1575">
        <f>+VLOOKUP(Importaciones_mensuales[[#This Row],[Procesamiento]],Cod_procesamiento[],2,0)</f>
        <v>3</v>
      </c>
      <c r="G1575" t="str">
        <f>+VLOOKUP(Importaciones_mensuales[[#This Row],[Código Arancelario]],Codigos10[],3,0)</f>
        <v>Sin cáscara</v>
      </c>
      <c r="H1575">
        <f>+VLOOKUP(Importaciones_mensuales[[#This Row],[Tipo]],Cod_tipo[],2,0)</f>
        <v>4</v>
      </c>
      <c r="I1575" t="str">
        <f>+VLOOKUP(Importaciones_mensuales[[#This Row],[Código Arancelario]],Codigos10[],5,0)</f>
        <v>Frutos Secos</v>
      </c>
      <c r="J1575">
        <f>+VLOOKUP(Importaciones_mensuales[[#This Row],[Categoría]],Cod_Tipo_cultivo[],2,0)</f>
        <v>6</v>
      </c>
      <c r="K1575" t="s">
        <v>129</v>
      </c>
      <c r="L1575">
        <f>+VLOOKUP(Importaciones_mensuales[[#This Row],[Contenido]],Contenido_cod[],2,0)</f>
        <v>1</v>
      </c>
      <c r="M1575" t="str">
        <f>+VLOOKUP(Importaciones_mensuales[[#This Row],[Código Arancelario]],Codigos10[],7,0)</f>
        <v>Nueces de Brasil</v>
      </c>
      <c r="N1575">
        <v>2018</v>
      </c>
      <c r="O1575">
        <v>0</v>
      </c>
      <c r="P1575">
        <v>0</v>
      </c>
      <c r="Q1575">
        <v>0</v>
      </c>
      <c r="R1575">
        <v>3.58</v>
      </c>
      <c r="S1575">
        <v>500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500</v>
      </c>
    </row>
    <row r="1576" spans="1:26" x14ac:dyDescent="0.25">
      <c r="A1576" t="s">
        <v>304</v>
      </c>
      <c r="B1576" t="s">
        <v>362</v>
      </c>
      <c r="C1576" t="str">
        <f>+VLOOKUP(Importaciones_mensuales[[#This Row],[Código Arancelario]],Codigos10[],2,0)</f>
        <v>Nuez</v>
      </c>
      <c r="D1576">
        <f>+VLOOKUP(Importaciones_mensuales[[#This Row],[Cultivo]],Cod_categoría[],2,0)</f>
        <v>100105004</v>
      </c>
      <c r="E1576" t="str">
        <f>+VLOOKUP(Importaciones_mensuales[[#This Row],[Código Arancelario]],Codigos10[],4,0)</f>
        <v>Deshidratado</v>
      </c>
      <c r="F1576">
        <f>+VLOOKUP(Importaciones_mensuales[[#This Row],[Procesamiento]],Cod_procesamiento[],2,0)</f>
        <v>3</v>
      </c>
      <c r="G1576" t="str">
        <f>+VLOOKUP(Importaciones_mensuales[[#This Row],[Código Arancelario]],Codigos10[],3,0)</f>
        <v>Con cáscara</v>
      </c>
      <c r="H1576">
        <f>+VLOOKUP(Importaciones_mensuales[[#This Row],[Tipo]],Cod_tipo[],2,0)</f>
        <v>3</v>
      </c>
      <c r="I1576" t="str">
        <f>+VLOOKUP(Importaciones_mensuales[[#This Row],[Código Arancelario]],Codigos10[],5,0)</f>
        <v>Frutos Secos</v>
      </c>
      <c r="J1576">
        <f>+VLOOKUP(Importaciones_mensuales[[#This Row],[Categoría]],Cod_Tipo_cultivo[],2,0)</f>
        <v>6</v>
      </c>
      <c r="K1576" t="s">
        <v>129</v>
      </c>
      <c r="L1576">
        <f>+VLOOKUP(Importaciones_mensuales[[#This Row],[Contenido]],Contenido_cod[],2,0)</f>
        <v>1</v>
      </c>
      <c r="M1576" t="str">
        <f>+VLOOKUP(Importaciones_mensuales[[#This Row],[Código Arancelario]],Codigos10[],7,0)</f>
        <v>Nueces de marañón</v>
      </c>
      <c r="N1576">
        <v>2018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5.8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6.1</v>
      </c>
    </row>
    <row r="1577" spans="1:26" x14ac:dyDescent="0.25">
      <c r="A1577" t="s">
        <v>136</v>
      </c>
      <c r="B1577" t="s">
        <v>362</v>
      </c>
      <c r="C1577" t="str">
        <f>+VLOOKUP(Importaciones_mensuales[[#This Row],[Código Arancelario]],Codigos10[],2,0)</f>
        <v>Nuez</v>
      </c>
      <c r="D1577">
        <f>+VLOOKUP(Importaciones_mensuales[[#This Row],[Cultivo]],Cod_categoría[],2,0)</f>
        <v>100105004</v>
      </c>
      <c r="E1577" t="str">
        <f>+VLOOKUP(Importaciones_mensuales[[#This Row],[Código Arancelario]],Codigos10[],4,0)</f>
        <v>Deshidratado</v>
      </c>
      <c r="F1577">
        <f>+VLOOKUP(Importaciones_mensuales[[#This Row],[Procesamiento]],Cod_procesamiento[],2,0)</f>
        <v>3</v>
      </c>
      <c r="G1577" t="str">
        <f>+VLOOKUP(Importaciones_mensuales[[#This Row],[Código Arancelario]],Codigos10[],3,0)</f>
        <v>Sin cáscara</v>
      </c>
      <c r="H1577">
        <f>+VLOOKUP(Importaciones_mensuales[[#This Row],[Tipo]],Cod_tipo[],2,0)</f>
        <v>4</v>
      </c>
      <c r="I1577" t="str">
        <f>+VLOOKUP(Importaciones_mensuales[[#This Row],[Código Arancelario]],Codigos10[],5,0)</f>
        <v>Frutos Secos</v>
      </c>
      <c r="J1577">
        <f>+VLOOKUP(Importaciones_mensuales[[#This Row],[Categoría]],Cod_Tipo_cultivo[],2,0)</f>
        <v>6</v>
      </c>
      <c r="K1577" t="s">
        <v>129</v>
      </c>
      <c r="L1577">
        <f>+VLOOKUP(Importaciones_mensuales[[#This Row],[Contenido]],Contenido_cod[],2,0)</f>
        <v>1</v>
      </c>
      <c r="M1577" t="str">
        <f>+VLOOKUP(Importaciones_mensuales[[#This Row],[Código Arancelario]],Codigos10[],7,0)</f>
        <v>Nueces de marañón</v>
      </c>
      <c r="N1577">
        <v>2018</v>
      </c>
      <c r="O1577">
        <v>47628</v>
      </c>
      <c r="P1577">
        <v>10</v>
      </c>
      <c r="Q1577">
        <v>19958.400000000001</v>
      </c>
      <c r="R1577">
        <v>15876</v>
      </c>
      <c r="S1577">
        <v>47628</v>
      </c>
      <c r="T1577">
        <v>41731.199999999997</v>
      </c>
      <c r="U1577">
        <v>11189.5828</v>
      </c>
      <c r="V1577">
        <v>60855.199999999997</v>
      </c>
      <c r="W1577">
        <v>25855.200000000001</v>
      </c>
      <c r="X1577">
        <v>15876</v>
      </c>
      <c r="Y1577">
        <v>15876</v>
      </c>
      <c r="Z1577">
        <v>21319.200000000001</v>
      </c>
    </row>
    <row r="1578" spans="1:26" x14ac:dyDescent="0.25">
      <c r="A1578" t="s">
        <v>138</v>
      </c>
      <c r="B1578" t="s">
        <v>362</v>
      </c>
      <c r="C1578" t="str">
        <f>+VLOOKUP(Importaciones_mensuales[[#This Row],[Código Arancelario]],Codigos10[],2,0)</f>
        <v>Almendra</v>
      </c>
      <c r="D1578">
        <f>+VLOOKUP(Importaciones_mensuales[[#This Row],[Cultivo]],Cod_categoría[],2,0)</f>
        <v>100105001</v>
      </c>
      <c r="E1578" t="str">
        <f>+VLOOKUP(Importaciones_mensuales[[#This Row],[Código Arancelario]],Codigos10[],4,0)</f>
        <v>Deshidratado</v>
      </c>
      <c r="F1578">
        <f>+VLOOKUP(Importaciones_mensuales[[#This Row],[Procesamiento]],Cod_procesamiento[],2,0)</f>
        <v>3</v>
      </c>
      <c r="G1578" t="str">
        <f>+VLOOKUP(Importaciones_mensuales[[#This Row],[Código Arancelario]],Codigos10[],3,0)</f>
        <v>Con cáscara</v>
      </c>
      <c r="H1578">
        <f>+VLOOKUP(Importaciones_mensuales[[#This Row],[Tipo]],Cod_tipo[],2,0)</f>
        <v>3</v>
      </c>
      <c r="I1578" t="str">
        <f>+VLOOKUP(Importaciones_mensuales[[#This Row],[Código Arancelario]],Codigos10[],5,0)</f>
        <v>Frutos Secos</v>
      </c>
      <c r="J1578">
        <f>+VLOOKUP(Importaciones_mensuales[[#This Row],[Categoría]],Cod_Tipo_cultivo[],2,0)</f>
        <v>6</v>
      </c>
      <c r="K1578" t="s">
        <v>129</v>
      </c>
      <c r="L1578">
        <f>+VLOOKUP(Importaciones_mensuales[[#This Row],[Contenido]],Contenido_cod[],2,0)</f>
        <v>1</v>
      </c>
      <c r="M1578" t="str">
        <f>+VLOOKUP(Importaciones_mensuales[[#This Row],[Código Arancelario]],Codigos10[],7,0)</f>
        <v>Sin especificar</v>
      </c>
      <c r="N1578">
        <v>2018</v>
      </c>
      <c r="O1578">
        <v>0</v>
      </c>
      <c r="P1578">
        <v>0</v>
      </c>
      <c r="Q1578">
        <v>0</v>
      </c>
      <c r="R1578">
        <v>0</v>
      </c>
      <c r="S1578">
        <v>8.6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</row>
    <row r="1579" spans="1:26" x14ac:dyDescent="0.25">
      <c r="A1579" t="s">
        <v>141</v>
      </c>
      <c r="B1579" t="s">
        <v>362</v>
      </c>
      <c r="C1579" t="str">
        <f>+VLOOKUP(Importaciones_mensuales[[#This Row],[Código Arancelario]],Codigos10[],2,0)</f>
        <v>Almendra</v>
      </c>
      <c r="D1579">
        <f>+VLOOKUP(Importaciones_mensuales[[#This Row],[Cultivo]],Cod_categoría[],2,0)</f>
        <v>100105001</v>
      </c>
      <c r="E1579" t="str">
        <f>+VLOOKUP(Importaciones_mensuales[[#This Row],[Código Arancelario]],Codigos10[],4,0)</f>
        <v>Deshidratado</v>
      </c>
      <c r="F1579">
        <f>+VLOOKUP(Importaciones_mensuales[[#This Row],[Procesamiento]],Cod_procesamiento[],2,0)</f>
        <v>3</v>
      </c>
      <c r="G1579" t="str">
        <f>+VLOOKUP(Importaciones_mensuales[[#This Row],[Código Arancelario]],Codigos10[],3,0)</f>
        <v>Sin cáscara</v>
      </c>
      <c r="H1579">
        <f>+VLOOKUP(Importaciones_mensuales[[#This Row],[Tipo]],Cod_tipo[],2,0)</f>
        <v>4</v>
      </c>
      <c r="I1579" t="str">
        <f>+VLOOKUP(Importaciones_mensuales[[#This Row],[Código Arancelario]],Codigos10[],5,0)</f>
        <v>Frutos Secos</v>
      </c>
      <c r="J1579">
        <f>+VLOOKUP(Importaciones_mensuales[[#This Row],[Categoría]],Cod_Tipo_cultivo[],2,0)</f>
        <v>6</v>
      </c>
      <c r="K1579" t="s">
        <v>129</v>
      </c>
      <c r="L1579">
        <f>+VLOOKUP(Importaciones_mensuales[[#This Row],[Contenido]],Contenido_cod[],2,0)</f>
        <v>1</v>
      </c>
      <c r="M1579" t="str">
        <f>+VLOOKUP(Importaciones_mensuales[[#This Row],[Código Arancelario]],Codigos10[],7,0)</f>
        <v>Sin especificar</v>
      </c>
      <c r="N1579">
        <v>2018</v>
      </c>
      <c r="O1579">
        <v>340652.51999999996</v>
      </c>
      <c r="P1579">
        <v>301351.82999999996</v>
      </c>
      <c r="Q1579">
        <v>261542.981</v>
      </c>
      <c r="R1579">
        <v>281684.24599999998</v>
      </c>
      <c r="S1579">
        <v>187789.61499999999</v>
      </c>
      <c r="T1579">
        <v>231725.33800000002</v>
      </c>
      <c r="U1579">
        <v>116076.24</v>
      </c>
      <c r="V1579">
        <v>365078.92499999999</v>
      </c>
      <c r="W1579">
        <v>222298.45500000002</v>
      </c>
      <c r="X1579">
        <v>199765.30900000001</v>
      </c>
      <c r="Y1579">
        <v>169646.8</v>
      </c>
      <c r="Z1579">
        <v>235553.81</v>
      </c>
    </row>
    <row r="1580" spans="1:26" x14ac:dyDescent="0.25">
      <c r="A1580" t="s">
        <v>142</v>
      </c>
      <c r="B1580" t="s">
        <v>362</v>
      </c>
      <c r="C1580" t="str">
        <f>+VLOOKUP(Importaciones_mensuales[[#This Row],[Código Arancelario]],Codigos10[],2,0)</f>
        <v>Almendra</v>
      </c>
      <c r="D1580">
        <f>+VLOOKUP(Importaciones_mensuales[[#This Row],[Cultivo]],Cod_categoría[],2,0)</f>
        <v>100105001</v>
      </c>
      <c r="E1580" t="str">
        <f>+VLOOKUP(Importaciones_mensuales[[#This Row],[Código Arancelario]],Codigos10[],4,0)</f>
        <v>Deshidratado</v>
      </c>
      <c r="F1580">
        <f>+VLOOKUP(Importaciones_mensuales[[#This Row],[Procesamiento]],Cod_procesamiento[],2,0)</f>
        <v>3</v>
      </c>
      <c r="G1580" t="str">
        <f>+VLOOKUP(Importaciones_mensuales[[#This Row],[Código Arancelario]],Codigos10[],3,0)</f>
        <v>Sin cáscara</v>
      </c>
      <c r="H1580">
        <f>+VLOOKUP(Importaciones_mensuales[[#This Row],[Tipo]],Cod_tipo[],2,0)</f>
        <v>4</v>
      </c>
      <c r="I1580" t="str">
        <f>+VLOOKUP(Importaciones_mensuales[[#This Row],[Código Arancelario]],Codigos10[],5,0)</f>
        <v>Frutos Secos</v>
      </c>
      <c r="J1580">
        <f>+VLOOKUP(Importaciones_mensuales[[#This Row],[Categoría]],Cod_Tipo_cultivo[],2,0)</f>
        <v>6</v>
      </c>
      <c r="K1580" t="s">
        <v>129</v>
      </c>
      <c r="L1580">
        <f>+VLOOKUP(Importaciones_mensuales[[#This Row],[Contenido]],Contenido_cod[],2,0)</f>
        <v>1</v>
      </c>
      <c r="M1580" t="str">
        <f>+VLOOKUP(Importaciones_mensuales[[#This Row],[Código Arancelario]],Codigos10[],7,0)</f>
        <v>Sin especificar</v>
      </c>
      <c r="N1580">
        <v>2018</v>
      </c>
      <c r="O1580">
        <v>451.92309999999998</v>
      </c>
      <c r="P1580">
        <v>12539.9</v>
      </c>
      <c r="Q1580">
        <v>22226.870000000003</v>
      </c>
      <c r="R1580">
        <v>11453.9</v>
      </c>
      <c r="S1580">
        <v>10886.4</v>
      </c>
      <c r="T1580">
        <v>10000</v>
      </c>
      <c r="U1580">
        <v>1984.5</v>
      </c>
      <c r="V1580">
        <v>11980</v>
      </c>
      <c r="W1580">
        <v>16329.599999999999</v>
      </c>
      <c r="X1580">
        <v>9345.16</v>
      </c>
      <c r="Y1580">
        <v>13340</v>
      </c>
      <c r="Z1580">
        <v>10197</v>
      </c>
    </row>
    <row r="1581" spans="1:26" x14ac:dyDescent="0.25">
      <c r="A1581" t="s">
        <v>143</v>
      </c>
      <c r="B1581" t="s">
        <v>362</v>
      </c>
      <c r="C1581" t="str">
        <f>+VLOOKUP(Importaciones_mensuales[[#This Row],[Código Arancelario]],Codigos10[],2,0)</f>
        <v>Avellana</v>
      </c>
      <c r="D1581">
        <f>+VLOOKUP(Importaciones_mensuales[[#This Row],[Cultivo]],Cod_categoría[],2,0)</f>
        <v>100105002</v>
      </c>
      <c r="E1581" t="str">
        <f>+VLOOKUP(Importaciones_mensuales[[#This Row],[Código Arancelario]],Codigos10[],4,0)</f>
        <v>Deshidratado</v>
      </c>
      <c r="F1581">
        <f>+VLOOKUP(Importaciones_mensuales[[#This Row],[Procesamiento]],Cod_procesamiento[],2,0)</f>
        <v>3</v>
      </c>
      <c r="G1581" t="str">
        <f>+VLOOKUP(Importaciones_mensuales[[#This Row],[Código Arancelario]],Codigos10[],3,0)</f>
        <v>Con cáscara</v>
      </c>
      <c r="H1581">
        <f>+VLOOKUP(Importaciones_mensuales[[#This Row],[Tipo]],Cod_tipo[],2,0)</f>
        <v>3</v>
      </c>
      <c r="I1581" t="str">
        <f>+VLOOKUP(Importaciones_mensuales[[#This Row],[Código Arancelario]],Codigos10[],5,0)</f>
        <v>Frutos Secos</v>
      </c>
      <c r="J1581">
        <f>+VLOOKUP(Importaciones_mensuales[[#This Row],[Categoría]],Cod_Tipo_cultivo[],2,0)</f>
        <v>6</v>
      </c>
      <c r="K1581" t="s">
        <v>129</v>
      </c>
      <c r="L1581">
        <f>+VLOOKUP(Importaciones_mensuales[[#This Row],[Contenido]],Contenido_cod[],2,0)</f>
        <v>1</v>
      </c>
      <c r="M1581" t="str">
        <f>+VLOOKUP(Importaciones_mensuales[[#This Row],[Código Arancelario]],Codigos10[],7,0)</f>
        <v>Sin especificar</v>
      </c>
      <c r="N1581">
        <v>2018</v>
      </c>
      <c r="O1581">
        <v>0</v>
      </c>
      <c r="P1581">
        <v>0</v>
      </c>
      <c r="Q1581">
        <v>0</v>
      </c>
      <c r="R1581">
        <v>0</v>
      </c>
      <c r="S1581">
        <v>68400</v>
      </c>
      <c r="T1581">
        <v>68400</v>
      </c>
      <c r="U1581">
        <v>114000</v>
      </c>
      <c r="V1581">
        <v>0</v>
      </c>
      <c r="W1581">
        <v>86450</v>
      </c>
      <c r="X1581">
        <v>0</v>
      </c>
      <c r="Y1581">
        <v>0</v>
      </c>
      <c r="Z1581">
        <v>0</v>
      </c>
    </row>
    <row r="1582" spans="1:26" x14ac:dyDescent="0.25">
      <c r="A1582" t="s">
        <v>145</v>
      </c>
      <c r="B1582" t="s">
        <v>362</v>
      </c>
      <c r="C1582" t="str">
        <f>+VLOOKUP(Importaciones_mensuales[[#This Row],[Código Arancelario]],Codigos10[],2,0)</f>
        <v>Avellana</v>
      </c>
      <c r="D1582">
        <f>+VLOOKUP(Importaciones_mensuales[[#This Row],[Cultivo]],Cod_categoría[],2,0)</f>
        <v>100105002</v>
      </c>
      <c r="E1582" t="str">
        <f>+VLOOKUP(Importaciones_mensuales[[#This Row],[Código Arancelario]],Codigos10[],4,0)</f>
        <v>Deshidratado</v>
      </c>
      <c r="F1582">
        <f>+VLOOKUP(Importaciones_mensuales[[#This Row],[Procesamiento]],Cod_procesamiento[],2,0)</f>
        <v>3</v>
      </c>
      <c r="G1582" t="str">
        <f>+VLOOKUP(Importaciones_mensuales[[#This Row],[Código Arancelario]],Codigos10[],3,0)</f>
        <v>Sin cáscara</v>
      </c>
      <c r="H1582">
        <f>+VLOOKUP(Importaciones_mensuales[[#This Row],[Tipo]],Cod_tipo[],2,0)</f>
        <v>4</v>
      </c>
      <c r="I1582" t="str">
        <f>+VLOOKUP(Importaciones_mensuales[[#This Row],[Código Arancelario]],Codigos10[],5,0)</f>
        <v>Frutos Secos</v>
      </c>
      <c r="J1582">
        <f>+VLOOKUP(Importaciones_mensuales[[#This Row],[Categoría]],Cod_Tipo_cultivo[],2,0)</f>
        <v>6</v>
      </c>
      <c r="K1582" t="s">
        <v>129</v>
      </c>
      <c r="L1582">
        <f>+VLOOKUP(Importaciones_mensuales[[#This Row],[Contenido]],Contenido_cod[],2,0)</f>
        <v>1</v>
      </c>
      <c r="M1582" t="str">
        <f>+VLOOKUP(Importaciones_mensuales[[#This Row],[Código Arancelario]],Codigos10[],7,0)</f>
        <v>Sin especificar</v>
      </c>
      <c r="N1582">
        <v>2018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1576</v>
      </c>
      <c r="V1582">
        <v>42</v>
      </c>
      <c r="W1582">
        <v>0</v>
      </c>
      <c r="X1582">
        <v>0</v>
      </c>
      <c r="Y1582">
        <v>0</v>
      </c>
      <c r="Z1582">
        <v>0</v>
      </c>
    </row>
    <row r="1583" spans="1:26" x14ac:dyDescent="0.25">
      <c r="A1583" t="s">
        <v>146</v>
      </c>
      <c r="B1583" t="s">
        <v>362</v>
      </c>
      <c r="C1583" t="str">
        <f>+VLOOKUP(Importaciones_mensuales[[#This Row],[Código Arancelario]],Codigos10[],2,0)</f>
        <v>Nuez</v>
      </c>
      <c r="D1583">
        <f>+VLOOKUP(Importaciones_mensuales[[#This Row],[Cultivo]],Cod_categoría[],2,0)</f>
        <v>100105004</v>
      </c>
      <c r="E1583" t="str">
        <f>+VLOOKUP(Importaciones_mensuales[[#This Row],[Código Arancelario]],Codigos10[],4,0)</f>
        <v>Deshidratado</v>
      </c>
      <c r="F1583">
        <f>+VLOOKUP(Importaciones_mensuales[[#This Row],[Procesamiento]],Cod_procesamiento[],2,0)</f>
        <v>3</v>
      </c>
      <c r="G1583" t="str">
        <f>+VLOOKUP(Importaciones_mensuales[[#This Row],[Código Arancelario]],Codigos10[],3,0)</f>
        <v>Con cáscara</v>
      </c>
      <c r="H1583">
        <f>+VLOOKUP(Importaciones_mensuales[[#This Row],[Tipo]],Cod_tipo[],2,0)</f>
        <v>3</v>
      </c>
      <c r="I1583" t="str">
        <f>+VLOOKUP(Importaciones_mensuales[[#This Row],[Código Arancelario]],Codigos10[],5,0)</f>
        <v>Frutos Secos</v>
      </c>
      <c r="J1583">
        <f>+VLOOKUP(Importaciones_mensuales[[#This Row],[Categoría]],Cod_Tipo_cultivo[],2,0)</f>
        <v>6</v>
      </c>
      <c r="K1583" t="s">
        <v>129</v>
      </c>
      <c r="L1583">
        <f>+VLOOKUP(Importaciones_mensuales[[#This Row],[Contenido]],Contenido_cod[],2,0)</f>
        <v>1</v>
      </c>
      <c r="M1583" t="str">
        <f>+VLOOKUP(Importaciones_mensuales[[#This Row],[Código Arancelario]],Codigos10[],7,0)</f>
        <v>Nueces de nogal</v>
      </c>
      <c r="N1583">
        <v>2018</v>
      </c>
      <c r="O1583">
        <v>0</v>
      </c>
      <c r="P1583">
        <v>21000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</row>
    <row r="1584" spans="1:26" x14ac:dyDescent="0.25">
      <c r="A1584" t="s">
        <v>149</v>
      </c>
      <c r="B1584" t="s">
        <v>362</v>
      </c>
      <c r="C1584" t="str">
        <f>+VLOOKUP(Importaciones_mensuales[[#This Row],[Código Arancelario]],Codigos10[],2,0)</f>
        <v>Nuez</v>
      </c>
      <c r="D1584">
        <f>+VLOOKUP(Importaciones_mensuales[[#This Row],[Cultivo]],Cod_categoría[],2,0)</f>
        <v>100105004</v>
      </c>
      <c r="E1584" t="str">
        <f>+VLOOKUP(Importaciones_mensuales[[#This Row],[Código Arancelario]],Codigos10[],4,0)</f>
        <v>Deshidratado</v>
      </c>
      <c r="F1584">
        <f>+VLOOKUP(Importaciones_mensuales[[#This Row],[Procesamiento]],Cod_procesamiento[],2,0)</f>
        <v>3</v>
      </c>
      <c r="G1584" t="str">
        <f>+VLOOKUP(Importaciones_mensuales[[#This Row],[Código Arancelario]],Codigos10[],3,0)</f>
        <v>Sin cáscara</v>
      </c>
      <c r="H1584">
        <f>+VLOOKUP(Importaciones_mensuales[[#This Row],[Tipo]],Cod_tipo[],2,0)</f>
        <v>4</v>
      </c>
      <c r="I1584" t="str">
        <f>+VLOOKUP(Importaciones_mensuales[[#This Row],[Código Arancelario]],Codigos10[],5,0)</f>
        <v>Frutos Secos</v>
      </c>
      <c r="J1584">
        <f>+VLOOKUP(Importaciones_mensuales[[#This Row],[Categoría]],Cod_Tipo_cultivo[],2,0)</f>
        <v>6</v>
      </c>
      <c r="K1584" t="s">
        <v>129</v>
      </c>
      <c r="L1584">
        <f>+VLOOKUP(Importaciones_mensuales[[#This Row],[Contenido]],Contenido_cod[],2,0)</f>
        <v>1</v>
      </c>
      <c r="M1584" t="str">
        <f>+VLOOKUP(Importaciones_mensuales[[#This Row],[Código Arancelario]],Codigos10[],7,0)</f>
        <v>Nueces de nogal</v>
      </c>
      <c r="N1584">
        <v>2018</v>
      </c>
      <c r="O1584">
        <v>0</v>
      </c>
      <c r="P1584">
        <v>244.94</v>
      </c>
      <c r="Q1584">
        <v>0</v>
      </c>
      <c r="R1584">
        <v>43</v>
      </c>
      <c r="S1584">
        <v>2.4</v>
      </c>
      <c r="T1584">
        <v>0</v>
      </c>
      <c r="U1584">
        <v>0</v>
      </c>
      <c r="V1584">
        <v>40</v>
      </c>
      <c r="W1584">
        <v>0</v>
      </c>
      <c r="X1584">
        <v>12.407999999999999</v>
      </c>
      <c r="Y1584">
        <v>0</v>
      </c>
      <c r="Z1584">
        <v>0</v>
      </c>
    </row>
    <row r="1585" spans="1:26" x14ac:dyDescent="0.25">
      <c r="A1585" t="s">
        <v>287</v>
      </c>
      <c r="B1585" t="s">
        <v>362</v>
      </c>
      <c r="C1585" t="str">
        <f>+VLOOKUP(Importaciones_mensuales[[#This Row],[Código Arancelario]],Codigos10[],2,0)</f>
        <v>Castaña</v>
      </c>
      <c r="D1585">
        <f>+VLOOKUP(Importaciones_mensuales[[#This Row],[Cultivo]],Cod_categoría[],2,0)</f>
        <v>100105003</v>
      </c>
      <c r="E1585" t="str">
        <f>+VLOOKUP(Importaciones_mensuales[[#This Row],[Código Arancelario]],Codigos10[],4,0)</f>
        <v>Deshidratado</v>
      </c>
      <c r="F1585">
        <f>+VLOOKUP(Importaciones_mensuales[[#This Row],[Procesamiento]],Cod_procesamiento[],2,0)</f>
        <v>3</v>
      </c>
      <c r="G1585" t="str">
        <f>+VLOOKUP(Importaciones_mensuales[[#This Row],[Código Arancelario]],Codigos10[],3,0)</f>
        <v>Con cáscara</v>
      </c>
      <c r="H1585">
        <f>+VLOOKUP(Importaciones_mensuales[[#This Row],[Tipo]],Cod_tipo[],2,0)</f>
        <v>3</v>
      </c>
      <c r="I1585" t="str">
        <f>+VLOOKUP(Importaciones_mensuales[[#This Row],[Código Arancelario]],Codigos10[],5,0)</f>
        <v>Frutos Secos</v>
      </c>
      <c r="J1585">
        <f>+VLOOKUP(Importaciones_mensuales[[#This Row],[Categoría]],Cod_Tipo_cultivo[],2,0)</f>
        <v>6</v>
      </c>
      <c r="K1585" t="s">
        <v>129</v>
      </c>
      <c r="L1585">
        <f>+VLOOKUP(Importaciones_mensuales[[#This Row],[Contenido]],Contenido_cod[],2,0)</f>
        <v>1</v>
      </c>
      <c r="M1585" t="str">
        <f>+VLOOKUP(Importaciones_mensuales[[#This Row],[Código Arancelario]],Codigos10[],7,0)</f>
        <v>Sin especificar</v>
      </c>
      <c r="N1585">
        <v>2018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19.899999999999999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</row>
    <row r="1586" spans="1:26" x14ac:dyDescent="0.25">
      <c r="A1586" t="s">
        <v>150</v>
      </c>
      <c r="B1586" t="s">
        <v>362</v>
      </c>
      <c r="C1586" t="str">
        <f>+VLOOKUP(Importaciones_mensuales[[#This Row],[Código Arancelario]],Codigos10[],2,0)</f>
        <v>Castaña</v>
      </c>
      <c r="D1586">
        <f>+VLOOKUP(Importaciones_mensuales[[#This Row],[Cultivo]],Cod_categoría[],2,0)</f>
        <v>100105003</v>
      </c>
      <c r="E1586" t="str">
        <f>+VLOOKUP(Importaciones_mensuales[[#This Row],[Código Arancelario]],Codigos10[],4,0)</f>
        <v>Deshidratado</v>
      </c>
      <c r="F1586">
        <f>+VLOOKUP(Importaciones_mensuales[[#This Row],[Procesamiento]],Cod_procesamiento[],2,0)</f>
        <v>3</v>
      </c>
      <c r="G1586" t="str">
        <f>+VLOOKUP(Importaciones_mensuales[[#This Row],[Código Arancelario]],Codigos10[],3,0)</f>
        <v>Sin cáscara</v>
      </c>
      <c r="H1586">
        <f>+VLOOKUP(Importaciones_mensuales[[#This Row],[Tipo]],Cod_tipo[],2,0)</f>
        <v>4</v>
      </c>
      <c r="I1586" t="str">
        <f>+VLOOKUP(Importaciones_mensuales[[#This Row],[Código Arancelario]],Codigos10[],5,0)</f>
        <v>Frutos Secos</v>
      </c>
      <c r="J1586">
        <f>+VLOOKUP(Importaciones_mensuales[[#This Row],[Categoría]],Cod_Tipo_cultivo[],2,0)</f>
        <v>6</v>
      </c>
      <c r="K1586" t="s">
        <v>129</v>
      </c>
      <c r="L1586">
        <f>+VLOOKUP(Importaciones_mensuales[[#This Row],[Contenido]],Contenido_cod[],2,0)</f>
        <v>1</v>
      </c>
      <c r="M1586" t="str">
        <f>+VLOOKUP(Importaciones_mensuales[[#This Row],[Código Arancelario]],Codigos10[],7,0)</f>
        <v>Sin especificar</v>
      </c>
      <c r="N1586">
        <v>2018</v>
      </c>
      <c r="O1586">
        <v>0</v>
      </c>
      <c r="P1586">
        <v>0</v>
      </c>
      <c r="Q1586">
        <v>190.11660000000001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</row>
    <row r="1587" spans="1:26" x14ac:dyDescent="0.25">
      <c r="A1587" t="s">
        <v>152</v>
      </c>
      <c r="B1587" t="s">
        <v>362</v>
      </c>
      <c r="C1587" t="str">
        <f>+VLOOKUP(Importaciones_mensuales[[#This Row],[Código Arancelario]],Codigos10[],2,0)</f>
        <v>Pistacho</v>
      </c>
      <c r="D1587">
        <f>+VLOOKUP(Importaciones_mensuales[[#This Row],[Cultivo]],Cod_categoría[],2,0)</f>
        <v>100105005</v>
      </c>
      <c r="E1587" t="str">
        <f>+VLOOKUP(Importaciones_mensuales[[#This Row],[Código Arancelario]],Codigos10[],4,0)</f>
        <v>Deshidratado</v>
      </c>
      <c r="F1587">
        <f>+VLOOKUP(Importaciones_mensuales[[#This Row],[Procesamiento]],Cod_procesamiento[],2,0)</f>
        <v>3</v>
      </c>
      <c r="G1587" t="str">
        <f>+VLOOKUP(Importaciones_mensuales[[#This Row],[Código Arancelario]],Codigos10[],3,0)</f>
        <v>Con cáscara</v>
      </c>
      <c r="H1587">
        <f>+VLOOKUP(Importaciones_mensuales[[#This Row],[Tipo]],Cod_tipo[],2,0)</f>
        <v>3</v>
      </c>
      <c r="I1587" t="str">
        <f>+VLOOKUP(Importaciones_mensuales[[#This Row],[Código Arancelario]],Codigos10[],5,0)</f>
        <v>Frutos Secos</v>
      </c>
      <c r="J1587">
        <f>+VLOOKUP(Importaciones_mensuales[[#This Row],[Categoría]],Cod_Tipo_cultivo[],2,0)</f>
        <v>6</v>
      </c>
      <c r="K1587" t="s">
        <v>129</v>
      </c>
      <c r="L1587">
        <f>+VLOOKUP(Importaciones_mensuales[[#This Row],[Contenido]],Contenido_cod[],2,0)</f>
        <v>1</v>
      </c>
      <c r="M1587" t="str">
        <f>+VLOOKUP(Importaciones_mensuales[[#This Row],[Código Arancelario]],Codigos10[],7,0)</f>
        <v>Sin especificar</v>
      </c>
      <c r="N1587">
        <v>2018</v>
      </c>
      <c r="O1587">
        <v>0</v>
      </c>
      <c r="P1587">
        <v>0</v>
      </c>
      <c r="Q1587">
        <v>0</v>
      </c>
      <c r="R1587">
        <v>5008</v>
      </c>
      <c r="S1587">
        <v>13.6</v>
      </c>
      <c r="T1587">
        <v>0</v>
      </c>
      <c r="U1587">
        <v>11339.81</v>
      </c>
      <c r="V1587">
        <v>0</v>
      </c>
      <c r="W1587">
        <v>0</v>
      </c>
      <c r="X1587">
        <v>0</v>
      </c>
      <c r="Y1587">
        <v>11705.45</v>
      </c>
      <c r="Z1587">
        <v>0</v>
      </c>
    </row>
    <row r="1588" spans="1:26" x14ac:dyDescent="0.25">
      <c r="A1588" t="s">
        <v>154</v>
      </c>
      <c r="B1588" t="s">
        <v>362</v>
      </c>
      <c r="C1588" t="str">
        <f>+VLOOKUP(Importaciones_mensuales[[#This Row],[Código Arancelario]],Codigos10[],2,0)</f>
        <v>Pistacho</v>
      </c>
      <c r="D1588">
        <f>+VLOOKUP(Importaciones_mensuales[[#This Row],[Cultivo]],Cod_categoría[],2,0)</f>
        <v>100105005</v>
      </c>
      <c r="E1588" t="str">
        <f>+VLOOKUP(Importaciones_mensuales[[#This Row],[Código Arancelario]],Codigos10[],4,0)</f>
        <v>Deshidratado</v>
      </c>
      <c r="F1588">
        <f>+VLOOKUP(Importaciones_mensuales[[#This Row],[Procesamiento]],Cod_procesamiento[],2,0)</f>
        <v>3</v>
      </c>
      <c r="G1588" t="str">
        <f>+VLOOKUP(Importaciones_mensuales[[#This Row],[Código Arancelario]],Codigos10[],3,0)</f>
        <v>Sin cáscara</v>
      </c>
      <c r="H1588">
        <f>+VLOOKUP(Importaciones_mensuales[[#This Row],[Tipo]],Cod_tipo[],2,0)</f>
        <v>4</v>
      </c>
      <c r="I1588" t="str">
        <f>+VLOOKUP(Importaciones_mensuales[[#This Row],[Código Arancelario]],Codigos10[],5,0)</f>
        <v>Frutos Secos</v>
      </c>
      <c r="J1588">
        <f>+VLOOKUP(Importaciones_mensuales[[#This Row],[Categoría]],Cod_Tipo_cultivo[],2,0)</f>
        <v>6</v>
      </c>
      <c r="K1588" t="s">
        <v>129</v>
      </c>
      <c r="L1588">
        <f>+VLOOKUP(Importaciones_mensuales[[#This Row],[Contenido]],Contenido_cod[],2,0)</f>
        <v>1</v>
      </c>
      <c r="M1588" t="str">
        <f>+VLOOKUP(Importaciones_mensuales[[#This Row],[Código Arancelario]],Codigos10[],7,0)</f>
        <v>Sin especificar</v>
      </c>
      <c r="N1588">
        <v>2018</v>
      </c>
      <c r="O1588">
        <v>0</v>
      </c>
      <c r="P1588">
        <v>0</v>
      </c>
      <c r="Q1588">
        <v>0</v>
      </c>
      <c r="R1588">
        <v>0</v>
      </c>
      <c r="S1588">
        <v>19051.2</v>
      </c>
      <c r="T1588">
        <v>0</v>
      </c>
      <c r="U1588">
        <v>0</v>
      </c>
      <c r="V1588">
        <v>984</v>
      </c>
      <c r="W1588">
        <v>0</v>
      </c>
      <c r="X1588">
        <v>2004</v>
      </c>
      <c r="Y1588">
        <v>0</v>
      </c>
      <c r="Z1588">
        <v>1344</v>
      </c>
    </row>
    <row r="1589" spans="1:26" x14ac:dyDescent="0.25">
      <c r="A1589" t="s">
        <v>288</v>
      </c>
      <c r="B1589" t="s">
        <v>362</v>
      </c>
      <c r="C1589" t="str">
        <f>+VLOOKUP(Importaciones_mensuales[[#This Row],[Código Arancelario]],Codigos10[],2,0)</f>
        <v>Nuez</v>
      </c>
      <c r="D1589">
        <f>+VLOOKUP(Importaciones_mensuales[[#This Row],[Cultivo]],Cod_categoría[],2,0)</f>
        <v>100105004</v>
      </c>
      <c r="E1589" t="str">
        <f>+VLOOKUP(Importaciones_mensuales[[#This Row],[Código Arancelario]],Codigos10[],4,0)</f>
        <v>Deshidratado</v>
      </c>
      <c r="F1589">
        <f>+VLOOKUP(Importaciones_mensuales[[#This Row],[Procesamiento]],Cod_procesamiento[],2,0)</f>
        <v>3</v>
      </c>
      <c r="G1589" t="str">
        <f>+VLOOKUP(Importaciones_mensuales[[#This Row],[Código Arancelario]],Codigos10[],3,0)</f>
        <v>Con cáscara</v>
      </c>
      <c r="H1589">
        <f>+VLOOKUP(Importaciones_mensuales[[#This Row],[Tipo]],Cod_tipo[],2,0)</f>
        <v>3</v>
      </c>
      <c r="I1589" t="str">
        <f>+VLOOKUP(Importaciones_mensuales[[#This Row],[Código Arancelario]],Codigos10[],5,0)</f>
        <v>Frutos Secos</v>
      </c>
      <c r="J1589">
        <f>+VLOOKUP(Importaciones_mensuales[[#This Row],[Categoría]],Cod_Tipo_cultivo[],2,0)</f>
        <v>6</v>
      </c>
      <c r="K1589" t="s">
        <v>129</v>
      </c>
      <c r="L1589">
        <f>+VLOOKUP(Importaciones_mensuales[[#This Row],[Contenido]],Contenido_cod[],2,0)</f>
        <v>1</v>
      </c>
      <c r="M1589" t="str">
        <f>+VLOOKUP(Importaciones_mensuales[[#This Row],[Código Arancelario]],Codigos10[],7,0)</f>
        <v>Nueces de Macadamia</v>
      </c>
      <c r="N1589">
        <v>2018</v>
      </c>
      <c r="O1589">
        <v>0</v>
      </c>
      <c r="P1589">
        <v>0</v>
      </c>
      <c r="Q1589">
        <v>0</v>
      </c>
      <c r="R1589">
        <v>0</v>
      </c>
      <c r="S1589">
        <v>66.876900000000006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</row>
    <row r="1590" spans="1:26" x14ac:dyDescent="0.25">
      <c r="A1590" t="s">
        <v>155</v>
      </c>
      <c r="B1590" t="s">
        <v>362</v>
      </c>
      <c r="C1590" t="str">
        <f>+VLOOKUP(Importaciones_mensuales[[#This Row],[Código Arancelario]],Codigos10[],2,0)</f>
        <v>Nuez</v>
      </c>
      <c r="D1590">
        <f>+VLOOKUP(Importaciones_mensuales[[#This Row],[Cultivo]],Cod_categoría[],2,0)</f>
        <v>100105004</v>
      </c>
      <c r="E1590" t="str">
        <f>+VLOOKUP(Importaciones_mensuales[[#This Row],[Código Arancelario]],Codigos10[],4,0)</f>
        <v>Deshidratado</v>
      </c>
      <c r="F1590">
        <f>+VLOOKUP(Importaciones_mensuales[[#This Row],[Procesamiento]],Cod_procesamiento[],2,0)</f>
        <v>3</v>
      </c>
      <c r="G1590" t="str">
        <f>+VLOOKUP(Importaciones_mensuales[[#This Row],[Código Arancelario]],Codigos10[],3,0)</f>
        <v>Sin cáscara</v>
      </c>
      <c r="H1590">
        <f>+VLOOKUP(Importaciones_mensuales[[#This Row],[Tipo]],Cod_tipo[],2,0)</f>
        <v>4</v>
      </c>
      <c r="I1590" t="str">
        <f>+VLOOKUP(Importaciones_mensuales[[#This Row],[Código Arancelario]],Codigos10[],5,0)</f>
        <v>Frutos Secos</v>
      </c>
      <c r="J1590">
        <f>+VLOOKUP(Importaciones_mensuales[[#This Row],[Categoría]],Cod_Tipo_cultivo[],2,0)</f>
        <v>6</v>
      </c>
      <c r="K1590" t="s">
        <v>129</v>
      </c>
      <c r="L1590">
        <f>+VLOOKUP(Importaciones_mensuales[[#This Row],[Contenido]],Contenido_cod[],2,0)</f>
        <v>1</v>
      </c>
      <c r="M1590" t="str">
        <f>+VLOOKUP(Importaciones_mensuales[[#This Row],[Código Arancelario]],Codigos10[],7,0)</f>
        <v>Nueces de Macadamia</v>
      </c>
      <c r="N1590">
        <v>2018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116.639</v>
      </c>
      <c r="V1590">
        <v>0</v>
      </c>
      <c r="W1590">
        <v>0</v>
      </c>
      <c r="X1590">
        <v>0</v>
      </c>
      <c r="Y1590">
        <v>0</v>
      </c>
      <c r="Z1590">
        <v>0</v>
      </c>
    </row>
    <row r="1591" spans="1:26" x14ac:dyDescent="0.25">
      <c r="A1591" t="s">
        <v>157</v>
      </c>
      <c r="B1591" t="s">
        <v>362</v>
      </c>
      <c r="C1591" t="str">
        <f>+VLOOKUP(Importaciones_mensuales[[#This Row],[Código Arancelario]],Codigos10[],2,0)</f>
        <v>Nuez</v>
      </c>
      <c r="D1591">
        <f>+VLOOKUP(Importaciones_mensuales[[#This Row],[Cultivo]],Cod_categoría[],2,0)</f>
        <v>100105004</v>
      </c>
      <c r="E1591" t="str">
        <f>+VLOOKUP(Importaciones_mensuales[[#This Row],[Código Arancelario]],Codigos10[],4,0)</f>
        <v>Deshidratado</v>
      </c>
      <c r="F1591">
        <f>+VLOOKUP(Importaciones_mensuales[[#This Row],[Procesamiento]],Cod_procesamiento[],2,0)</f>
        <v>3</v>
      </c>
      <c r="G1591" t="str">
        <f>+VLOOKUP(Importaciones_mensuales[[#This Row],[Código Arancelario]],Codigos10[],3,0)</f>
        <v>Sin especificar</v>
      </c>
      <c r="H1591">
        <f>+VLOOKUP(Importaciones_mensuales[[#This Row],[Tipo]],Cod_tipo[],2,0)</f>
        <v>5</v>
      </c>
      <c r="I1591" t="str">
        <f>+VLOOKUP(Importaciones_mensuales[[#This Row],[Código Arancelario]],Codigos10[],5,0)</f>
        <v>Frutos Secos</v>
      </c>
      <c r="J1591">
        <f>+VLOOKUP(Importaciones_mensuales[[#This Row],[Categoría]],Cod_Tipo_cultivo[],2,0)</f>
        <v>6</v>
      </c>
      <c r="K1591" t="s">
        <v>129</v>
      </c>
      <c r="L1591">
        <f>+VLOOKUP(Importaciones_mensuales[[#This Row],[Contenido]],Contenido_cod[],2,0)</f>
        <v>1</v>
      </c>
      <c r="M1591" t="str">
        <f>+VLOOKUP(Importaciones_mensuales[[#This Row],[Código Arancelario]],Codigos10[],7,0)</f>
        <v>Otras nueces</v>
      </c>
      <c r="N1591">
        <v>2018</v>
      </c>
      <c r="O1591">
        <v>0</v>
      </c>
      <c r="P1591">
        <v>10070</v>
      </c>
      <c r="Q1591">
        <v>6.4</v>
      </c>
      <c r="R1591">
        <v>119.3648</v>
      </c>
      <c r="S1591">
        <v>40</v>
      </c>
      <c r="T1591">
        <v>0</v>
      </c>
      <c r="U1591">
        <v>0</v>
      </c>
      <c r="V1591">
        <v>0</v>
      </c>
      <c r="W1591">
        <v>165</v>
      </c>
      <c r="X1591">
        <v>0</v>
      </c>
      <c r="Y1591">
        <v>100</v>
      </c>
      <c r="Z1591">
        <v>415.42</v>
      </c>
    </row>
    <row r="1592" spans="1:26" x14ac:dyDescent="0.25">
      <c r="A1592" t="s">
        <v>159</v>
      </c>
      <c r="B1592" t="s">
        <v>362</v>
      </c>
      <c r="C1592" t="str">
        <f>+VLOOKUP(Importaciones_mensuales[[#This Row],[Código Arancelario]],Codigos10[],2,0)</f>
        <v>Plátano</v>
      </c>
      <c r="D1592">
        <f>+VLOOKUP(Importaciones_mensuales[[#This Row],[Cultivo]],Cod_categoría[],2,0)</f>
        <v>100108006</v>
      </c>
      <c r="E1592" t="str">
        <f>+VLOOKUP(Importaciones_mensuales[[#This Row],[Código Arancelario]],Codigos10[],4,0)</f>
        <v>Sin especificar</v>
      </c>
      <c r="F1592">
        <f>+VLOOKUP(Importaciones_mensuales[[#This Row],[Procesamiento]],Cod_procesamiento[],2,0)</f>
        <v>6</v>
      </c>
      <c r="G1592" t="str">
        <f>+VLOOKUP(Importaciones_mensuales[[#This Row],[Código Arancelario]],Codigos10[],3,0)</f>
        <v>Sin especificar</v>
      </c>
      <c r="H1592">
        <f>+VLOOKUP(Importaciones_mensuales[[#This Row],[Tipo]],Cod_tipo[],2,0)</f>
        <v>5</v>
      </c>
      <c r="I1592" t="str">
        <f>+VLOOKUP(Importaciones_mensuales[[#This Row],[Código Arancelario]],Codigos10[],5,0)</f>
        <v>Tropicales y Subtropicales</v>
      </c>
      <c r="J1592">
        <f>+VLOOKUP(Importaciones_mensuales[[#This Row],[Categoría]],Cod_Tipo_cultivo[],2,0)</f>
        <v>4</v>
      </c>
      <c r="K1592" t="s">
        <v>129</v>
      </c>
      <c r="L1592">
        <f>+VLOOKUP(Importaciones_mensuales[[#This Row],[Contenido]],Contenido_cod[],2,0)</f>
        <v>1</v>
      </c>
      <c r="M1592" t="str">
        <f>+VLOOKUP(Importaciones_mensuales[[#This Row],[Código Arancelario]],Codigos10[],7,0)</f>
        <v>Sin especificar</v>
      </c>
      <c r="N1592">
        <v>2018</v>
      </c>
      <c r="O1592">
        <v>977142.91599999997</v>
      </c>
      <c r="P1592">
        <v>1134694.4300000002</v>
      </c>
      <c r="Q1592">
        <v>953691.36</v>
      </c>
      <c r="R1592">
        <v>835421.60160000005</v>
      </c>
      <c r="S1592">
        <v>1393073.88</v>
      </c>
      <c r="T1592">
        <v>1083665.1200000001</v>
      </c>
      <c r="U1592">
        <v>928720.78</v>
      </c>
      <c r="V1592">
        <v>1313936.29</v>
      </c>
      <c r="W1592">
        <v>1099290.29</v>
      </c>
      <c r="X1592">
        <v>1301239.5900000001</v>
      </c>
      <c r="Y1592">
        <v>1075144.5194999999</v>
      </c>
      <c r="Z1592">
        <v>1120270.49</v>
      </c>
    </row>
    <row r="1593" spans="1:26" x14ac:dyDescent="0.25">
      <c r="A1593" t="s">
        <v>161</v>
      </c>
      <c r="B1593" t="s">
        <v>362</v>
      </c>
      <c r="C1593" t="str">
        <f>+VLOOKUP(Importaciones_mensuales[[#This Row],[Código Arancelario]],Codigos10[],2,0)</f>
        <v>Plátano</v>
      </c>
      <c r="D1593">
        <f>+VLOOKUP(Importaciones_mensuales[[#This Row],[Cultivo]],Cod_categoría[],2,0)</f>
        <v>100108006</v>
      </c>
      <c r="E1593" t="str">
        <f>+VLOOKUP(Importaciones_mensuales[[#This Row],[Código Arancelario]],Codigos10[],4,0)</f>
        <v>Sin especificar</v>
      </c>
      <c r="F1593">
        <f>+VLOOKUP(Importaciones_mensuales[[#This Row],[Procesamiento]],Cod_procesamiento[],2,0)</f>
        <v>6</v>
      </c>
      <c r="G1593" t="str">
        <f>+VLOOKUP(Importaciones_mensuales[[#This Row],[Código Arancelario]],Codigos10[],3,0)</f>
        <v>Sin especificar</v>
      </c>
      <c r="H1593">
        <f>+VLOOKUP(Importaciones_mensuales[[#This Row],[Tipo]],Cod_tipo[],2,0)</f>
        <v>5</v>
      </c>
      <c r="I1593" t="str">
        <f>+VLOOKUP(Importaciones_mensuales[[#This Row],[Código Arancelario]],Codigos10[],5,0)</f>
        <v>Tropicales y Subtropicales</v>
      </c>
      <c r="J1593">
        <f>+VLOOKUP(Importaciones_mensuales[[#This Row],[Categoría]],Cod_Tipo_cultivo[],2,0)</f>
        <v>4</v>
      </c>
      <c r="K1593" t="s">
        <v>129</v>
      </c>
      <c r="L1593">
        <f>+VLOOKUP(Importaciones_mensuales[[#This Row],[Contenido]],Contenido_cod[],2,0)</f>
        <v>1</v>
      </c>
      <c r="M1593" t="str">
        <f>+VLOOKUP(Importaciones_mensuales[[#This Row],[Código Arancelario]],Codigos10[],7,0)</f>
        <v>Sin especificar</v>
      </c>
      <c r="N1593">
        <v>2018</v>
      </c>
      <c r="O1593">
        <v>18813078.938999999</v>
      </c>
      <c r="P1593">
        <v>13031436.097999999</v>
      </c>
      <c r="Q1593">
        <v>17682674.589999996</v>
      </c>
      <c r="R1593">
        <v>18343001.864500001</v>
      </c>
      <c r="S1593">
        <v>20007936.941999998</v>
      </c>
      <c r="T1593">
        <v>20312562.094599999</v>
      </c>
      <c r="U1593">
        <v>19176578.740000002</v>
      </c>
      <c r="V1593">
        <v>22255688.459999997</v>
      </c>
      <c r="W1593">
        <v>18145025.419999998</v>
      </c>
      <c r="X1593">
        <v>23580098.399999999</v>
      </c>
      <c r="Y1593">
        <v>20931568.204599999</v>
      </c>
      <c r="Z1593">
        <v>20848252.179200001</v>
      </c>
    </row>
    <row r="1594" spans="1:26" x14ac:dyDescent="0.25">
      <c r="A1594" t="s">
        <v>162</v>
      </c>
      <c r="B1594" t="s">
        <v>362</v>
      </c>
      <c r="C1594" t="str">
        <f>+VLOOKUP(Importaciones_mensuales[[#This Row],[Código Arancelario]],Codigos10[],2,0)</f>
        <v>Dátil</v>
      </c>
      <c r="D1594">
        <f>+VLOOKUP(Importaciones_mensuales[[#This Row],[Cultivo]],Cod_categoría[],2,0)</f>
        <v>100114023</v>
      </c>
      <c r="E1594" t="str">
        <f>+VLOOKUP(Importaciones_mensuales[[#This Row],[Código Arancelario]],Codigos10[],4,0)</f>
        <v>Sin especificar</v>
      </c>
      <c r="F1594">
        <f>+VLOOKUP(Importaciones_mensuales[[#This Row],[Procesamiento]],Cod_procesamiento[],2,0)</f>
        <v>6</v>
      </c>
      <c r="G1594" t="str">
        <f>+VLOOKUP(Importaciones_mensuales[[#This Row],[Código Arancelario]],Codigos10[],3,0)</f>
        <v>Sin especificar</v>
      </c>
      <c r="H1594">
        <f>+VLOOKUP(Importaciones_mensuales[[#This Row],[Tipo]],Cod_tipo[],2,0)</f>
        <v>5</v>
      </c>
      <c r="I1594" t="str">
        <f>+VLOOKUP(Importaciones_mensuales[[#This Row],[Código Arancelario]],Codigos10[],5,0)</f>
        <v>Tropicales y Subtropicales</v>
      </c>
      <c r="J1594">
        <f>+VLOOKUP(Importaciones_mensuales[[#This Row],[Categoría]],Cod_Tipo_cultivo[],2,0)</f>
        <v>4</v>
      </c>
      <c r="K1594" t="s">
        <v>129</v>
      </c>
      <c r="L1594">
        <f>+VLOOKUP(Importaciones_mensuales[[#This Row],[Contenido]],Contenido_cod[],2,0)</f>
        <v>1</v>
      </c>
      <c r="M1594" t="str">
        <f>+VLOOKUP(Importaciones_mensuales[[#This Row],[Código Arancelario]],Codigos10[],7,0)</f>
        <v>Sin especificar</v>
      </c>
      <c r="N1594">
        <v>2018</v>
      </c>
      <c r="O1594">
        <v>10064</v>
      </c>
      <c r="P1594">
        <v>15987.43</v>
      </c>
      <c r="Q1594">
        <v>30000</v>
      </c>
      <c r="R1594">
        <v>10000</v>
      </c>
      <c r="S1594">
        <v>32538.799999999999</v>
      </c>
      <c r="T1594">
        <v>14973.2</v>
      </c>
      <c r="U1594">
        <v>54400</v>
      </c>
      <c r="V1594">
        <v>0</v>
      </c>
      <c r="W1594">
        <v>45540</v>
      </c>
      <c r="X1594">
        <v>47744</v>
      </c>
      <c r="Y1594">
        <v>5000</v>
      </c>
      <c r="Z1594">
        <v>965.73260000000005</v>
      </c>
    </row>
    <row r="1595" spans="1:26" x14ac:dyDescent="0.25">
      <c r="A1595" t="s">
        <v>289</v>
      </c>
      <c r="B1595" t="s">
        <v>362</v>
      </c>
      <c r="C1595" t="str">
        <f>+VLOOKUP(Importaciones_mensuales[[#This Row],[Código Arancelario]],Codigos10[],2,0)</f>
        <v>Higo</v>
      </c>
      <c r="D1595">
        <f>+VLOOKUP(Importaciones_mensuales[[#This Row],[Cultivo]],Cod_categoría[],2,0)</f>
        <v>100101006</v>
      </c>
      <c r="E1595" t="str">
        <f>+VLOOKUP(Importaciones_mensuales[[#This Row],[Código Arancelario]],Codigos10[],4,0)</f>
        <v>Sin especificar</v>
      </c>
      <c r="F1595">
        <f>+VLOOKUP(Importaciones_mensuales[[#This Row],[Procesamiento]],Cod_procesamiento[],2,0)</f>
        <v>6</v>
      </c>
      <c r="G1595" t="str">
        <f>+VLOOKUP(Importaciones_mensuales[[#This Row],[Código Arancelario]],Codigos10[],3,0)</f>
        <v>Sin especificar</v>
      </c>
      <c r="H1595">
        <f>+VLOOKUP(Importaciones_mensuales[[#This Row],[Tipo]],Cod_tipo[],2,0)</f>
        <v>5</v>
      </c>
      <c r="I1595" t="str">
        <f>+VLOOKUP(Importaciones_mensuales[[#This Row],[Código Arancelario]],Codigos10[],5,0)</f>
        <v>Berries</v>
      </c>
      <c r="J1595">
        <f>+VLOOKUP(Importaciones_mensuales[[#This Row],[Categoría]],Cod_Tipo_cultivo[],2,0)</f>
        <v>1</v>
      </c>
      <c r="K1595" t="s">
        <v>129</v>
      </c>
      <c r="L1595">
        <f>+VLOOKUP(Importaciones_mensuales[[#This Row],[Contenido]],Contenido_cod[],2,0)</f>
        <v>1</v>
      </c>
      <c r="M1595" t="str">
        <f>+VLOOKUP(Importaciones_mensuales[[#This Row],[Código Arancelario]],Codigos10[],7,0)</f>
        <v>Sin especificar</v>
      </c>
      <c r="N1595">
        <v>2018</v>
      </c>
      <c r="O1595">
        <v>2000</v>
      </c>
      <c r="P1595">
        <v>0</v>
      </c>
      <c r="Q1595">
        <v>0</v>
      </c>
      <c r="R1595">
        <v>0</v>
      </c>
      <c r="S1595">
        <v>1500</v>
      </c>
      <c r="T1595">
        <v>0</v>
      </c>
      <c r="U1595">
        <v>0</v>
      </c>
      <c r="V1595">
        <v>3000</v>
      </c>
      <c r="W1595">
        <v>0</v>
      </c>
      <c r="X1595">
        <v>0</v>
      </c>
      <c r="Y1595">
        <v>0</v>
      </c>
      <c r="Z1595">
        <v>0</v>
      </c>
    </row>
    <row r="1596" spans="1:26" x14ac:dyDescent="0.25">
      <c r="A1596" t="s">
        <v>164</v>
      </c>
      <c r="B1596" t="s">
        <v>362</v>
      </c>
      <c r="C1596" t="str">
        <f>+VLOOKUP(Importaciones_mensuales[[#This Row],[Código Arancelario]],Codigos10[],2,0)</f>
        <v>Piña</v>
      </c>
      <c r="D1596">
        <f>+VLOOKUP(Importaciones_mensuales[[#This Row],[Cultivo]],Cod_categoría[],2,0)</f>
        <v>100108005</v>
      </c>
      <c r="E1596" t="str">
        <f>+VLOOKUP(Importaciones_mensuales[[#This Row],[Código Arancelario]],Codigos10[],4,0)</f>
        <v>Sin especificar</v>
      </c>
      <c r="F1596">
        <f>+VLOOKUP(Importaciones_mensuales[[#This Row],[Procesamiento]],Cod_procesamiento[],2,0)</f>
        <v>6</v>
      </c>
      <c r="G1596" t="str">
        <f>+VLOOKUP(Importaciones_mensuales[[#This Row],[Código Arancelario]],Codigos10[],3,0)</f>
        <v>Sin especificar</v>
      </c>
      <c r="H1596">
        <f>+VLOOKUP(Importaciones_mensuales[[#This Row],[Tipo]],Cod_tipo[],2,0)</f>
        <v>5</v>
      </c>
      <c r="I1596" t="str">
        <f>+VLOOKUP(Importaciones_mensuales[[#This Row],[Código Arancelario]],Codigos10[],5,0)</f>
        <v>Tropicales y Subtropicales</v>
      </c>
      <c r="J1596">
        <f>+VLOOKUP(Importaciones_mensuales[[#This Row],[Categoría]],Cod_Tipo_cultivo[],2,0)</f>
        <v>4</v>
      </c>
      <c r="K1596" t="s">
        <v>129</v>
      </c>
      <c r="L1596">
        <f>+VLOOKUP(Importaciones_mensuales[[#This Row],[Contenido]],Contenido_cod[],2,0)</f>
        <v>1</v>
      </c>
      <c r="M1596" t="str">
        <f>+VLOOKUP(Importaciones_mensuales[[#This Row],[Código Arancelario]],Codigos10[],7,0)</f>
        <v>Sin especificar</v>
      </c>
      <c r="N1596">
        <v>2018</v>
      </c>
      <c r="O1596">
        <v>3707520.2800000003</v>
      </c>
      <c r="P1596">
        <v>2221853.1136000003</v>
      </c>
      <c r="Q1596">
        <v>3305320.2463000007</v>
      </c>
      <c r="R1596">
        <v>2655792.4</v>
      </c>
      <c r="S1596">
        <v>2974056.2922999999</v>
      </c>
      <c r="T1596">
        <v>2920057.85</v>
      </c>
      <c r="U1596">
        <v>2460968.6</v>
      </c>
      <c r="V1596">
        <v>3790023.6</v>
      </c>
      <c r="W1596">
        <v>3203272.8</v>
      </c>
      <c r="X1596">
        <v>4357533.9077000003</v>
      </c>
      <c r="Y1596">
        <v>3740004.3538000002</v>
      </c>
      <c r="Z1596">
        <v>4850729.5999999996</v>
      </c>
    </row>
    <row r="1597" spans="1:26" x14ac:dyDescent="0.25">
      <c r="A1597" t="s">
        <v>299</v>
      </c>
      <c r="B1597" t="s">
        <v>363</v>
      </c>
      <c r="C1597" t="str">
        <f>+VLOOKUP(Importaciones_mensuales[[#This Row],[Código Arancelario]],Codigos10[],2,0)</f>
        <v>Manzana</v>
      </c>
      <c r="D1597">
        <f>+VLOOKUP(Importaciones_mensuales[[#This Row],[Cultivo]],Cod_categoría[],2,0)</f>
        <v>100104002</v>
      </c>
      <c r="E1597" t="str">
        <f>+VLOOKUP(Importaciones_mensuales[[#This Row],[Código Arancelario]],Codigos10[],4,0)</f>
        <v>Deshidratado</v>
      </c>
      <c r="F1597">
        <f>+VLOOKUP(Importaciones_mensuales[[#This Row],[Procesamiento]],Cod_procesamiento[],2,0)</f>
        <v>3</v>
      </c>
      <c r="G1597" t="str">
        <f>+VLOOKUP(Importaciones_mensuales[[#This Row],[Código Arancelario]],Codigos10[],3,0)</f>
        <v>Orgánico</v>
      </c>
      <c r="H1597">
        <f>+VLOOKUP(Importaciones_mensuales[[#This Row],[Tipo]],Cod_tipo[],2,0)</f>
        <v>1</v>
      </c>
      <c r="I1597" t="str">
        <f>+VLOOKUP(Importaciones_mensuales[[#This Row],[Código Arancelario]],Codigos10[],5,0)</f>
        <v>Frutos de pepita</v>
      </c>
      <c r="J1597">
        <f>+VLOOKUP(Importaciones_mensuales[[#This Row],[Categoría]],Cod_Tipo_cultivo[],2,0)</f>
        <v>3</v>
      </c>
      <c r="K1597" t="s">
        <v>129</v>
      </c>
      <c r="L1597">
        <f>+VLOOKUP(Importaciones_mensuales[[#This Row],[Contenido]],Contenido_cod[],2,0)</f>
        <v>1</v>
      </c>
      <c r="M1597" t="str">
        <f>+VLOOKUP(Importaciones_mensuales[[#This Row],[Código Arancelario]],Codigos10[],7,0)</f>
        <v>Sin especificar</v>
      </c>
      <c r="N1597">
        <v>2015</v>
      </c>
      <c r="O1597">
        <v>11.910428093645484</v>
      </c>
      <c r="P1597">
        <v>10.602257815042535</v>
      </c>
      <c r="Q1597">
        <v>0</v>
      </c>
      <c r="R1597">
        <v>0</v>
      </c>
      <c r="S1597">
        <v>10.879900829023445</v>
      </c>
      <c r="T1597">
        <v>0</v>
      </c>
      <c r="U1597">
        <v>10.253006621863543</v>
      </c>
      <c r="V1597">
        <v>0</v>
      </c>
      <c r="W1597">
        <v>10.251945452704179</v>
      </c>
      <c r="X1597">
        <v>5.9099999999999993</v>
      </c>
      <c r="Y1597">
        <v>0</v>
      </c>
      <c r="Z1597">
        <v>0</v>
      </c>
    </row>
    <row r="1598" spans="1:26" x14ac:dyDescent="0.25">
      <c r="A1598" t="s">
        <v>267</v>
      </c>
      <c r="B1598" t="s">
        <v>363</v>
      </c>
      <c r="C1598" t="str">
        <f>+VLOOKUP(Importaciones_mensuales[[#This Row],[Código Arancelario]],Codigos10[],2,0)</f>
        <v>Ciruela</v>
      </c>
      <c r="D1598">
        <f>+VLOOKUP(Importaciones_mensuales[[#This Row],[Cultivo]],Cod_categoría[],2,0)</f>
        <v>100103002</v>
      </c>
      <c r="E1598" t="str">
        <f>+VLOOKUP(Importaciones_mensuales[[#This Row],[Código Arancelario]],Codigos10[],4,0)</f>
        <v>Deshidratado</v>
      </c>
      <c r="F1598">
        <f>+VLOOKUP(Importaciones_mensuales[[#This Row],[Procesamiento]],Cod_procesamiento[],2,0)</f>
        <v>3</v>
      </c>
      <c r="G1598" t="str">
        <f>+VLOOKUP(Importaciones_mensuales[[#This Row],[Código Arancelario]],Codigos10[],3,0)</f>
        <v>No orgánico</v>
      </c>
      <c r="H1598">
        <f>+VLOOKUP(Importaciones_mensuales[[#This Row],[Tipo]],Cod_tipo[],2,0)</f>
        <v>2</v>
      </c>
      <c r="I1598" t="str">
        <f>+VLOOKUP(Importaciones_mensuales[[#This Row],[Código Arancelario]],Codigos10[],5,0)</f>
        <v>Frutos de carozo</v>
      </c>
      <c r="J1598">
        <f>+VLOOKUP(Importaciones_mensuales[[#This Row],[Categoría]],Cod_Tipo_cultivo[],2,0)</f>
        <v>5</v>
      </c>
      <c r="K1598" t="s">
        <v>129</v>
      </c>
      <c r="L1598">
        <f>+VLOOKUP(Importaciones_mensuales[[#This Row],[Contenido]],Contenido_cod[],2,0)</f>
        <v>1</v>
      </c>
      <c r="M1598" t="str">
        <f>+VLOOKUP(Importaciones_mensuales[[#This Row],[Código Arancelario]],Codigos10[],7,0)</f>
        <v>Sin especificar</v>
      </c>
      <c r="N1598">
        <v>2016</v>
      </c>
      <c r="O1598">
        <v>11.393555555555556</v>
      </c>
      <c r="P1598">
        <v>0.8914718181818182</v>
      </c>
      <c r="Q1598">
        <v>1.047091443313745</v>
      </c>
      <c r="R1598">
        <v>3.5123536346509368</v>
      </c>
      <c r="S1598">
        <v>1.1563421954055497</v>
      </c>
      <c r="T1598">
        <v>1.2345290239003646</v>
      </c>
      <c r="U1598">
        <v>1.2507419370698132</v>
      </c>
      <c r="V1598">
        <v>1.0835419694312203</v>
      </c>
      <c r="W1598">
        <v>1.0503126449755364</v>
      </c>
      <c r="X1598">
        <v>0.97044696235557215</v>
      </c>
      <c r="Y1598">
        <v>11.101619047619048</v>
      </c>
      <c r="Z1598">
        <v>1.8532841273941765</v>
      </c>
    </row>
    <row r="1599" spans="1:26" x14ac:dyDescent="0.25">
      <c r="A1599" t="s">
        <v>171</v>
      </c>
      <c r="B1599" t="s">
        <v>362</v>
      </c>
      <c r="C1599" t="str">
        <f>+VLOOKUP(Importaciones_mensuales[[#This Row],[Código Arancelario]],Codigos10[],2,0)</f>
        <v>Palta</v>
      </c>
      <c r="D1599">
        <f>+VLOOKUP(Importaciones_mensuales[[#This Row],[Cultivo]],Cod_categoría[],2,0)</f>
        <v>100106002</v>
      </c>
      <c r="E1599" t="str">
        <f>+VLOOKUP(Importaciones_mensuales[[#This Row],[Código Arancelario]],Codigos10[],4,0)</f>
        <v>Sin especificar</v>
      </c>
      <c r="F1599">
        <f>+VLOOKUP(Importaciones_mensuales[[#This Row],[Procesamiento]],Cod_procesamiento[],2,0)</f>
        <v>6</v>
      </c>
      <c r="G1599" t="str">
        <f>+VLOOKUP(Importaciones_mensuales[[#This Row],[Código Arancelario]],Codigos10[],3,0)</f>
        <v>Sin especificar</v>
      </c>
      <c r="H1599">
        <f>+VLOOKUP(Importaciones_mensuales[[#This Row],[Tipo]],Cod_tipo[],2,0)</f>
        <v>5</v>
      </c>
      <c r="I1599" t="str">
        <f>+VLOOKUP(Importaciones_mensuales[[#This Row],[Código Arancelario]],Codigos10[],5,0)</f>
        <v>Frutos Oleaginosos</v>
      </c>
      <c r="J1599">
        <f>+VLOOKUP(Importaciones_mensuales[[#This Row],[Categoría]],Cod_Tipo_cultivo[],2,0)</f>
        <v>12</v>
      </c>
      <c r="K1599" t="s">
        <v>129</v>
      </c>
      <c r="L1599">
        <f>+VLOOKUP(Importaciones_mensuales[[#This Row],[Contenido]],Contenido_cod[],2,0)</f>
        <v>1</v>
      </c>
      <c r="M1599" t="str">
        <f>+VLOOKUP(Importaciones_mensuales[[#This Row],[Código Arancelario]],Codigos10[],7,0)</f>
        <v>Fuerte</v>
      </c>
      <c r="N1599">
        <v>2018</v>
      </c>
      <c r="O1599">
        <v>0</v>
      </c>
      <c r="P1599">
        <v>0</v>
      </c>
      <c r="Q1599">
        <v>43680</v>
      </c>
      <c r="R1599">
        <v>74750</v>
      </c>
      <c r="S1599">
        <v>59800</v>
      </c>
      <c r="T1599">
        <v>74750</v>
      </c>
      <c r="U1599">
        <v>44850</v>
      </c>
      <c r="V1599">
        <v>14690</v>
      </c>
      <c r="W1599">
        <v>0</v>
      </c>
      <c r="X1599">
        <v>0</v>
      </c>
      <c r="Y1599">
        <v>0</v>
      </c>
      <c r="Z1599">
        <v>0</v>
      </c>
    </row>
    <row r="1600" spans="1:26" x14ac:dyDescent="0.25">
      <c r="A1600" t="s">
        <v>267</v>
      </c>
      <c r="B1600" t="s">
        <v>363</v>
      </c>
      <c r="C1600" t="str">
        <f>+VLOOKUP(Importaciones_mensuales[[#This Row],[Código Arancelario]],Codigos10[],2,0)</f>
        <v>Ciruela</v>
      </c>
      <c r="D1600">
        <f>+VLOOKUP(Importaciones_mensuales[[#This Row],[Cultivo]],Cod_categoría[],2,0)</f>
        <v>100103002</v>
      </c>
      <c r="E1600" t="str">
        <f>+VLOOKUP(Importaciones_mensuales[[#This Row],[Código Arancelario]],Codigos10[],4,0)</f>
        <v>Deshidratado</v>
      </c>
      <c r="F1600">
        <f>+VLOOKUP(Importaciones_mensuales[[#This Row],[Procesamiento]],Cod_procesamiento[],2,0)</f>
        <v>3</v>
      </c>
      <c r="G1600" t="str">
        <f>+VLOOKUP(Importaciones_mensuales[[#This Row],[Código Arancelario]],Codigos10[],3,0)</f>
        <v>No orgánico</v>
      </c>
      <c r="H1600">
        <f>+VLOOKUP(Importaciones_mensuales[[#This Row],[Tipo]],Cod_tipo[],2,0)</f>
        <v>2</v>
      </c>
      <c r="I1600" t="str">
        <f>+VLOOKUP(Importaciones_mensuales[[#This Row],[Código Arancelario]],Codigos10[],5,0)</f>
        <v>Frutos de carozo</v>
      </c>
      <c r="J1600">
        <f>+VLOOKUP(Importaciones_mensuales[[#This Row],[Categoría]],Cod_Tipo_cultivo[],2,0)</f>
        <v>5</v>
      </c>
      <c r="K1600" t="s">
        <v>129</v>
      </c>
      <c r="L1600">
        <f>+VLOOKUP(Importaciones_mensuales[[#This Row],[Contenido]],Contenido_cod[],2,0)</f>
        <v>1</v>
      </c>
      <c r="M1600" t="str">
        <f>+VLOOKUP(Importaciones_mensuales[[#This Row],[Código Arancelario]],Codigos10[],7,0)</f>
        <v>Sin especificar</v>
      </c>
      <c r="N1600">
        <v>2018</v>
      </c>
      <c r="O1600">
        <v>11.233423098419797</v>
      </c>
      <c r="P1600">
        <v>0</v>
      </c>
      <c r="Q1600">
        <v>1.3099721630915344</v>
      </c>
      <c r="R1600">
        <v>0</v>
      </c>
      <c r="S1600">
        <v>1.1806931716392202</v>
      </c>
      <c r="T1600">
        <v>1.0535714285714286</v>
      </c>
      <c r="U1600">
        <v>0.78746986628593385</v>
      </c>
      <c r="V1600">
        <v>1.1251493845396356</v>
      </c>
      <c r="W1600">
        <v>1.1644441878980891</v>
      </c>
      <c r="X1600">
        <v>1.0250339583408519</v>
      </c>
      <c r="Y1600">
        <v>1.0914705177034842</v>
      </c>
      <c r="Z1600">
        <v>1.5881626985206134</v>
      </c>
    </row>
    <row r="1601" spans="1:26" x14ac:dyDescent="0.25">
      <c r="A1601" t="s">
        <v>174</v>
      </c>
      <c r="B1601" t="s">
        <v>362</v>
      </c>
      <c r="C1601" t="str">
        <f>+VLOOKUP(Importaciones_mensuales[[#This Row],[Código Arancelario]],Codigos10[],2,0)</f>
        <v>Mango</v>
      </c>
      <c r="D1601">
        <f>+VLOOKUP(Importaciones_mensuales[[#This Row],[Cultivo]],Cod_categoría[],2,0)</f>
        <v>100108002</v>
      </c>
      <c r="E1601" t="str">
        <f>+VLOOKUP(Importaciones_mensuales[[#This Row],[Código Arancelario]],Codigos10[],4,0)</f>
        <v>Sin especificar</v>
      </c>
      <c r="F1601">
        <f>+VLOOKUP(Importaciones_mensuales[[#This Row],[Procesamiento]],Cod_procesamiento[],2,0)</f>
        <v>6</v>
      </c>
      <c r="G1601" t="str">
        <f>+VLOOKUP(Importaciones_mensuales[[#This Row],[Código Arancelario]],Codigos10[],3,0)</f>
        <v>Sin especificar</v>
      </c>
      <c r="H1601">
        <f>+VLOOKUP(Importaciones_mensuales[[#This Row],[Tipo]],Cod_tipo[],2,0)</f>
        <v>5</v>
      </c>
      <c r="I1601" t="str">
        <f>+VLOOKUP(Importaciones_mensuales[[#This Row],[Código Arancelario]],Codigos10[],5,0)</f>
        <v>Tropicales y Subtropicales</v>
      </c>
      <c r="J1601">
        <f>+VLOOKUP(Importaciones_mensuales[[#This Row],[Categoría]],Cod_Tipo_cultivo[],2,0)</f>
        <v>4</v>
      </c>
      <c r="K1601" t="s">
        <v>129</v>
      </c>
      <c r="L1601">
        <f>+VLOOKUP(Importaciones_mensuales[[#This Row],[Contenido]],Contenido_cod[],2,0)</f>
        <v>1</v>
      </c>
      <c r="M1601" t="str">
        <f>+VLOOKUP(Importaciones_mensuales[[#This Row],[Código Arancelario]],Codigos10[],7,0)</f>
        <v>Guayabas, mangos y mangostanes</v>
      </c>
      <c r="N1601">
        <v>2018</v>
      </c>
      <c r="O1601">
        <v>1045402.5768</v>
      </c>
      <c r="P1601">
        <v>670272.35389999999</v>
      </c>
      <c r="Q1601">
        <v>685406.34739999997</v>
      </c>
      <c r="R1601">
        <v>576591.41540000006</v>
      </c>
      <c r="S1601">
        <v>422869.84620000003</v>
      </c>
      <c r="T1601">
        <v>305112</v>
      </c>
      <c r="U1601">
        <v>381406.6</v>
      </c>
      <c r="V1601">
        <v>484016</v>
      </c>
      <c r="W1601">
        <v>433857.86309999996</v>
      </c>
      <c r="X1601">
        <v>906016.61540000001</v>
      </c>
      <c r="Y1601">
        <v>771149.23080000002</v>
      </c>
      <c r="Z1601">
        <v>872862.61540000001</v>
      </c>
    </row>
    <row r="1602" spans="1:26" x14ac:dyDescent="0.25">
      <c r="A1602" t="s">
        <v>176</v>
      </c>
      <c r="B1602" t="s">
        <v>362</v>
      </c>
      <c r="C1602" t="str">
        <f>+VLOOKUP(Importaciones_mensuales[[#This Row],[Código Arancelario]],Codigos10[],2,0)</f>
        <v>Mandarina</v>
      </c>
      <c r="D1602">
        <f>+VLOOKUP(Importaciones_mensuales[[#This Row],[Cultivo]],Cod_categoría[],2,0)</f>
        <v>100102004</v>
      </c>
      <c r="E1602" t="str">
        <f>+VLOOKUP(Importaciones_mensuales[[#This Row],[Código Arancelario]],Codigos10[],4,0)</f>
        <v>Sin especificar</v>
      </c>
      <c r="F1602">
        <f>+VLOOKUP(Importaciones_mensuales[[#This Row],[Procesamiento]],Cod_procesamiento[],2,0)</f>
        <v>6</v>
      </c>
      <c r="G1602" t="str">
        <f>+VLOOKUP(Importaciones_mensuales[[#This Row],[Código Arancelario]],Codigos10[],3,0)</f>
        <v>Sin especificar</v>
      </c>
      <c r="H1602">
        <f>+VLOOKUP(Importaciones_mensuales[[#This Row],[Tipo]],Cod_tipo[],2,0)</f>
        <v>5</v>
      </c>
      <c r="I1602" t="str">
        <f>+VLOOKUP(Importaciones_mensuales[[#This Row],[Código Arancelario]],Codigos10[],5,0)</f>
        <v>Cítricos</v>
      </c>
      <c r="J1602">
        <f>+VLOOKUP(Importaciones_mensuales[[#This Row],[Categoría]],Cod_Tipo_cultivo[],2,0)</f>
        <v>2</v>
      </c>
      <c r="K1602" t="s">
        <v>129</v>
      </c>
      <c r="L1602">
        <f>+VLOOKUP(Importaciones_mensuales[[#This Row],[Contenido]],Contenido_cod[],2,0)</f>
        <v>1</v>
      </c>
      <c r="M1602" t="str">
        <f>+VLOOKUP(Importaciones_mensuales[[#This Row],[Código Arancelario]],Codigos10[],7,0)</f>
        <v>Sin especificar</v>
      </c>
      <c r="N1602">
        <v>2018</v>
      </c>
      <c r="O1602">
        <v>0</v>
      </c>
      <c r="P1602">
        <v>182640.34</v>
      </c>
      <c r="Q1602">
        <v>241784.03999999998</v>
      </c>
      <c r="R1602">
        <v>61146.187699999995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</row>
    <row r="1603" spans="1:26" x14ac:dyDescent="0.25">
      <c r="A1603" t="s">
        <v>179</v>
      </c>
      <c r="B1603" t="s">
        <v>362</v>
      </c>
      <c r="C1603" t="str">
        <f>+VLOOKUP(Importaciones_mensuales[[#This Row],[Código Arancelario]],Codigos10[],2,0)</f>
        <v>Otros cítricos</v>
      </c>
      <c r="D1603">
        <f>+VLOOKUP(Importaciones_mensuales[[#This Row],[Cultivo]],Cod_categoría[],2,0)</f>
        <v>100102008</v>
      </c>
      <c r="E1603" t="str">
        <f>+VLOOKUP(Importaciones_mensuales[[#This Row],[Código Arancelario]],Codigos10[],4,0)</f>
        <v>Sin especificar</v>
      </c>
      <c r="F1603">
        <f>+VLOOKUP(Importaciones_mensuales[[#This Row],[Procesamiento]],Cod_procesamiento[],2,0)</f>
        <v>6</v>
      </c>
      <c r="G1603" t="str">
        <f>+VLOOKUP(Importaciones_mensuales[[#This Row],[Código Arancelario]],Codigos10[],3,0)</f>
        <v>Sin especificar</v>
      </c>
      <c r="H1603">
        <f>+VLOOKUP(Importaciones_mensuales[[#This Row],[Tipo]],Cod_tipo[],2,0)</f>
        <v>5</v>
      </c>
      <c r="I1603" t="str">
        <f>+VLOOKUP(Importaciones_mensuales[[#This Row],[Código Arancelario]],Codigos10[],5,0)</f>
        <v>Cítricos</v>
      </c>
      <c r="J1603">
        <f>+VLOOKUP(Importaciones_mensuales[[#This Row],[Categoría]],Cod_Tipo_cultivo[],2,0)</f>
        <v>2</v>
      </c>
      <c r="K1603" t="s">
        <v>129</v>
      </c>
      <c r="L1603">
        <f>+VLOOKUP(Importaciones_mensuales[[#This Row],[Contenido]],Contenido_cod[],2,0)</f>
        <v>1</v>
      </c>
      <c r="M1603" t="str">
        <f>+VLOOKUP(Importaciones_mensuales[[#This Row],[Código Arancelario]],Codigos10[],7,0)</f>
        <v>Sin especificar</v>
      </c>
      <c r="N1603">
        <v>2018</v>
      </c>
      <c r="O1603">
        <v>0</v>
      </c>
      <c r="P1603">
        <v>22856.400000000001</v>
      </c>
      <c r="Q1603">
        <v>89031.6</v>
      </c>
      <c r="R1603">
        <v>61929.96</v>
      </c>
      <c r="S1603">
        <v>209.8</v>
      </c>
      <c r="T1603">
        <v>0</v>
      </c>
      <c r="U1603">
        <v>21840</v>
      </c>
      <c r="V1603">
        <v>85770</v>
      </c>
      <c r="W1603">
        <v>0</v>
      </c>
      <c r="X1603">
        <v>0</v>
      </c>
      <c r="Y1603">
        <v>0</v>
      </c>
      <c r="Z1603">
        <v>0</v>
      </c>
    </row>
    <row r="1604" spans="1:26" x14ac:dyDescent="0.25">
      <c r="A1604" t="s">
        <v>181</v>
      </c>
      <c r="B1604" t="s">
        <v>362</v>
      </c>
      <c r="C1604" t="str">
        <f>+VLOOKUP(Importaciones_mensuales[[#This Row],[Código Arancelario]],Codigos10[],2,0)</f>
        <v>Pomelo</v>
      </c>
      <c r="D1604">
        <f>+VLOOKUP(Importaciones_mensuales[[#This Row],[Cultivo]],Cod_categoría[],2,0)</f>
        <v>100102006</v>
      </c>
      <c r="E1604" t="str">
        <f>+VLOOKUP(Importaciones_mensuales[[#This Row],[Código Arancelario]],Codigos10[],4,0)</f>
        <v>Sin especificar</v>
      </c>
      <c r="F1604">
        <f>+VLOOKUP(Importaciones_mensuales[[#This Row],[Procesamiento]],Cod_procesamiento[],2,0)</f>
        <v>6</v>
      </c>
      <c r="G1604" t="str">
        <f>+VLOOKUP(Importaciones_mensuales[[#This Row],[Código Arancelario]],Codigos10[],3,0)</f>
        <v>Sin especificar</v>
      </c>
      <c r="H1604">
        <f>+VLOOKUP(Importaciones_mensuales[[#This Row],[Tipo]],Cod_tipo[],2,0)</f>
        <v>5</v>
      </c>
      <c r="I1604" t="str">
        <f>+VLOOKUP(Importaciones_mensuales[[#This Row],[Código Arancelario]],Codigos10[],5,0)</f>
        <v>Cítricos</v>
      </c>
      <c r="J1604">
        <f>+VLOOKUP(Importaciones_mensuales[[#This Row],[Categoría]],Cod_Tipo_cultivo[],2,0)</f>
        <v>2</v>
      </c>
      <c r="K1604" t="s">
        <v>129</v>
      </c>
      <c r="L1604">
        <f>+VLOOKUP(Importaciones_mensuales[[#This Row],[Contenido]],Contenido_cod[],2,0)</f>
        <v>1</v>
      </c>
      <c r="M1604" t="str">
        <f>+VLOOKUP(Importaciones_mensuales[[#This Row],[Código Arancelario]],Codigos10[],7,0)</f>
        <v>Sin especificar</v>
      </c>
      <c r="N1604">
        <v>2018</v>
      </c>
      <c r="O1604">
        <v>304</v>
      </c>
      <c r="P1604">
        <v>0</v>
      </c>
      <c r="Q1604">
        <v>43444.4</v>
      </c>
      <c r="R1604">
        <v>54885.599999999999</v>
      </c>
      <c r="S1604">
        <v>86939.6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21280</v>
      </c>
      <c r="Z1604">
        <v>0</v>
      </c>
    </row>
    <row r="1605" spans="1:26" x14ac:dyDescent="0.25">
      <c r="A1605" t="s">
        <v>183</v>
      </c>
      <c r="B1605" t="s">
        <v>362</v>
      </c>
      <c r="C1605" t="str">
        <f>+VLOOKUP(Importaciones_mensuales[[#This Row],[Código Arancelario]],Codigos10[],2,0)</f>
        <v>Limón</v>
      </c>
      <c r="D1605">
        <f>+VLOOKUP(Importaciones_mensuales[[#This Row],[Cultivo]],Cod_categoría[],2,0)</f>
        <v>100102003</v>
      </c>
      <c r="E1605" t="str">
        <f>+VLOOKUP(Importaciones_mensuales[[#This Row],[Código Arancelario]],Codigos10[],4,0)</f>
        <v>Sin especificar</v>
      </c>
      <c r="F1605">
        <f>+VLOOKUP(Importaciones_mensuales[[#This Row],[Procesamiento]],Cod_procesamiento[],2,0)</f>
        <v>6</v>
      </c>
      <c r="G1605" t="str">
        <f>+VLOOKUP(Importaciones_mensuales[[#This Row],[Código Arancelario]],Codigos10[],3,0)</f>
        <v>Sin especificar</v>
      </c>
      <c r="H1605">
        <f>+VLOOKUP(Importaciones_mensuales[[#This Row],[Tipo]],Cod_tipo[],2,0)</f>
        <v>5</v>
      </c>
      <c r="I1605" t="str">
        <f>+VLOOKUP(Importaciones_mensuales[[#This Row],[Código Arancelario]],Codigos10[],5,0)</f>
        <v>Cítricos</v>
      </c>
      <c r="J1605">
        <f>+VLOOKUP(Importaciones_mensuales[[#This Row],[Categoría]],Cod_Tipo_cultivo[],2,0)</f>
        <v>2</v>
      </c>
      <c r="K1605" t="s">
        <v>129</v>
      </c>
      <c r="L1605">
        <f>+VLOOKUP(Importaciones_mensuales[[#This Row],[Contenido]],Contenido_cod[],2,0)</f>
        <v>1</v>
      </c>
      <c r="M1605" t="str">
        <f>+VLOOKUP(Importaciones_mensuales[[#This Row],[Código Arancelario]],Codigos10[],7,0)</f>
        <v>Sin especificar</v>
      </c>
      <c r="N1605">
        <v>2018</v>
      </c>
      <c r="O1605">
        <v>303418.8</v>
      </c>
      <c r="P1605">
        <v>1002429.4693</v>
      </c>
      <c r="Q1605">
        <v>955993.09849999996</v>
      </c>
      <c r="R1605">
        <v>18468</v>
      </c>
      <c r="S1605">
        <v>0</v>
      </c>
      <c r="T1605">
        <v>0</v>
      </c>
      <c r="U1605">
        <v>0</v>
      </c>
      <c r="V1605">
        <v>0</v>
      </c>
      <c r="W1605">
        <v>300</v>
      </c>
      <c r="X1605">
        <v>24192</v>
      </c>
      <c r="Y1605">
        <v>47232</v>
      </c>
      <c r="Z1605">
        <v>508696.07689999999</v>
      </c>
    </row>
    <row r="1606" spans="1:26" x14ac:dyDescent="0.25">
      <c r="A1606" t="s">
        <v>185</v>
      </c>
      <c r="B1606" t="s">
        <v>362</v>
      </c>
      <c r="C1606" t="str">
        <f>+VLOOKUP(Importaciones_mensuales[[#This Row],[Código Arancelario]],Codigos10[],2,0)</f>
        <v>Lima agria</v>
      </c>
      <c r="D1606">
        <f>+VLOOKUP(Importaciones_mensuales[[#This Row],[Cultivo]],Cod_categoría[],2,0)</f>
        <v>100114027</v>
      </c>
      <c r="E1606" t="str">
        <f>+VLOOKUP(Importaciones_mensuales[[#This Row],[Código Arancelario]],Codigos10[],4,0)</f>
        <v>Sin especificar</v>
      </c>
      <c r="F1606">
        <f>+VLOOKUP(Importaciones_mensuales[[#This Row],[Procesamiento]],Cod_procesamiento[],2,0)</f>
        <v>6</v>
      </c>
      <c r="G1606" t="str">
        <f>+VLOOKUP(Importaciones_mensuales[[#This Row],[Código Arancelario]],Codigos10[],3,0)</f>
        <v>Sin especificar</v>
      </c>
      <c r="H1606">
        <f>+VLOOKUP(Importaciones_mensuales[[#This Row],[Tipo]],Cod_tipo[],2,0)</f>
        <v>5</v>
      </c>
      <c r="I1606" t="str">
        <f>+VLOOKUP(Importaciones_mensuales[[#This Row],[Código Arancelario]],Codigos10[],5,0)</f>
        <v>Cítricos</v>
      </c>
      <c r="J1606">
        <f>+VLOOKUP(Importaciones_mensuales[[#This Row],[Categoría]],Cod_Tipo_cultivo[],2,0)</f>
        <v>2</v>
      </c>
      <c r="K1606" t="s">
        <v>129</v>
      </c>
      <c r="L1606">
        <f>+VLOOKUP(Importaciones_mensuales[[#This Row],[Contenido]],Contenido_cod[],2,0)</f>
        <v>1</v>
      </c>
      <c r="M1606" t="str">
        <f>+VLOOKUP(Importaciones_mensuales[[#This Row],[Código Arancelario]],Codigos10[],7,0)</f>
        <v>Sin especificar</v>
      </c>
      <c r="N1606">
        <v>2018</v>
      </c>
      <c r="O1606">
        <v>451570</v>
      </c>
      <c r="P1606">
        <v>359226</v>
      </c>
      <c r="Q1606">
        <v>428532</v>
      </c>
      <c r="R1606">
        <v>412243</v>
      </c>
      <c r="S1606">
        <v>253618</v>
      </c>
      <c r="T1606">
        <v>306989</v>
      </c>
      <c r="U1606">
        <v>309204</v>
      </c>
      <c r="V1606">
        <v>442510</v>
      </c>
      <c r="W1606">
        <v>170174</v>
      </c>
      <c r="X1606">
        <v>380564</v>
      </c>
      <c r="Y1606">
        <v>208548</v>
      </c>
      <c r="Z1606">
        <v>536516</v>
      </c>
    </row>
    <row r="1607" spans="1:26" x14ac:dyDescent="0.25">
      <c r="A1607" t="s">
        <v>187</v>
      </c>
      <c r="B1607" t="s">
        <v>362</v>
      </c>
      <c r="C1607" t="str">
        <f>+VLOOKUP(Importaciones_mensuales[[#This Row],[Código Arancelario]],Codigos10[],2,0)</f>
        <v>Limón</v>
      </c>
      <c r="D1607">
        <f>+VLOOKUP(Importaciones_mensuales[[#This Row],[Cultivo]],Cod_categoría[],2,0)</f>
        <v>100102003</v>
      </c>
      <c r="E1607" t="str">
        <f>+VLOOKUP(Importaciones_mensuales[[#This Row],[Código Arancelario]],Codigos10[],4,0)</f>
        <v>Sin especificar</v>
      </c>
      <c r="F1607">
        <f>+VLOOKUP(Importaciones_mensuales[[#This Row],[Procesamiento]],Cod_procesamiento[],2,0)</f>
        <v>6</v>
      </c>
      <c r="G1607" t="str">
        <f>+VLOOKUP(Importaciones_mensuales[[#This Row],[Código Arancelario]],Codigos10[],3,0)</f>
        <v>Sin especificar</v>
      </c>
      <c r="H1607">
        <f>+VLOOKUP(Importaciones_mensuales[[#This Row],[Tipo]],Cod_tipo[],2,0)</f>
        <v>5</v>
      </c>
      <c r="I1607" t="str">
        <f>+VLOOKUP(Importaciones_mensuales[[#This Row],[Código Arancelario]],Codigos10[],5,0)</f>
        <v>Cítricos</v>
      </c>
      <c r="J1607">
        <f>+VLOOKUP(Importaciones_mensuales[[#This Row],[Categoría]],Cod_Tipo_cultivo[],2,0)</f>
        <v>2</v>
      </c>
      <c r="K1607" t="s">
        <v>129</v>
      </c>
      <c r="L1607">
        <f>+VLOOKUP(Importaciones_mensuales[[#This Row],[Contenido]],Contenido_cod[],2,0)</f>
        <v>1</v>
      </c>
      <c r="M1607" t="str">
        <f>+VLOOKUP(Importaciones_mensuales[[#This Row],[Código Arancelario]],Codigos10[],7,0)</f>
        <v>Sin especificar</v>
      </c>
      <c r="N1607">
        <v>2018</v>
      </c>
      <c r="O1607">
        <v>490116</v>
      </c>
      <c r="P1607">
        <v>496621.5</v>
      </c>
      <c r="Q1607">
        <v>550716</v>
      </c>
      <c r="R1607">
        <v>415548</v>
      </c>
      <c r="S1607">
        <v>288906</v>
      </c>
      <c r="T1607">
        <v>364302</v>
      </c>
      <c r="U1607">
        <v>94446</v>
      </c>
      <c r="V1607">
        <v>395941</v>
      </c>
      <c r="W1607">
        <v>351879</v>
      </c>
      <c r="X1607">
        <v>276375</v>
      </c>
      <c r="Y1607">
        <v>427538</v>
      </c>
      <c r="Z1607">
        <v>433473.6</v>
      </c>
    </row>
    <row r="1608" spans="1:26" x14ac:dyDescent="0.25">
      <c r="A1608" t="s">
        <v>188</v>
      </c>
      <c r="B1608" t="s">
        <v>362</v>
      </c>
      <c r="C1608" t="str">
        <f>+VLOOKUP(Importaciones_mensuales[[#This Row],[Código Arancelario]],Codigos10[],2,0)</f>
        <v>Otros cítricos</v>
      </c>
      <c r="D1608">
        <f>+VLOOKUP(Importaciones_mensuales[[#This Row],[Cultivo]],Cod_categoría[],2,0)</f>
        <v>100102008</v>
      </c>
      <c r="E1608" t="str">
        <f>+VLOOKUP(Importaciones_mensuales[[#This Row],[Código Arancelario]],Codigos10[],4,0)</f>
        <v>Sin especificar</v>
      </c>
      <c r="F1608">
        <f>+VLOOKUP(Importaciones_mensuales[[#This Row],[Procesamiento]],Cod_procesamiento[],2,0)</f>
        <v>6</v>
      </c>
      <c r="G1608" t="str">
        <f>+VLOOKUP(Importaciones_mensuales[[#This Row],[Código Arancelario]],Codigos10[],3,0)</f>
        <v>Sin especificar</v>
      </c>
      <c r="H1608">
        <f>+VLOOKUP(Importaciones_mensuales[[#This Row],[Tipo]],Cod_tipo[],2,0)</f>
        <v>5</v>
      </c>
      <c r="I1608" t="str">
        <f>+VLOOKUP(Importaciones_mensuales[[#This Row],[Código Arancelario]],Codigos10[],5,0)</f>
        <v>Cítricos</v>
      </c>
      <c r="J1608">
        <f>+VLOOKUP(Importaciones_mensuales[[#This Row],[Categoría]],Cod_Tipo_cultivo[],2,0)</f>
        <v>2</v>
      </c>
      <c r="K1608" t="s">
        <v>129</v>
      </c>
      <c r="L1608">
        <f>+VLOOKUP(Importaciones_mensuales[[#This Row],[Contenido]],Contenido_cod[],2,0)</f>
        <v>1</v>
      </c>
      <c r="M1608" t="str">
        <f>+VLOOKUP(Importaciones_mensuales[[#This Row],[Código Arancelario]],Codigos10[],7,0)</f>
        <v>Sin especificar</v>
      </c>
      <c r="N1608">
        <v>2018</v>
      </c>
      <c r="O1608">
        <v>0</v>
      </c>
      <c r="P1608">
        <v>26.923100000000002</v>
      </c>
      <c r="Q1608">
        <v>0</v>
      </c>
      <c r="R1608">
        <v>0</v>
      </c>
      <c r="S1608">
        <v>2000</v>
      </c>
      <c r="T1608">
        <v>7350</v>
      </c>
      <c r="U1608">
        <v>0</v>
      </c>
      <c r="V1608">
        <v>50</v>
      </c>
      <c r="W1608">
        <v>0</v>
      </c>
      <c r="X1608">
        <v>0</v>
      </c>
      <c r="Y1608">
        <v>0</v>
      </c>
      <c r="Z1608">
        <v>0</v>
      </c>
    </row>
    <row r="1609" spans="1:26" x14ac:dyDescent="0.25">
      <c r="A1609" t="s">
        <v>267</v>
      </c>
      <c r="B1609" t="s">
        <v>363</v>
      </c>
      <c r="C1609" t="str">
        <f>+VLOOKUP(Importaciones_mensuales[[#This Row],[Código Arancelario]],Codigos10[],2,0)</f>
        <v>Ciruela</v>
      </c>
      <c r="D1609">
        <f>+VLOOKUP(Importaciones_mensuales[[#This Row],[Cultivo]],Cod_categoría[],2,0)</f>
        <v>100103002</v>
      </c>
      <c r="E1609" t="str">
        <f>+VLOOKUP(Importaciones_mensuales[[#This Row],[Código Arancelario]],Codigos10[],4,0)</f>
        <v>Deshidratado</v>
      </c>
      <c r="F1609">
        <f>+VLOOKUP(Importaciones_mensuales[[#This Row],[Procesamiento]],Cod_procesamiento[],2,0)</f>
        <v>3</v>
      </c>
      <c r="G1609" t="str">
        <f>+VLOOKUP(Importaciones_mensuales[[#This Row],[Código Arancelario]],Codigos10[],3,0)</f>
        <v>No orgánico</v>
      </c>
      <c r="H1609">
        <f>+VLOOKUP(Importaciones_mensuales[[#This Row],[Tipo]],Cod_tipo[],2,0)</f>
        <v>2</v>
      </c>
      <c r="I1609" t="str">
        <f>+VLOOKUP(Importaciones_mensuales[[#This Row],[Código Arancelario]],Codigos10[],5,0)</f>
        <v>Frutos de carozo</v>
      </c>
      <c r="J1609">
        <f>+VLOOKUP(Importaciones_mensuales[[#This Row],[Categoría]],Cod_Tipo_cultivo[],2,0)</f>
        <v>5</v>
      </c>
      <c r="K1609" t="s">
        <v>129</v>
      </c>
      <c r="L1609">
        <f>+VLOOKUP(Importaciones_mensuales[[#This Row],[Contenido]],Contenido_cod[],2,0)</f>
        <v>1</v>
      </c>
      <c r="M1609" t="str">
        <f>+VLOOKUP(Importaciones_mensuales[[#This Row],[Código Arancelario]],Codigos10[],7,0)</f>
        <v>Sin especificar</v>
      </c>
      <c r="N1609">
        <v>2017</v>
      </c>
      <c r="O1609">
        <v>10.989433333333332</v>
      </c>
      <c r="P1609">
        <v>0</v>
      </c>
      <c r="Q1609">
        <v>0</v>
      </c>
      <c r="R1609">
        <v>0</v>
      </c>
      <c r="S1609">
        <v>1.1139436193863941</v>
      </c>
      <c r="T1609">
        <v>0</v>
      </c>
      <c r="U1609">
        <v>1.0583779201541947</v>
      </c>
      <c r="V1609">
        <v>1.1573586572438161</v>
      </c>
      <c r="W1609">
        <v>1.0063246428571428</v>
      </c>
      <c r="X1609">
        <v>13.482622950819673</v>
      </c>
      <c r="Y1609">
        <v>3.7502600000000004</v>
      </c>
      <c r="Z1609">
        <v>1.5461116980614742</v>
      </c>
    </row>
    <row r="1610" spans="1:26" x14ac:dyDescent="0.25">
      <c r="A1610" t="s">
        <v>274</v>
      </c>
      <c r="B1610" t="s">
        <v>363</v>
      </c>
      <c r="C1610" t="str">
        <f>+VLOOKUP(Importaciones_mensuales[[#This Row],[Código Arancelario]],Codigos10[],2,0)</f>
        <v>Frutilla</v>
      </c>
      <c r="D1610">
        <f>+VLOOKUP(Importaciones_mensuales[[#This Row],[Cultivo]],Cod_categoría[],2,0)</f>
        <v>100112025</v>
      </c>
      <c r="E1610" t="str">
        <f>+VLOOKUP(Importaciones_mensuales[[#This Row],[Código Arancelario]],Codigos10[],4,0)</f>
        <v>Deshidratado</v>
      </c>
      <c r="F1610">
        <f>+VLOOKUP(Importaciones_mensuales[[#This Row],[Procesamiento]],Cod_procesamiento[],2,0)</f>
        <v>3</v>
      </c>
      <c r="G1610" t="str">
        <f>+VLOOKUP(Importaciones_mensuales[[#This Row],[Código Arancelario]],Codigos10[],3,0)</f>
        <v>No orgánico</v>
      </c>
      <c r="H1610">
        <f>+VLOOKUP(Importaciones_mensuales[[#This Row],[Tipo]],Cod_tipo[],2,0)</f>
        <v>2</v>
      </c>
      <c r="I1610" t="str">
        <f>+VLOOKUP(Importaciones_mensuales[[#This Row],[Código Arancelario]],Codigos10[],5,0)</f>
        <v>Berries</v>
      </c>
      <c r="J1610">
        <f>+VLOOKUP(Importaciones_mensuales[[#This Row],[Categoría]],Cod_Tipo_cultivo[],2,0)</f>
        <v>1</v>
      </c>
      <c r="K1610" t="s">
        <v>129</v>
      </c>
      <c r="L1610">
        <f>+VLOOKUP(Importaciones_mensuales[[#This Row],[Contenido]],Contenido_cod[],2,0)</f>
        <v>1</v>
      </c>
      <c r="M1610" t="str">
        <f>+VLOOKUP(Importaciones_mensuales[[#This Row],[Código Arancelario]],Codigos10[],7,0)</f>
        <v>Sin especificar</v>
      </c>
      <c r="N1610">
        <v>2015</v>
      </c>
      <c r="O1610">
        <v>9.0597999999999992</v>
      </c>
      <c r="P1610">
        <v>0</v>
      </c>
      <c r="Q1610">
        <v>8.3150602409638559</v>
      </c>
      <c r="R1610">
        <v>0</v>
      </c>
      <c r="S1610">
        <v>8.315059999999999</v>
      </c>
      <c r="T1610">
        <v>0</v>
      </c>
      <c r="U1610">
        <v>0</v>
      </c>
      <c r="V1610">
        <v>0</v>
      </c>
      <c r="W1610">
        <v>8.4167699999999996</v>
      </c>
      <c r="X1610">
        <v>0</v>
      </c>
      <c r="Y1610">
        <v>0</v>
      </c>
      <c r="Z1610">
        <v>0</v>
      </c>
    </row>
    <row r="1611" spans="1:26" x14ac:dyDescent="0.25">
      <c r="A1611" t="s">
        <v>96</v>
      </c>
      <c r="B1611" t="s">
        <v>362</v>
      </c>
      <c r="C1611" t="str">
        <f>+VLOOKUP(Importaciones_mensuales[[#This Row],[Código Arancelario]],Codigos10[],2,0)</f>
        <v>Zapallo</v>
      </c>
      <c r="D1611">
        <f>+VLOOKUP(Importaciones_mensuales[[#This Row],[Cultivo]],Cod_categoría[],2,0)</f>
        <v>100112032</v>
      </c>
      <c r="E1611" t="str">
        <f>+VLOOKUP(Importaciones_mensuales[[#This Row],[Código Arancelario]],Codigos10[],4,0)</f>
        <v>Deshidratado</v>
      </c>
      <c r="F1611">
        <f>+VLOOKUP(Importaciones_mensuales[[#This Row],[Procesamiento]],Cod_procesamiento[],2,0)</f>
        <v>3</v>
      </c>
      <c r="G1611" t="str">
        <f>+VLOOKUP(Importaciones_mensuales[[#This Row],[Código Arancelario]],Codigos10[],3,0)</f>
        <v>No orgánico</v>
      </c>
      <c r="H1611">
        <f>+VLOOKUP(Importaciones_mensuales[[#This Row],[Tipo]],Cod_tipo[],2,0)</f>
        <v>2</v>
      </c>
      <c r="I1611" t="str">
        <f>+VLOOKUP(Importaciones_mensuales[[#This Row],[Código Arancelario]],Codigos10[],5,0)</f>
        <v>Hortalizas</v>
      </c>
      <c r="J1611">
        <f>+VLOOKUP(Importaciones_mensuales[[#This Row],[Categoría]],Cod_Tipo_cultivo[],2,0)</f>
        <v>7</v>
      </c>
      <c r="K1611" t="s">
        <v>20</v>
      </c>
      <c r="L1611">
        <f>+VLOOKUP(Importaciones_mensuales[[#This Row],[Contenido]],Contenido_cod[],2,0)</f>
        <v>2</v>
      </c>
      <c r="M1611" t="str">
        <f>+VLOOKUP(Importaciones_mensuales[[#This Row],[Código Arancelario]],Codigos10[],7,0)</f>
        <v>Sin especificar</v>
      </c>
      <c r="N1611">
        <v>2018</v>
      </c>
      <c r="O1611">
        <v>9</v>
      </c>
      <c r="P1611">
        <v>0</v>
      </c>
      <c r="Q1611">
        <v>4000</v>
      </c>
      <c r="R1611">
        <v>0</v>
      </c>
      <c r="S1611">
        <v>0</v>
      </c>
      <c r="T1611">
        <v>408.23700000000002</v>
      </c>
      <c r="U1611">
        <v>0</v>
      </c>
      <c r="V1611">
        <v>0</v>
      </c>
      <c r="W1611">
        <v>24</v>
      </c>
      <c r="X1611">
        <v>6505.1</v>
      </c>
      <c r="Y1611">
        <v>2000</v>
      </c>
      <c r="Z1611">
        <v>0</v>
      </c>
    </row>
    <row r="1612" spans="1:26" x14ac:dyDescent="0.25">
      <c r="A1612" t="s">
        <v>92</v>
      </c>
      <c r="B1612" t="s">
        <v>363</v>
      </c>
      <c r="C1612" t="str">
        <f>+VLOOKUP(Importaciones_mensuales[[#This Row],[Código Arancelario]],Codigos10[],2,0)</f>
        <v>Tomate</v>
      </c>
      <c r="D1612">
        <f>+VLOOKUP(Importaciones_mensuales[[#This Row],[Cultivo]],Cod_categoría[],2,0)</f>
        <v>100112020</v>
      </c>
      <c r="E1612" t="str">
        <f>+VLOOKUP(Importaciones_mensuales[[#This Row],[Código Arancelario]],Codigos10[],4,0)</f>
        <v>Deshidratado</v>
      </c>
      <c r="F1612">
        <f>+VLOOKUP(Importaciones_mensuales[[#This Row],[Procesamiento]],Cod_procesamiento[],2,0)</f>
        <v>3</v>
      </c>
      <c r="G1612" t="str">
        <f>+VLOOKUP(Importaciones_mensuales[[#This Row],[Código Arancelario]],Codigos10[],3,0)</f>
        <v>No orgánico</v>
      </c>
      <c r="H1612">
        <f>+VLOOKUP(Importaciones_mensuales[[#This Row],[Tipo]],Cod_tipo[],2,0)</f>
        <v>2</v>
      </c>
      <c r="I1612" t="str">
        <f>+VLOOKUP(Importaciones_mensuales[[#This Row],[Código Arancelario]],Codigos10[],5,0)</f>
        <v>Hortalizas</v>
      </c>
      <c r="J1612">
        <f>+VLOOKUP(Importaciones_mensuales[[#This Row],[Categoría]],Cod_Tipo_cultivo[],2,0)</f>
        <v>7</v>
      </c>
      <c r="K1612" t="s">
        <v>20</v>
      </c>
      <c r="L1612">
        <f>+VLOOKUP(Importaciones_mensuales[[#This Row],[Contenido]],Contenido_cod[],2,0)</f>
        <v>2</v>
      </c>
      <c r="M1612" t="str">
        <f>+VLOOKUP(Importaciones_mensuales[[#This Row],[Código Arancelario]],Codigos10[],7,0)</f>
        <v>Sin especificar</v>
      </c>
      <c r="N1612">
        <v>2021</v>
      </c>
      <c r="O1612">
        <v>7.9504515499145718</v>
      </c>
      <c r="P1612">
        <v>0</v>
      </c>
      <c r="Q1612">
        <v>4.9049771480804392</v>
      </c>
      <c r="R1612">
        <v>0</v>
      </c>
      <c r="S1612">
        <v>2.438320300627228</v>
      </c>
      <c r="T1612">
        <v>4.0998119723714508</v>
      </c>
      <c r="U1612">
        <v>3.7714834000000002</v>
      </c>
      <c r="V1612">
        <v>4.9906071288679987</v>
      </c>
      <c r="W1612">
        <v>3.776058338130877</v>
      </c>
      <c r="X1612">
        <v>0</v>
      </c>
      <c r="Y1612">
        <v>0</v>
      </c>
      <c r="Z1612">
        <v>0</v>
      </c>
    </row>
    <row r="1613" spans="1:26" x14ac:dyDescent="0.25">
      <c r="A1613" t="s">
        <v>196</v>
      </c>
      <c r="B1613" t="s">
        <v>362</v>
      </c>
      <c r="C1613" t="str">
        <f>+VLOOKUP(Importaciones_mensuales[[#This Row],[Código Arancelario]],Codigos10[],2,0)</f>
        <v>Uva</v>
      </c>
      <c r="D1613">
        <f>+VLOOKUP(Importaciones_mensuales[[#This Row],[Cultivo]],Cod_categoría[],2,0)</f>
        <v>100109001</v>
      </c>
      <c r="E1613" t="str">
        <f>+VLOOKUP(Importaciones_mensuales[[#This Row],[Código Arancelario]],Codigos10[],4,0)</f>
        <v>Deshidratado</v>
      </c>
      <c r="F1613">
        <f>+VLOOKUP(Importaciones_mensuales[[#This Row],[Procesamiento]],Cod_procesamiento[],2,0)</f>
        <v>3</v>
      </c>
      <c r="G1613" t="str">
        <f>+VLOOKUP(Importaciones_mensuales[[#This Row],[Código Arancelario]],Codigos10[],3,0)</f>
        <v>Sin especificar</v>
      </c>
      <c r="H1613">
        <f>+VLOOKUP(Importaciones_mensuales[[#This Row],[Tipo]],Cod_tipo[],2,0)</f>
        <v>5</v>
      </c>
      <c r="I1613" t="str">
        <f>+VLOOKUP(Importaciones_mensuales[[#This Row],[Código Arancelario]],Codigos10[],5,0)</f>
        <v>Uva</v>
      </c>
      <c r="J1613">
        <f>+VLOOKUP(Importaciones_mensuales[[#This Row],[Categoría]],Cod_Tipo_cultivo[],2,0)</f>
        <v>11</v>
      </c>
      <c r="K1613" t="s">
        <v>129</v>
      </c>
      <c r="L1613">
        <f>+VLOOKUP(Importaciones_mensuales[[#This Row],[Contenido]],Contenido_cod[],2,0)</f>
        <v>1</v>
      </c>
      <c r="M1613" t="str">
        <f>+VLOOKUP(Importaciones_mensuales[[#This Row],[Código Arancelario]],Codigos10[],7,0)</f>
        <v>Sin especificar</v>
      </c>
      <c r="N1613">
        <v>2018</v>
      </c>
      <c r="O1613">
        <v>15000</v>
      </c>
      <c r="P1613">
        <v>0</v>
      </c>
      <c r="Q1613">
        <v>39530</v>
      </c>
      <c r="R1613">
        <v>28500</v>
      </c>
      <c r="S1613">
        <v>81000</v>
      </c>
      <c r="T1613">
        <v>35900</v>
      </c>
      <c r="U1613">
        <v>53500</v>
      </c>
      <c r="V1613">
        <v>28000</v>
      </c>
      <c r="W1613">
        <v>169000</v>
      </c>
      <c r="X1613">
        <v>0</v>
      </c>
      <c r="Y1613">
        <v>67970</v>
      </c>
      <c r="Z1613">
        <v>0.5</v>
      </c>
    </row>
    <row r="1614" spans="1:26" x14ac:dyDescent="0.25">
      <c r="A1614" t="s">
        <v>197</v>
      </c>
      <c r="B1614" t="s">
        <v>362</v>
      </c>
      <c r="C1614" t="str">
        <f>+VLOOKUP(Importaciones_mensuales[[#This Row],[Código Arancelario]],Codigos10[],2,0)</f>
        <v>Uva</v>
      </c>
      <c r="D1614">
        <f>+VLOOKUP(Importaciones_mensuales[[#This Row],[Cultivo]],Cod_categoría[],2,0)</f>
        <v>100109001</v>
      </c>
      <c r="E1614" t="str">
        <f>+VLOOKUP(Importaciones_mensuales[[#This Row],[Código Arancelario]],Codigos10[],4,0)</f>
        <v>Deshidratado</v>
      </c>
      <c r="F1614">
        <f>+VLOOKUP(Importaciones_mensuales[[#This Row],[Procesamiento]],Cod_procesamiento[],2,0)</f>
        <v>3</v>
      </c>
      <c r="G1614" t="str">
        <f>+VLOOKUP(Importaciones_mensuales[[#This Row],[Código Arancelario]],Codigos10[],3,0)</f>
        <v>Sin especificar</v>
      </c>
      <c r="H1614">
        <f>+VLOOKUP(Importaciones_mensuales[[#This Row],[Tipo]],Cod_tipo[],2,0)</f>
        <v>5</v>
      </c>
      <c r="I1614" t="str">
        <f>+VLOOKUP(Importaciones_mensuales[[#This Row],[Código Arancelario]],Codigos10[],5,0)</f>
        <v>Uva</v>
      </c>
      <c r="J1614">
        <f>+VLOOKUP(Importaciones_mensuales[[#This Row],[Categoría]],Cod_Tipo_cultivo[],2,0)</f>
        <v>11</v>
      </c>
      <c r="K1614" t="s">
        <v>129</v>
      </c>
      <c r="L1614">
        <f>+VLOOKUP(Importaciones_mensuales[[#This Row],[Contenido]],Contenido_cod[],2,0)</f>
        <v>1</v>
      </c>
      <c r="M1614" t="str">
        <f>+VLOOKUP(Importaciones_mensuales[[#This Row],[Código Arancelario]],Codigos10[],7,0)</f>
        <v>Sin especificar</v>
      </c>
      <c r="N1614">
        <v>2018</v>
      </c>
      <c r="O1614">
        <v>44900.807700000005</v>
      </c>
      <c r="P1614">
        <v>0</v>
      </c>
      <c r="Q1614">
        <v>12000.73</v>
      </c>
      <c r="R1614">
        <v>71956.171000000002</v>
      </c>
      <c r="S1614">
        <v>82954.241000000009</v>
      </c>
      <c r="T1614">
        <v>184829.2156</v>
      </c>
      <c r="U1614">
        <v>106951.6899</v>
      </c>
      <c r="V1614">
        <v>102596.43520000001</v>
      </c>
      <c r="W1614">
        <v>88007.744000000006</v>
      </c>
      <c r="X1614">
        <v>81700</v>
      </c>
      <c r="Y1614">
        <v>17500</v>
      </c>
      <c r="Z1614">
        <v>0</v>
      </c>
    </row>
    <row r="1615" spans="1:26" x14ac:dyDescent="0.25">
      <c r="A1615" t="s">
        <v>198</v>
      </c>
      <c r="B1615" t="s">
        <v>362</v>
      </c>
      <c r="C1615" t="str">
        <f>+VLOOKUP(Importaciones_mensuales[[#This Row],[Código Arancelario]],Codigos10[],2,0)</f>
        <v>Sandía</v>
      </c>
      <c r="D1615">
        <f>+VLOOKUP(Importaciones_mensuales[[#This Row],[Cultivo]],Cod_categoría[],2,0)</f>
        <v>100112028</v>
      </c>
      <c r="E1615" t="str">
        <f>+VLOOKUP(Importaciones_mensuales[[#This Row],[Código Arancelario]],Codigos10[],4,0)</f>
        <v>Fresco</v>
      </c>
      <c r="F1615">
        <f>+VLOOKUP(Importaciones_mensuales[[#This Row],[Procesamiento]],Cod_procesamiento[],2,0)</f>
        <v>4</v>
      </c>
      <c r="G1615" t="str">
        <f>+VLOOKUP(Importaciones_mensuales[[#This Row],[Código Arancelario]],Codigos10[],3,0)</f>
        <v>Sin especificar</v>
      </c>
      <c r="H1615">
        <f>+VLOOKUP(Importaciones_mensuales[[#This Row],[Tipo]],Cod_tipo[],2,0)</f>
        <v>5</v>
      </c>
      <c r="I1615" t="str">
        <f>+VLOOKUP(Importaciones_mensuales[[#This Row],[Código Arancelario]],Codigos10[],5,0)</f>
        <v>Frutas anuales</v>
      </c>
      <c r="J1615">
        <f>+VLOOKUP(Importaciones_mensuales[[#This Row],[Categoría]],Cod_Tipo_cultivo[],2,0)</f>
        <v>10</v>
      </c>
      <c r="K1615" t="s">
        <v>129</v>
      </c>
      <c r="L1615">
        <f>+VLOOKUP(Importaciones_mensuales[[#This Row],[Contenido]],Contenido_cod[],2,0)</f>
        <v>1</v>
      </c>
      <c r="M1615" t="str">
        <f>+VLOOKUP(Importaciones_mensuales[[#This Row],[Código Arancelario]],Codigos10[],7,0)</f>
        <v>Sin especificar</v>
      </c>
      <c r="N1615">
        <v>2018</v>
      </c>
      <c r="O1615">
        <v>678000</v>
      </c>
      <c r="P1615">
        <v>372000</v>
      </c>
      <c r="Q1615">
        <v>278800</v>
      </c>
      <c r="R1615">
        <v>117000</v>
      </c>
      <c r="S1615">
        <v>17585</v>
      </c>
      <c r="T1615">
        <v>9567.75</v>
      </c>
      <c r="U1615">
        <v>20485</v>
      </c>
      <c r="V1615">
        <v>37632</v>
      </c>
      <c r="W1615">
        <v>491938</v>
      </c>
      <c r="X1615">
        <v>2716541</v>
      </c>
      <c r="Y1615">
        <v>5427746.2999999998</v>
      </c>
      <c r="Z1615">
        <v>1913100</v>
      </c>
    </row>
    <row r="1616" spans="1:26" x14ac:dyDescent="0.25">
      <c r="A1616" t="s">
        <v>201</v>
      </c>
      <c r="B1616" t="s">
        <v>362</v>
      </c>
      <c r="C1616" t="str">
        <f>+VLOOKUP(Importaciones_mensuales[[#This Row],[Código Arancelario]],Codigos10[],2,0)</f>
        <v>Melón</v>
      </c>
      <c r="D1616">
        <f>+VLOOKUP(Importaciones_mensuales[[#This Row],[Cultivo]],Cod_categoría[],2,0)</f>
        <v>100112027</v>
      </c>
      <c r="E1616" t="str">
        <f>+VLOOKUP(Importaciones_mensuales[[#This Row],[Código Arancelario]],Codigos10[],4,0)</f>
        <v>Fresco</v>
      </c>
      <c r="F1616">
        <f>+VLOOKUP(Importaciones_mensuales[[#This Row],[Procesamiento]],Cod_procesamiento[],2,0)</f>
        <v>4</v>
      </c>
      <c r="G1616" t="str">
        <f>+VLOOKUP(Importaciones_mensuales[[#This Row],[Código Arancelario]],Codigos10[],3,0)</f>
        <v>Sin especificar</v>
      </c>
      <c r="H1616">
        <f>+VLOOKUP(Importaciones_mensuales[[#This Row],[Tipo]],Cod_tipo[],2,0)</f>
        <v>5</v>
      </c>
      <c r="I1616" t="str">
        <f>+VLOOKUP(Importaciones_mensuales[[#This Row],[Código Arancelario]],Codigos10[],5,0)</f>
        <v>Frutas anuales</v>
      </c>
      <c r="J1616">
        <f>+VLOOKUP(Importaciones_mensuales[[#This Row],[Categoría]],Cod_Tipo_cultivo[],2,0)</f>
        <v>10</v>
      </c>
      <c r="K1616" t="s">
        <v>129</v>
      </c>
      <c r="L1616">
        <f>+VLOOKUP(Importaciones_mensuales[[#This Row],[Contenido]],Contenido_cod[],2,0)</f>
        <v>1</v>
      </c>
      <c r="M1616" t="str">
        <f>+VLOOKUP(Importaciones_mensuales[[#This Row],[Código Arancelario]],Codigos10[],7,0)</f>
        <v>Sin especificar</v>
      </c>
      <c r="N1616">
        <v>2018</v>
      </c>
      <c r="O1616">
        <v>0</v>
      </c>
      <c r="P1616">
        <v>0</v>
      </c>
      <c r="Q1616">
        <v>0</v>
      </c>
      <c r="R1616">
        <v>0</v>
      </c>
      <c r="S1616">
        <v>11671</v>
      </c>
      <c r="T1616">
        <v>15298.84</v>
      </c>
      <c r="U1616">
        <v>24572.23</v>
      </c>
      <c r="V1616">
        <v>59610.8</v>
      </c>
      <c r="W1616">
        <v>0</v>
      </c>
      <c r="X1616">
        <v>34240</v>
      </c>
      <c r="Y1616">
        <v>80000</v>
      </c>
      <c r="Z1616">
        <v>52</v>
      </c>
    </row>
    <row r="1617" spans="1:26" x14ac:dyDescent="0.25">
      <c r="A1617" t="s">
        <v>203</v>
      </c>
      <c r="B1617" t="s">
        <v>362</v>
      </c>
      <c r="C1617" t="str">
        <f>+VLOOKUP(Importaciones_mensuales[[#This Row],[Código Arancelario]],Codigos10[],2,0)</f>
        <v>Papaya</v>
      </c>
      <c r="D1617">
        <f>+VLOOKUP(Importaciones_mensuales[[#This Row],[Cultivo]],Cod_categoría[],2,0)</f>
        <v>100108004</v>
      </c>
      <c r="E1617" t="str">
        <f>+VLOOKUP(Importaciones_mensuales[[#This Row],[Código Arancelario]],Codigos10[],4,0)</f>
        <v>Fresco</v>
      </c>
      <c r="F1617">
        <f>+VLOOKUP(Importaciones_mensuales[[#This Row],[Procesamiento]],Cod_procesamiento[],2,0)</f>
        <v>4</v>
      </c>
      <c r="G1617" t="str">
        <f>+VLOOKUP(Importaciones_mensuales[[#This Row],[Código Arancelario]],Codigos10[],3,0)</f>
        <v>Sin especificar</v>
      </c>
      <c r="H1617">
        <f>+VLOOKUP(Importaciones_mensuales[[#This Row],[Tipo]],Cod_tipo[],2,0)</f>
        <v>5</v>
      </c>
      <c r="I1617" t="str">
        <f>+VLOOKUP(Importaciones_mensuales[[#This Row],[Código Arancelario]],Codigos10[],5,0)</f>
        <v>Tropicales y Subtropicales</v>
      </c>
      <c r="J1617">
        <f>+VLOOKUP(Importaciones_mensuales[[#This Row],[Categoría]],Cod_Tipo_cultivo[],2,0)</f>
        <v>4</v>
      </c>
      <c r="K1617" t="s">
        <v>129</v>
      </c>
      <c r="L1617">
        <f>+VLOOKUP(Importaciones_mensuales[[#This Row],[Contenido]],Contenido_cod[],2,0)</f>
        <v>1</v>
      </c>
      <c r="M1617" t="str">
        <f>+VLOOKUP(Importaciones_mensuales[[#This Row],[Código Arancelario]],Codigos10[],7,0)</f>
        <v>Sin especificar</v>
      </c>
      <c r="N1617">
        <v>2018</v>
      </c>
      <c r="O1617">
        <v>0</v>
      </c>
      <c r="P1617">
        <v>0</v>
      </c>
      <c r="Q1617">
        <v>53.8</v>
      </c>
      <c r="R1617">
        <v>0</v>
      </c>
      <c r="S1617">
        <v>0</v>
      </c>
      <c r="T1617">
        <v>0</v>
      </c>
      <c r="U1617">
        <v>59800</v>
      </c>
      <c r="V1617">
        <v>0</v>
      </c>
      <c r="W1617">
        <v>0</v>
      </c>
      <c r="X1617">
        <v>0</v>
      </c>
      <c r="Y1617">
        <v>0</v>
      </c>
      <c r="Z1617">
        <v>0</v>
      </c>
    </row>
    <row r="1618" spans="1:26" x14ac:dyDescent="0.25">
      <c r="A1618" t="s">
        <v>205</v>
      </c>
      <c r="B1618" t="s">
        <v>362</v>
      </c>
      <c r="C1618" t="str">
        <f>+VLOOKUP(Importaciones_mensuales[[#This Row],[Código Arancelario]],Codigos10[],2,0)</f>
        <v>Manzana</v>
      </c>
      <c r="D1618">
        <f>+VLOOKUP(Importaciones_mensuales[[#This Row],[Cultivo]],Cod_categoría[],2,0)</f>
        <v>100104002</v>
      </c>
      <c r="E1618" t="str">
        <f>+VLOOKUP(Importaciones_mensuales[[#This Row],[Código Arancelario]],Codigos10[],4,0)</f>
        <v>Fresco</v>
      </c>
      <c r="F1618">
        <f>+VLOOKUP(Importaciones_mensuales[[#This Row],[Procesamiento]],Cod_procesamiento[],2,0)</f>
        <v>4</v>
      </c>
      <c r="G1618" t="str">
        <f>+VLOOKUP(Importaciones_mensuales[[#This Row],[Código Arancelario]],Codigos10[],3,0)</f>
        <v>Sin especificar</v>
      </c>
      <c r="H1618">
        <f>+VLOOKUP(Importaciones_mensuales[[#This Row],[Tipo]],Cod_tipo[],2,0)</f>
        <v>5</v>
      </c>
      <c r="I1618" t="str">
        <f>+VLOOKUP(Importaciones_mensuales[[#This Row],[Código Arancelario]],Codigos10[],5,0)</f>
        <v>Frutos de pepita</v>
      </c>
      <c r="J1618">
        <f>+VLOOKUP(Importaciones_mensuales[[#This Row],[Categoría]],Cod_Tipo_cultivo[],2,0)</f>
        <v>3</v>
      </c>
      <c r="K1618" t="s">
        <v>129</v>
      </c>
      <c r="L1618">
        <f>+VLOOKUP(Importaciones_mensuales[[#This Row],[Contenido]],Contenido_cod[],2,0)</f>
        <v>1</v>
      </c>
      <c r="M1618" t="str">
        <f>+VLOOKUP(Importaciones_mensuales[[#This Row],[Código Arancelario]],Codigos10[],7,0)</f>
        <v>Richared delicious</v>
      </c>
      <c r="N1618">
        <v>2018</v>
      </c>
      <c r="O1618">
        <v>30717</v>
      </c>
      <c r="P1618">
        <v>20394</v>
      </c>
      <c r="Q1618">
        <v>0</v>
      </c>
      <c r="R1618">
        <v>0</v>
      </c>
      <c r="S1618">
        <v>0</v>
      </c>
      <c r="T1618">
        <v>20286</v>
      </c>
      <c r="U1618">
        <v>0</v>
      </c>
      <c r="V1618">
        <v>0</v>
      </c>
      <c r="W1618">
        <v>0</v>
      </c>
      <c r="X1618">
        <v>3528</v>
      </c>
      <c r="Y1618">
        <v>47628</v>
      </c>
      <c r="Z1618">
        <v>10584</v>
      </c>
    </row>
    <row r="1619" spans="1:26" x14ac:dyDescent="0.25">
      <c r="A1619" t="s">
        <v>251</v>
      </c>
      <c r="B1619" t="s">
        <v>362</v>
      </c>
      <c r="C1619" t="str">
        <f>+VLOOKUP(Importaciones_mensuales[[#This Row],[Código Arancelario]],Codigos10[],2,0)</f>
        <v>Frambuesa</v>
      </c>
      <c r="D1619">
        <f>+VLOOKUP(Importaciones_mensuales[[#This Row],[Cultivo]],Cod_categoría[],2,0)</f>
        <v>100101004</v>
      </c>
      <c r="E1619" t="str">
        <f>+VLOOKUP(Importaciones_mensuales[[#This Row],[Código Arancelario]],Codigos10[],4,0)</f>
        <v>Congelado</v>
      </c>
      <c r="F1619">
        <f>+VLOOKUP(Importaciones_mensuales[[#This Row],[Procesamiento]],Cod_procesamiento[],2,0)</f>
        <v>1</v>
      </c>
      <c r="G1619" t="str">
        <f>+VLOOKUP(Importaciones_mensuales[[#This Row],[Código Arancelario]],Codigos10[],3,0)</f>
        <v>No orgánico</v>
      </c>
      <c r="H1619">
        <f>+VLOOKUP(Importaciones_mensuales[[#This Row],[Tipo]],Cod_tipo[],2,0)</f>
        <v>2</v>
      </c>
      <c r="I1619" t="str">
        <f>+VLOOKUP(Importaciones_mensuales[[#This Row],[Código Arancelario]],Codigos10[],5,0)</f>
        <v>Berries</v>
      </c>
      <c r="J1619">
        <f>+VLOOKUP(Importaciones_mensuales[[#This Row],[Categoría]],Cod_Tipo_cultivo[],2,0)</f>
        <v>1</v>
      </c>
      <c r="K1619" t="s">
        <v>129</v>
      </c>
      <c r="L1619">
        <f>+VLOOKUP(Importaciones_mensuales[[#This Row],[Contenido]],Contenido_cod[],2,0)</f>
        <v>1</v>
      </c>
      <c r="M1619" t="str">
        <f>+VLOOKUP(Importaciones_mensuales[[#This Row],[Código Arancelario]],Codigos10[],7,0)</f>
        <v>Sin especificar</v>
      </c>
      <c r="N1619">
        <v>2018</v>
      </c>
      <c r="O1619">
        <v>6.3231000000000002</v>
      </c>
      <c r="P1619">
        <v>0</v>
      </c>
      <c r="Q1619">
        <v>0</v>
      </c>
      <c r="R1619">
        <v>898.13</v>
      </c>
      <c r="S1619">
        <v>4400</v>
      </c>
      <c r="T1619">
        <v>1000</v>
      </c>
      <c r="U1619">
        <v>0</v>
      </c>
      <c r="V1619">
        <v>44400</v>
      </c>
      <c r="W1619">
        <v>23400</v>
      </c>
      <c r="X1619">
        <v>18870</v>
      </c>
      <c r="Y1619">
        <v>0</v>
      </c>
      <c r="Z1619">
        <v>0</v>
      </c>
    </row>
    <row r="1620" spans="1:26" x14ac:dyDescent="0.25">
      <c r="A1620" t="s">
        <v>295</v>
      </c>
      <c r="B1620" t="s">
        <v>362</v>
      </c>
      <c r="C1620" t="str">
        <f>+VLOOKUP(Importaciones_mensuales[[#This Row],[Código Arancelario]],Codigos10[],2,0)</f>
        <v>Manzana</v>
      </c>
      <c r="D1620">
        <f>+VLOOKUP(Importaciones_mensuales[[#This Row],[Cultivo]],Cod_categoría[],2,0)</f>
        <v>100104002</v>
      </c>
      <c r="E1620" t="str">
        <f>+VLOOKUP(Importaciones_mensuales[[#This Row],[Código Arancelario]],Codigos10[],4,0)</f>
        <v>Fresco</v>
      </c>
      <c r="F1620">
        <f>+VLOOKUP(Importaciones_mensuales[[#This Row],[Procesamiento]],Cod_procesamiento[],2,0)</f>
        <v>4</v>
      </c>
      <c r="G1620" t="str">
        <f>+VLOOKUP(Importaciones_mensuales[[#This Row],[Código Arancelario]],Codigos10[],3,0)</f>
        <v>Sin especificar</v>
      </c>
      <c r="H1620">
        <f>+VLOOKUP(Importaciones_mensuales[[#This Row],[Tipo]],Cod_tipo[],2,0)</f>
        <v>5</v>
      </c>
      <c r="I1620" t="str">
        <f>+VLOOKUP(Importaciones_mensuales[[#This Row],[Código Arancelario]],Codigos10[],5,0)</f>
        <v>Frutos de pepita</v>
      </c>
      <c r="J1620">
        <f>+VLOOKUP(Importaciones_mensuales[[#This Row],[Categoría]],Cod_Tipo_cultivo[],2,0)</f>
        <v>3</v>
      </c>
      <c r="K1620" t="s">
        <v>129</v>
      </c>
      <c r="L1620">
        <f>+VLOOKUP(Importaciones_mensuales[[#This Row],[Contenido]],Contenido_cod[],2,0)</f>
        <v>1</v>
      </c>
      <c r="M1620" t="str">
        <f>+VLOOKUP(Importaciones_mensuales[[#This Row],[Código Arancelario]],Codigos10[],7,0)</f>
        <v>Red starking</v>
      </c>
      <c r="N1620">
        <v>2018</v>
      </c>
      <c r="O1620">
        <v>38038</v>
      </c>
      <c r="P1620">
        <v>24373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</row>
    <row r="1621" spans="1:26" x14ac:dyDescent="0.25">
      <c r="A1621" t="s">
        <v>96</v>
      </c>
      <c r="B1621" t="s">
        <v>363</v>
      </c>
      <c r="C1621" t="str">
        <f>+VLOOKUP(Importaciones_mensuales[[#This Row],[Código Arancelario]],Codigos10[],2,0)</f>
        <v>Zapallo</v>
      </c>
      <c r="D1621">
        <f>+VLOOKUP(Importaciones_mensuales[[#This Row],[Cultivo]],Cod_categoría[],2,0)</f>
        <v>100112032</v>
      </c>
      <c r="E1621" t="str">
        <f>+VLOOKUP(Importaciones_mensuales[[#This Row],[Código Arancelario]],Codigos10[],4,0)</f>
        <v>Deshidratado</v>
      </c>
      <c r="F1621">
        <f>+VLOOKUP(Importaciones_mensuales[[#This Row],[Procesamiento]],Cod_procesamiento[],2,0)</f>
        <v>3</v>
      </c>
      <c r="G1621" t="str">
        <f>+VLOOKUP(Importaciones_mensuales[[#This Row],[Código Arancelario]],Codigos10[],3,0)</f>
        <v>No orgánico</v>
      </c>
      <c r="H1621">
        <f>+VLOOKUP(Importaciones_mensuales[[#This Row],[Tipo]],Cod_tipo[],2,0)</f>
        <v>2</v>
      </c>
      <c r="I1621" t="str">
        <f>+VLOOKUP(Importaciones_mensuales[[#This Row],[Código Arancelario]],Codigos10[],5,0)</f>
        <v>Hortalizas</v>
      </c>
      <c r="J1621">
        <f>+VLOOKUP(Importaciones_mensuales[[#This Row],[Categoría]],Cod_Tipo_cultivo[],2,0)</f>
        <v>7</v>
      </c>
      <c r="K1621" t="s">
        <v>20</v>
      </c>
      <c r="L1621">
        <f>+VLOOKUP(Importaciones_mensuales[[#This Row],[Contenido]],Contenido_cod[],2,0)</f>
        <v>2</v>
      </c>
      <c r="M1621" t="str">
        <f>+VLOOKUP(Importaciones_mensuales[[#This Row],[Código Arancelario]],Codigos10[],7,0)</f>
        <v>Sin especificar</v>
      </c>
      <c r="N1621">
        <v>2016</v>
      </c>
      <c r="O1621">
        <v>5.5570113636363638</v>
      </c>
      <c r="P1621">
        <v>0</v>
      </c>
      <c r="Q1621">
        <v>26.10702740186349</v>
      </c>
      <c r="R1621">
        <v>0</v>
      </c>
      <c r="S1621">
        <v>0</v>
      </c>
      <c r="T1621">
        <v>0</v>
      </c>
      <c r="U1621">
        <v>6.9693787940060936</v>
      </c>
      <c r="V1621">
        <v>0</v>
      </c>
      <c r="W1621">
        <v>0</v>
      </c>
      <c r="X1621">
        <v>0</v>
      </c>
      <c r="Y1621">
        <v>0</v>
      </c>
      <c r="Z1621">
        <v>25.850808529699979</v>
      </c>
    </row>
    <row r="1622" spans="1:26" x14ac:dyDescent="0.25">
      <c r="A1622" t="s">
        <v>320</v>
      </c>
      <c r="B1622" t="s">
        <v>362</v>
      </c>
      <c r="C1622" t="str">
        <f>+VLOOKUP(Importaciones_mensuales[[#This Row],[Código Arancelario]],Codigos10[],2,0)</f>
        <v>Maqui</v>
      </c>
      <c r="D1622">
        <f>+VLOOKUP(Importaciones_mensuales[[#This Row],[Cultivo]],Cod_categoría[],2,0)</f>
        <v>100114028</v>
      </c>
      <c r="E1622" t="str">
        <f>+VLOOKUP(Importaciones_mensuales[[#This Row],[Código Arancelario]],Codigos10[],4,0)</f>
        <v>Fresco</v>
      </c>
      <c r="F1622">
        <f>+VLOOKUP(Importaciones_mensuales[[#This Row],[Procesamiento]],Cod_procesamiento[],2,0)</f>
        <v>4</v>
      </c>
      <c r="G1622" t="str">
        <f>+VLOOKUP(Importaciones_mensuales[[#This Row],[Código Arancelario]],Codigos10[],3,0)</f>
        <v>No orgánico</v>
      </c>
      <c r="H1622">
        <f>+VLOOKUP(Importaciones_mensuales[[#This Row],[Tipo]],Cod_tipo[],2,0)</f>
        <v>2</v>
      </c>
      <c r="I1622" t="str">
        <f>+VLOOKUP(Importaciones_mensuales[[#This Row],[Código Arancelario]],Codigos10[],5,0)</f>
        <v>Berries</v>
      </c>
      <c r="J1622">
        <f>+VLOOKUP(Importaciones_mensuales[[#This Row],[Categoría]],Cod_Tipo_cultivo[],2,0)</f>
        <v>1</v>
      </c>
      <c r="K1622" t="s">
        <v>129</v>
      </c>
      <c r="L1622">
        <f>+VLOOKUP(Importaciones_mensuales[[#This Row],[Contenido]],Contenido_cod[],2,0)</f>
        <v>1</v>
      </c>
      <c r="M1622" t="str">
        <f>+VLOOKUP(Importaciones_mensuales[[#This Row],[Código Arancelario]],Codigos10[],7,0)</f>
        <v>Sin especificar</v>
      </c>
      <c r="N1622">
        <v>2019</v>
      </c>
      <c r="O1622">
        <v>5</v>
      </c>
      <c r="P1622">
        <v>0</v>
      </c>
      <c r="Q1622">
        <v>30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</row>
    <row r="1623" spans="1:26" x14ac:dyDescent="0.25">
      <c r="A1623" t="s">
        <v>54</v>
      </c>
      <c r="B1623" t="s">
        <v>363</v>
      </c>
      <c r="C1623" t="str">
        <f>+VLOOKUP(Importaciones_mensuales[[#This Row],[Código Arancelario]],Codigos10[],2,0)</f>
        <v>Espárrago</v>
      </c>
      <c r="D1623">
        <f>+VLOOKUP(Importaciones_mensuales[[#This Row],[Cultivo]],Cod_categoría[],2,0)</f>
        <v>100112018</v>
      </c>
      <c r="E1623" t="str">
        <f>+VLOOKUP(Importaciones_mensuales[[#This Row],[Código Arancelario]],Codigos10[],4,0)</f>
        <v>Fresco</v>
      </c>
      <c r="F1623">
        <f>+VLOOKUP(Importaciones_mensuales[[#This Row],[Procesamiento]],Cod_procesamiento[],2,0)</f>
        <v>4</v>
      </c>
      <c r="G1623" t="str">
        <f>+VLOOKUP(Importaciones_mensuales[[#This Row],[Código Arancelario]],Codigos10[],3,0)</f>
        <v>No orgánico</v>
      </c>
      <c r="H1623">
        <f>+VLOOKUP(Importaciones_mensuales[[#This Row],[Tipo]],Cod_tipo[],2,0)</f>
        <v>2</v>
      </c>
      <c r="I1623" t="str">
        <f>+VLOOKUP(Importaciones_mensuales[[#This Row],[Código Arancelario]],Codigos10[],5,0)</f>
        <v>Hortalizas</v>
      </c>
      <c r="J1623">
        <f>+VLOOKUP(Importaciones_mensuales[[#This Row],[Categoría]],Cod_Tipo_cultivo[],2,0)</f>
        <v>7</v>
      </c>
      <c r="K1623" t="s">
        <v>20</v>
      </c>
      <c r="L1623">
        <f>+VLOOKUP(Importaciones_mensuales[[#This Row],[Contenido]],Contenido_cod[],2,0)</f>
        <v>2</v>
      </c>
      <c r="M1623" t="str">
        <f>+VLOOKUP(Importaciones_mensuales[[#This Row],[Código Arancelario]],Codigos10[],7,0)</f>
        <v>Sin especificar</v>
      </c>
      <c r="N1623">
        <v>2021</v>
      </c>
      <c r="O1623">
        <v>4.9456463138325688</v>
      </c>
      <c r="P1623">
        <v>4.6043361538120768</v>
      </c>
      <c r="Q1623">
        <v>5.4853538675605584</v>
      </c>
      <c r="R1623">
        <v>4.4020202085210451</v>
      </c>
      <c r="S1623">
        <v>4.3214182046067489</v>
      </c>
      <c r="T1623">
        <v>4.4721231177194811</v>
      </c>
      <c r="U1623">
        <v>4.4330963210137941</v>
      </c>
      <c r="V1623">
        <v>4.7482012159785763</v>
      </c>
      <c r="W1623">
        <v>4.532519217475528</v>
      </c>
      <c r="X1623">
        <v>0</v>
      </c>
      <c r="Y1623">
        <v>0</v>
      </c>
      <c r="Z1623">
        <v>0</v>
      </c>
    </row>
    <row r="1624" spans="1:26" x14ac:dyDescent="0.25">
      <c r="A1624" t="s">
        <v>216</v>
      </c>
      <c r="B1624" t="s">
        <v>362</v>
      </c>
      <c r="C1624" t="str">
        <f>+VLOOKUP(Importaciones_mensuales[[#This Row],[Código Arancelario]],Codigos10[],2,0)</f>
        <v>Pera</v>
      </c>
      <c r="D1624">
        <f>+VLOOKUP(Importaciones_mensuales[[#This Row],[Cultivo]],Cod_categoría[],2,0)</f>
        <v>100104005</v>
      </c>
      <c r="E1624" t="str">
        <f>+VLOOKUP(Importaciones_mensuales[[#This Row],[Código Arancelario]],Codigos10[],4,0)</f>
        <v>Fresco</v>
      </c>
      <c r="F1624">
        <f>+VLOOKUP(Importaciones_mensuales[[#This Row],[Procesamiento]],Cod_procesamiento[],2,0)</f>
        <v>4</v>
      </c>
      <c r="G1624" t="str">
        <f>+VLOOKUP(Importaciones_mensuales[[#This Row],[Código Arancelario]],Codigos10[],3,0)</f>
        <v>Sin especificar</v>
      </c>
      <c r="H1624">
        <f>+VLOOKUP(Importaciones_mensuales[[#This Row],[Tipo]],Cod_tipo[],2,0)</f>
        <v>5</v>
      </c>
      <c r="I1624" t="str">
        <f>+VLOOKUP(Importaciones_mensuales[[#This Row],[Código Arancelario]],Codigos10[],5,0)</f>
        <v>Frutos de pepita</v>
      </c>
      <c r="J1624">
        <f>+VLOOKUP(Importaciones_mensuales[[#This Row],[Categoría]],Cod_Tipo_cultivo[],2,0)</f>
        <v>3</v>
      </c>
      <c r="K1624" t="s">
        <v>129</v>
      </c>
      <c r="L1624">
        <f>+VLOOKUP(Importaciones_mensuales[[#This Row],[Contenido]],Contenido_cod[],2,0)</f>
        <v>1</v>
      </c>
      <c r="M1624" t="str">
        <f>+VLOOKUP(Importaciones_mensuales[[#This Row],[Código Arancelario]],Codigos10[],7,0)</f>
        <v>Packham's triumph</v>
      </c>
      <c r="N1624">
        <v>2018</v>
      </c>
      <c r="O1624">
        <v>70182.399999999994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54560.800000000003</v>
      </c>
      <c r="Y1624">
        <v>84319.2</v>
      </c>
      <c r="Z1624">
        <v>186799.2</v>
      </c>
    </row>
    <row r="1625" spans="1:26" x14ac:dyDescent="0.25">
      <c r="A1625" t="s">
        <v>327</v>
      </c>
      <c r="B1625" t="s">
        <v>362</v>
      </c>
      <c r="C1625" t="str">
        <f>+VLOOKUP(Importaciones_mensuales[[#This Row],[Código Arancelario]],Codigos10[],2,0)</f>
        <v>Pera</v>
      </c>
      <c r="D1625">
        <f>+VLOOKUP(Importaciones_mensuales[[#This Row],[Cultivo]],Cod_categoría[],2,0)</f>
        <v>100104005</v>
      </c>
      <c r="E1625" t="str">
        <f>+VLOOKUP(Importaciones_mensuales[[#This Row],[Código Arancelario]],Codigos10[],4,0)</f>
        <v>Fresco</v>
      </c>
      <c r="F1625">
        <f>+VLOOKUP(Importaciones_mensuales[[#This Row],[Procesamiento]],Cod_procesamiento[],2,0)</f>
        <v>4</v>
      </c>
      <c r="G1625" t="str">
        <f>+VLOOKUP(Importaciones_mensuales[[#This Row],[Código Arancelario]],Codigos10[],3,0)</f>
        <v>Sin especificar</v>
      </c>
      <c r="H1625">
        <f>+VLOOKUP(Importaciones_mensuales[[#This Row],[Tipo]],Cod_tipo[],2,0)</f>
        <v>5</v>
      </c>
      <c r="I1625" t="str">
        <f>+VLOOKUP(Importaciones_mensuales[[#This Row],[Código Arancelario]],Codigos10[],5,0)</f>
        <v>Frutos de pepita</v>
      </c>
      <c r="J1625">
        <f>+VLOOKUP(Importaciones_mensuales[[#This Row],[Categoría]],Cod_Tipo_cultivo[],2,0)</f>
        <v>3</v>
      </c>
      <c r="K1625" t="s">
        <v>129</v>
      </c>
      <c r="L1625">
        <f>+VLOOKUP(Importaciones_mensuales[[#This Row],[Contenido]],Contenido_cod[],2,0)</f>
        <v>1</v>
      </c>
      <c r="M1625" t="str">
        <f>+VLOOKUP(Importaciones_mensuales[[#This Row],[Código Arancelario]],Codigos10[],7,0)</f>
        <v>Asiáticas</v>
      </c>
      <c r="N1625">
        <v>2018</v>
      </c>
      <c r="O1625">
        <v>17280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</row>
    <row r="1626" spans="1:26" x14ac:dyDescent="0.25">
      <c r="A1626" t="s">
        <v>329</v>
      </c>
      <c r="B1626" t="s">
        <v>362</v>
      </c>
      <c r="C1626" t="str">
        <f>+VLOOKUP(Importaciones_mensuales[[#This Row],[Código Arancelario]],Codigos10[],2,0)</f>
        <v>Pera</v>
      </c>
      <c r="D1626">
        <f>+VLOOKUP(Importaciones_mensuales[[#This Row],[Cultivo]],Cod_categoría[],2,0)</f>
        <v>100104005</v>
      </c>
      <c r="E1626" t="str">
        <f>+VLOOKUP(Importaciones_mensuales[[#This Row],[Código Arancelario]],Codigos10[],4,0)</f>
        <v>Fresco</v>
      </c>
      <c r="F1626">
        <f>+VLOOKUP(Importaciones_mensuales[[#This Row],[Procesamiento]],Cod_procesamiento[],2,0)</f>
        <v>4</v>
      </c>
      <c r="G1626" t="str">
        <f>+VLOOKUP(Importaciones_mensuales[[#This Row],[Código Arancelario]],Codigos10[],3,0)</f>
        <v>Sin especificar</v>
      </c>
      <c r="H1626">
        <f>+VLOOKUP(Importaciones_mensuales[[#This Row],[Tipo]],Cod_tipo[],2,0)</f>
        <v>5</v>
      </c>
      <c r="I1626" t="str">
        <f>+VLOOKUP(Importaciones_mensuales[[#This Row],[Código Arancelario]],Codigos10[],5,0)</f>
        <v>Frutos de pepita</v>
      </c>
      <c r="J1626">
        <f>+VLOOKUP(Importaciones_mensuales[[#This Row],[Categoría]],Cod_Tipo_cultivo[],2,0)</f>
        <v>3</v>
      </c>
      <c r="K1626" t="s">
        <v>129</v>
      </c>
      <c r="L1626">
        <f>+VLOOKUP(Importaciones_mensuales[[#This Row],[Contenido]],Contenido_cod[],2,0)</f>
        <v>1</v>
      </c>
      <c r="M1626" t="str">
        <f>+VLOOKUP(Importaciones_mensuales[[#This Row],[Código Arancelario]],Codigos10[],7,0)</f>
        <v>Beurre bosc</v>
      </c>
      <c r="N1626">
        <v>2018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10248</v>
      </c>
      <c r="W1626">
        <v>0</v>
      </c>
      <c r="X1626">
        <v>0</v>
      </c>
      <c r="Y1626">
        <v>7448</v>
      </c>
      <c r="Z1626">
        <v>0</v>
      </c>
    </row>
    <row r="1627" spans="1:26" x14ac:dyDescent="0.25">
      <c r="A1627" t="s">
        <v>219</v>
      </c>
      <c r="B1627" t="s">
        <v>362</v>
      </c>
      <c r="C1627" t="str">
        <f>+VLOOKUP(Importaciones_mensuales[[#This Row],[Código Arancelario]],Codigos10[],2,0)</f>
        <v>Pera</v>
      </c>
      <c r="D1627">
        <f>+VLOOKUP(Importaciones_mensuales[[#This Row],[Cultivo]],Cod_categoría[],2,0)</f>
        <v>100104005</v>
      </c>
      <c r="E1627" t="str">
        <f>+VLOOKUP(Importaciones_mensuales[[#This Row],[Código Arancelario]],Codigos10[],4,0)</f>
        <v>Fresco</v>
      </c>
      <c r="F1627">
        <f>+VLOOKUP(Importaciones_mensuales[[#This Row],[Procesamiento]],Cod_procesamiento[],2,0)</f>
        <v>4</v>
      </c>
      <c r="G1627" t="str">
        <f>+VLOOKUP(Importaciones_mensuales[[#This Row],[Código Arancelario]],Codigos10[],3,0)</f>
        <v>Sin especificar</v>
      </c>
      <c r="H1627">
        <f>+VLOOKUP(Importaciones_mensuales[[#This Row],[Tipo]],Cod_tipo[],2,0)</f>
        <v>5</v>
      </c>
      <c r="I1627" t="str">
        <f>+VLOOKUP(Importaciones_mensuales[[#This Row],[Código Arancelario]],Codigos10[],5,0)</f>
        <v>Frutos de pepita</v>
      </c>
      <c r="J1627">
        <f>+VLOOKUP(Importaciones_mensuales[[#This Row],[Categoría]],Cod_Tipo_cultivo[],2,0)</f>
        <v>3</v>
      </c>
      <c r="K1627" t="s">
        <v>129</v>
      </c>
      <c r="L1627">
        <f>+VLOOKUP(Importaciones_mensuales[[#This Row],[Contenido]],Contenido_cod[],2,0)</f>
        <v>1</v>
      </c>
      <c r="M1627" t="str">
        <f>+VLOOKUP(Importaciones_mensuales[[#This Row],[Código Arancelario]],Codigos10[],7,0)</f>
        <v>D'Anjou</v>
      </c>
      <c r="N1627">
        <v>2018</v>
      </c>
      <c r="O1627">
        <v>4000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11272.8</v>
      </c>
      <c r="Y1627">
        <v>38309.599999999999</v>
      </c>
      <c r="Z1627">
        <v>37917.599999999999</v>
      </c>
    </row>
    <row r="1628" spans="1:26" x14ac:dyDescent="0.25">
      <c r="A1628" t="s">
        <v>221</v>
      </c>
      <c r="B1628" t="s">
        <v>362</v>
      </c>
      <c r="C1628" t="str">
        <f>+VLOOKUP(Importaciones_mensuales[[#This Row],[Código Arancelario]],Codigos10[],2,0)</f>
        <v>Pera</v>
      </c>
      <c r="D1628">
        <f>+VLOOKUP(Importaciones_mensuales[[#This Row],[Cultivo]],Cod_categoría[],2,0)</f>
        <v>100104005</v>
      </c>
      <c r="E1628" t="str">
        <f>+VLOOKUP(Importaciones_mensuales[[#This Row],[Código Arancelario]],Codigos10[],4,0)</f>
        <v>Fresco</v>
      </c>
      <c r="F1628">
        <f>+VLOOKUP(Importaciones_mensuales[[#This Row],[Procesamiento]],Cod_procesamiento[],2,0)</f>
        <v>4</v>
      </c>
      <c r="G1628" t="str">
        <f>+VLOOKUP(Importaciones_mensuales[[#This Row],[Código Arancelario]],Codigos10[],3,0)</f>
        <v>Sin especificar</v>
      </c>
      <c r="H1628">
        <f>+VLOOKUP(Importaciones_mensuales[[#This Row],[Tipo]],Cod_tipo[],2,0)</f>
        <v>5</v>
      </c>
      <c r="I1628" t="str">
        <f>+VLOOKUP(Importaciones_mensuales[[#This Row],[Código Arancelario]],Codigos10[],5,0)</f>
        <v>Frutos de pepita</v>
      </c>
      <c r="J1628">
        <f>+VLOOKUP(Importaciones_mensuales[[#This Row],[Categoría]],Cod_Tipo_cultivo[],2,0)</f>
        <v>3</v>
      </c>
      <c r="K1628" t="s">
        <v>129</v>
      </c>
      <c r="L1628">
        <f>+VLOOKUP(Importaciones_mensuales[[#This Row],[Contenido]],Contenido_cod[],2,0)</f>
        <v>1</v>
      </c>
      <c r="M1628" t="str">
        <f>+VLOOKUP(Importaciones_mensuales[[#This Row],[Código Arancelario]],Codigos10[],7,0)</f>
        <v>Sin especificar</v>
      </c>
      <c r="N1628">
        <v>2018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12297.6</v>
      </c>
      <c r="W1628">
        <v>0</v>
      </c>
      <c r="X1628">
        <v>30213</v>
      </c>
      <c r="Y1628">
        <v>4256</v>
      </c>
      <c r="Z1628">
        <v>0</v>
      </c>
    </row>
    <row r="1629" spans="1:26" x14ac:dyDescent="0.25">
      <c r="A1629" t="s">
        <v>103</v>
      </c>
      <c r="B1629" t="s">
        <v>363</v>
      </c>
      <c r="C1629" t="str">
        <f>+VLOOKUP(Importaciones_mensuales[[#This Row],[Código Arancelario]],Codigos10[],2,0)</f>
        <v>Otras hortalizas</v>
      </c>
      <c r="D1629">
        <f>+VLOOKUP(Importaciones_mensuales[[#This Row],[Cultivo]],Cod_categoría[],2,0)</f>
        <v>100112054</v>
      </c>
      <c r="E1629" t="str">
        <f>+VLOOKUP(Importaciones_mensuales[[#This Row],[Código Arancelario]],Codigos10[],4,0)</f>
        <v>Deshidratado</v>
      </c>
      <c r="F1629">
        <f>+VLOOKUP(Importaciones_mensuales[[#This Row],[Procesamiento]],Cod_procesamiento[],2,0)</f>
        <v>3</v>
      </c>
      <c r="G1629" t="str">
        <f>+VLOOKUP(Importaciones_mensuales[[#This Row],[Código Arancelario]],Codigos10[],3,0)</f>
        <v>No orgánico</v>
      </c>
      <c r="H1629">
        <f>+VLOOKUP(Importaciones_mensuales[[#This Row],[Tipo]],Cod_tipo[],2,0)</f>
        <v>2</v>
      </c>
      <c r="I1629" t="str">
        <f>+VLOOKUP(Importaciones_mensuales[[#This Row],[Código Arancelario]],Codigos10[],5,0)</f>
        <v>Hortalizas</v>
      </c>
      <c r="J1629">
        <f>+VLOOKUP(Importaciones_mensuales[[#This Row],[Categoría]],Cod_Tipo_cultivo[],2,0)</f>
        <v>7</v>
      </c>
      <c r="K1629" t="s">
        <v>20</v>
      </c>
      <c r="L1629">
        <f>+VLOOKUP(Importaciones_mensuales[[#This Row],[Contenido]],Contenido_cod[],2,0)</f>
        <v>2</v>
      </c>
      <c r="M1629" t="str">
        <f>+VLOOKUP(Importaciones_mensuales[[#This Row],[Código Arancelario]],Codigos10[],7,0)</f>
        <v>Sin especificar</v>
      </c>
      <c r="N1629">
        <v>2020</v>
      </c>
      <c r="O1629">
        <v>4.8909199742890337</v>
      </c>
      <c r="P1629">
        <v>2.0906955796883322</v>
      </c>
      <c r="Q1629">
        <v>1.5418063216132796</v>
      </c>
      <c r="R1629">
        <v>1.8086365538412741</v>
      </c>
      <c r="S1629">
        <v>2.5988693217505103</v>
      </c>
      <c r="T1629">
        <v>1.8972887330495971</v>
      </c>
      <c r="U1629">
        <v>1.5630666748685078</v>
      </c>
      <c r="V1629">
        <v>1.7915446928691292</v>
      </c>
      <c r="W1629">
        <v>1.7797777010360496</v>
      </c>
      <c r="X1629">
        <v>1.5551003254722444</v>
      </c>
      <c r="Y1629">
        <v>1.5203397637106351</v>
      </c>
      <c r="Z1629">
        <v>1.6876873261583458</v>
      </c>
    </row>
    <row r="1630" spans="1:26" x14ac:dyDescent="0.25">
      <c r="A1630" t="s">
        <v>225</v>
      </c>
      <c r="B1630" t="s">
        <v>362</v>
      </c>
      <c r="C1630" t="str">
        <f>+VLOOKUP(Importaciones_mensuales[[#This Row],[Código Arancelario]],Codigos10[],2,0)</f>
        <v>Nectarín</v>
      </c>
      <c r="D1630">
        <f>+VLOOKUP(Importaciones_mensuales[[#This Row],[Cultivo]],Cod_categoría[],2,0)</f>
        <v>100103006</v>
      </c>
      <c r="E1630" t="str">
        <f>+VLOOKUP(Importaciones_mensuales[[#This Row],[Código Arancelario]],Codigos10[],4,0)</f>
        <v>Fresco</v>
      </c>
      <c r="F1630">
        <f>+VLOOKUP(Importaciones_mensuales[[#This Row],[Procesamiento]],Cod_procesamiento[],2,0)</f>
        <v>4</v>
      </c>
      <c r="G1630" t="str">
        <f>+VLOOKUP(Importaciones_mensuales[[#This Row],[Código Arancelario]],Codigos10[],3,0)</f>
        <v>Sin especificar</v>
      </c>
      <c r="H1630">
        <f>+VLOOKUP(Importaciones_mensuales[[#This Row],[Tipo]],Cod_tipo[],2,0)</f>
        <v>5</v>
      </c>
      <c r="I1630" t="str">
        <f>+VLOOKUP(Importaciones_mensuales[[#This Row],[Código Arancelario]],Codigos10[],5,0)</f>
        <v>Frutos de carozo</v>
      </c>
      <c r="J1630">
        <f>+VLOOKUP(Importaciones_mensuales[[#This Row],[Categoría]],Cod_Tipo_cultivo[],2,0)</f>
        <v>5</v>
      </c>
      <c r="K1630" t="s">
        <v>129</v>
      </c>
      <c r="L1630">
        <f>+VLOOKUP(Importaciones_mensuales[[#This Row],[Contenido]],Contenido_cod[],2,0)</f>
        <v>1</v>
      </c>
      <c r="M1630" t="str">
        <f>+VLOOKUP(Importaciones_mensuales[[#This Row],[Código Arancelario]],Codigos10[],7,0)</f>
        <v>Sin especificar</v>
      </c>
      <c r="N1630">
        <v>2018</v>
      </c>
      <c r="O1630">
        <v>0</v>
      </c>
      <c r="P1630">
        <v>0</v>
      </c>
      <c r="Q1630">
        <v>0</v>
      </c>
      <c r="R1630">
        <v>0</v>
      </c>
      <c r="S1630">
        <v>6912</v>
      </c>
      <c r="T1630">
        <v>19640.52</v>
      </c>
      <c r="U1630">
        <v>21615.759999999998</v>
      </c>
      <c r="V1630">
        <v>39207.07</v>
      </c>
      <c r="W1630">
        <v>10840.8</v>
      </c>
      <c r="X1630">
        <v>0</v>
      </c>
      <c r="Y1630">
        <v>0</v>
      </c>
      <c r="Z1630">
        <v>0</v>
      </c>
    </row>
    <row r="1631" spans="1:26" x14ac:dyDescent="0.25">
      <c r="A1631" t="s">
        <v>227</v>
      </c>
      <c r="B1631" t="s">
        <v>362</v>
      </c>
      <c r="C1631" t="str">
        <f>+VLOOKUP(Importaciones_mensuales[[#This Row],[Código Arancelario]],Codigos10[],2,0)</f>
        <v>Durazno</v>
      </c>
      <c r="D1631">
        <f>+VLOOKUP(Importaciones_mensuales[[#This Row],[Cultivo]],Cod_categoría[],2,0)</f>
        <v>100103004</v>
      </c>
      <c r="E1631" t="str">
        <f>+VLOOKUP(Importaciones_mensuales[[#This Row],[Código Arancelario]],Codigos10[],4,0)</f>
        <v>Fresco</v>
      </c>
      <c r="F1631">
        <f>+VLOOKUP(Importaciones_mensuales[[#This Row],[Procesamiento]],Cod_procesamiento[],2,0)</f>
        <v>4</v>
      </c>
      <c r="G1631" t="str">
        <f>+VLOOKUP(Importaciones_mensuales[[#This Row],[Código Arancelario]],Codigos10[],3,0)</f>
        <v>Sin especificar</v>
      </c>
      <c r="H1631">
        <f>+VLOOKUP(Importaciones_mensuales[[#This Row],[Tipo]],Cod_tipo[],2,0)</f>
        <v>5</v>
      </c>
      <c r="I1631" t="str">
        <f>+VLOOKUP(Importaciones_mensuales[[#This Row],[Código Arancelario]],Codigos10[],5,0)</f>
        <v>Frutos de carozo</v>
      </c>
      <c r="J1631">
        <f>+VLOOKUP(Importaciones_mensuales[[#This Row],[Categoría]],Cod_Tipo_cultivo[],2,0)</f>
        <v>5</v>
      </c>
      <c r="K1631" t="s">
        <v>129</v>
      </c>
      <c r="L1631">
        <f>+VLOOKUP(Importaciones_mensuales[[#This Row],[Contenido]],Contenido_cod[],2,0)</f>
        <v>1</v>
      </c>
      <c r="M1631" t="str">
        <f>+VLOOKUP(Importaciones_mensuales[[#This Row],[Código Arancelario]],Codigos10[],7,0)</f>
        <v>Sin especificar</v>
      </c>
      <c r="N1631">
        <v>2018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4910.3</v>
      </c>
      <c r="U1631">
        <v>2439.1999999999998</v>
      </c>
      <c r="V1631">
        <v>9235</v>
      </c>
      <c r="W1631">
        <v>16960</v>
      </c>
      <c r="X1631">
        <v>34112</v>
      </c>
      <c r="Y1631">
        <v>0</v>
      </c>
      <c r="Z1631">
        <v>0</v>
      </c>
    </row>
    <row r="1632" spans="1:26" x14ac:dyDescent="0.25">
      <c r="A1632" t="s">
        <v>54</v>
      </c>
      <c r="B1632" t="s">
        <v>363</v>
      </c>
      <c r="C1632" t="str">
        <f>+VLOOKUP(Importaciones_mensuales[[#This Row],[Código Arancelario]],Codigos10[],2,0)</f>
        <v>Espárrago</v>
      </c>
      <c r="D1632">
        <f>+VLOOKUP(Importaciones_mensuales[[#This Row],[Cultivo]],Cod_categoría[],2,0)</f>
        <v>100112018</v>
      </c>
      <c r="E1632" t="str">
        <f>+VLOOKUP(Importaciones_mensuales[[#This Row],[Código Arancelario]],Codigos10[],4,0)</f>
        <v>Fresco</v>
      </c>
      <c r="F1632">
        <f>+VLOOKUP(Importaciones_mensuales[[#This Row],[Procesamiento]],Cod_procesamiento[],2,0)</f>
        <v>4</v>
      </c>
      <c r="G1632" t="str">
        <f>+VLOOKUP(Importaciones_mensuales[[#This Row],[Código Arancelario]],Codigos10[],3,0)</f>
        <v>No orgánico</v>
      </c>
      <c r="H1632">
        <f>+VLOOKUP(Importaciones_mensuales[[#This Row],[Tipo]],Cod_tipo[],2,0)</f>
        <v>2</v>
      </c>
      <c r="I1632" t="str">
        <f>+VLOOKUP(Importaciones_mensuales[[#This Row],[Código Arancelario]],Codigos10[],5,0)</f>
        <v>Hortalizas</v>
      </c>
      <c r="J1632">
        <f>+VLOOKUP(Importaciones_mensuales[[#This Row],[Categoría]],Cod_Tipo_cultivo[],2,0)</f>
        <v>7</v>
      </c>
      <c r="K1632" t="s">
        <v>20</v>
      </c>
      <c r="L1632">
        <f>+VLOOKUP(Importaciones_mensuales[[#This Row],[Contenido]],Contenido_cod[],2,0)</f>
        <v>2</v>
      </c>
      <c r="M1632" t="str">
        <f>+VLOOKUP(Importaciones_mensuales[[#This Row],[Código Arancelario]],Codigos10[],7,0)</f>
        <v>Sin especificar</v>
      </c>
      <c r="N1632">
        <v>2020</v>
      </c>
      <c r="O1632">
        <v>4.8033085974183809</v>
      </c>
      <c r="P1632">
        <v>5.4182173052707325</v>
      </c>
      <c r="Q1632">
        <v>6.3654381126614421</v>
      </c>
      <c r="R1632">
        <v>4.9610923562508571</v>
      </c>
      <c r="S1632">
        <v>4.9927257606490869</v>
      </c>
      <c r="T1632">
        <v>4.9484203840919401</v>
      </c>
      <c r="U1632">
        <v>5.1086057309171551</v>
      </c>
      <c r="V1632">
        <v>5.0264664320744785</v>
      </c>
      <c r="W1632">
        <v>4.9555610094929383</v>
      </c>
      <c r="X1632">
        <v>4.698655462184874</v>
      </c>
      <c r="Y1632">
        <v>0</v>
      </c>
      <c r="Z1632">
        <v>4.7265617986454558</v>
      </c>
    </row>
    <row r="1633" spans="1:26" x14ac:dyDescent="0.25">
      <c r="A1633" t="s">
        <v>81</v>
      </c>
      <c r="B1633" t="s">
        <v>363</v>
      </c>
      <c r="C1633" t="str">
        <f>+VLOOKUP(Importaciones_mensuales[[#This Row],[Código Arancelario]],Codigos10[],2,0)</f>
        <v>Espárrago</v>
      </c>
      <c r="D1633">
        <f>+VLOOKUP(Importaciones_mensuales[[#This Row],[Cultivo]],Cod_categoría[],2,0)</f>
        <v>100112018</v>
      </c>
      <c r="E1633" t="str">
        <f>+VLOOKUP(Importaciones_mensuales[[#This Row],[Código Arancelario]],Codigos10[],4,0)</f>
        <v>Congelado</v>
      </c>
      <c r="F1633">
        <f>+VLOOKUP(Importaciones_mensuales[[#This Row],[Procesamiento]],Cod_procesamiento[],2,0)</f>
        <v>1</v>
      </c>
      <c r="G1633" t="str">
        <f>+VLOOKUP(Importaciones_mensuales[[#This Row],[Código Arancelario]],Codigos10[],3,0)</f>
        <v>No orgánico</v>
      </c>
      <c r="H1633">
        <f>+VLOOKUP(Importaciones_mensuales[[#This Row],[Tipo]],Cod_tipo[],2,0)</f>
        <v>2</v>
      </c>
      <c r="I1633" t="str">
        <f>+VLOOKUP(Importaciones_mensuales[[#This Row],[Código Arancelario]],Codigos10[],5,0)</f>
        <v>Hortalizas</v>
      </c>
      <c r="J1633">
        <f>+VLOOKUP(Importaciones_mensuales[[#This Row],[Categoría]],Cod_Tipo_cultivo[],2,0)</f>
        <v>7</v>
      </c>
      <c r="K1633" t="s">
        <v>20</v>
      </c>
      <c r="L1633">
        <f>+VLOOKUP(Importaciones_mensuales[[#This Row],[Contenido]],Contenido_cod[],2,0)</f>
        <v>2</v>
      </c>
      <c r="M1633" t="str">
        <f>+VLOOKUP(Importaciones_mensuales[[#This Row],[Código Arancelario]],Codigos10[],7,0)</f>
        <v>Sin especificar</v>
      </c>
      <c r="N1633">
        <v>2016</v>
      </c>
      <c r="O1633">
        <v>4.7900005462011714</v>
      </c>
      <c r="P1633">
        <v>0</v>
      </c>
      <c r="Q1633">
        <v>0</v>
      </c>
      <c r="R1633">
        <v>0.10917162698412698</v>
      </c>
      <c r="S1633">
        <v>3.60765</v>
      </c>
      <c r="T1633">
        <v>0</v>
      </c>
      <c r="U1633">
        <v>2.7728069999999998</v>
      </c>
      <c r="V1633">
        <v>0</v>
      </c>
      <c r="W1633">
        <v>2.772729</v>
      </c>
      <c r="X1633">
        <v>2.7352350000000003</v>
      </c>
      <c r="Y1633">
        <v>0</v>
      </c>
      <c r="Z1633">
        <v>0</v>
      </c>
    </row>
    <row r="1634" spans="1:26" x14ac:dyDescent="0.25">
      <c r="A1634" t="s">
        <v>231</v>
      </c>
      <c r="B1634" t="s">
        <v>362</v>
      </c>
      <c r="C1634" t="str">
        <f>+VLOOKUP(Importaciones_mensuales[[#This Row],[Código Arancelario]],Codigos10[],2,0)</f>
        <v>Frutilla</v>
      </c>
      <c r="D1634">
        <f>+VLOOKUP(Importaciones_mensuales[[#This Row],[Cultivo]],Cod_categoría[],2,0)</f>
        <v>100112025</v>
      </c>
      <c r="E1634" t="str">
        <f>+VLOOKUP(Importaciones_mensuales[[#This Row],[Código Arancelario]],Codigos10[],4,0)</f>
        <v>Fresco</v>
      </c>
      <c r="F1634">
        <f>+VLOOKUP(Importaciones_mensuales[[#This Row],[Procesamiento]],Cod_procesamiento[],2,0)</f>
        <v>4</v>
      </c>
      <c r="G1634" t="str">
        <f>+VLOOKUP(Importaciones_mensuales[[#This Row],[Código Arancelario]],Codigos10[],3,0)</f>
        <v>Sin especificar</v>
      </c>
      <c r="H1634">
        <f>+VLOOKUP(Importaciones_mensuales[[#This Row],[Tipo]],Cod_tipo[],2,0)</f>
        <v>5</v>
      </c>
      <c r="I1634" t="str">
        <f>+VLOOKUP(Importaciones_mensuales[[#This Row],[Código Arancelario]],Codigos10[],5,0)</f>
        <v>Berries</v>
      </c>
      <c r="J1634">
        <f>+VLOOKUP(Importaciones_mensuales[[#This Row],[Categoría]],Cod_Tipo_cultivo[],2,0)</f>
        <v>1</v>
      </c>
      <c r="K1634" t="s">
        <v>129</v>
      </c>
      <c r="L1634">
        <f>+VLOOKUP(Importaciones_mensuales[[#This Row],[Contenido]],Contenido_cod[],2,0)</f>
        <v>1</v>
      </c>
      <c r="M1634" t="str">
        <f>+VLOOKUP(Importaciones_mensuales[[#This Row],[Código Arancelario]],Codigos10[],7,0)</f>
        <v>Sin especificar</v>
      </c>
      <c r="N1634">
        <v>2018</v>
      </c>
      <c r="O1634">
        <v>0.4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1.3846000000000001</v>
      </c>
      <c r="W1634">
        <v>0</v>
      </c>
      <c r="X1634">
        <v>0</v>
      </c>
      <c r="Y1634">
        <v>0</v>
      </c>
      <c r="Z1634">
        <v>0</v>
      </c>
    </row>
    <row r="1635" spans="1:26" x14ac:dyDescent="0.25">
      <c r="A1635" t="s">
        <v>92</v>
      </c>
      <c r="B1635" t="s">
        <v>363</v>
      </c>
      <c r="C1635" t="str">
        <f>+VLOOKUP(Importaciones_mensuales[[#This Row],[Código Arancelario]],Codigos10[],2,0)</f>
        <v>Tomate</v>
      </c>
      <c r="D1635">
        <f>+VLOOKUP(Importaciones_mensuales[[#This Row],[Cultivo]],Cod_categoría[],2,0)</f>
        <v>100112020</v>
      </c>
      <c r="E1635" t="str">
        <f>+VLOOKUP(Importaciones_mensuales[[#This Row],[Código Arancelario]],Codigos10[],4,0)</f>
        <v>Deshidratado</v>
      </c>
      <c r="F1635">
        <f>+VLOOKUP(Importaciones_mensuales[[#This Row],[Procesamiento]],Cod_procesamiento[],2,0)</f>
        <v>3</v>
      </c>
      <c r="G1635" t="str">
        <f>+VLOOKUP(Importaciones_mensuales[[#This Row],[Código Arancelario]],Codigos10[],3,0)</f>
        <v>No orgánico</v>
      </c>
      <c r="H1635">
        <f>+VLOOKUP(Importaciones_mensuales[[#This Row],[Tipo]],Cod_tipo[],2,0)</f>
        <v>2</v>
      </c>
      <c r="I1635" t="str">
        <f>+VLOOKUP(Importaciones_mensuales[[#This Row],[Código Arancelario]],Codigos10[],5,0)</f>
        <v>Hortalizas</v>
      </c>
      <c r="J1635">
        <f>+VLOOKUP(Importaciones_mensuales[[#This Row],[Categoría]],Cod_Tipo_cultivo[],2,0)</f>
        <v>7</v>
      </c>
      <c r="K1635" t="s">
        <v>20</v>
      </c>
      <c r="L1635">
        <f>+VLOOKUP(Importaciones_mensuales[[#This Row],[Contenido]],Contenido_cod[],2,0)</f>
        <v>2</v>
      </c>
      <c r="M1635" t="str">
        <f>+VLOOKUP(Importaciones_mensuales[[#This Row],[Código Arancelario]],Codigos10[],7,0)</f>
        <v>Sin especificar</v>
      </c>
      <c r="N1635">
        <v>2019</v>
      </c>
      <c r="O1635">
        <v>4.724527027027027</v>
      </c>
      <c r="P1635">
        <v>3.9210288699337159</v>
      </c>
      <c r="Q1635">
        <v>3.2203640843142622</v>
      </c>
      <c r="R1635">
        <v>5.4307813121272366</v>
      </c>
      <c r="S1635">
        <v>6.5756153468318503</v>
      </c>
      <c r="T1635">
        <v>3.15</v>
      </c>
      <c r="U1635">
        <v>3.9728044353984688</v>
      </c>
      <c r="V1635">
        <v>3.9177502941176474</v>
      </c>
      <c r="W1635">
        <v>4.1190082740488707</v>
      </c>
      <c r="X1635">
        <v>0</v>
      </c>
      <c r="Y1635">
        <v>4.8843352051379361</v>
      </c>
      <c r="Z1635">
        <v>3.6950612803834302</v>
      </c>
    </row>
    <row r="1636" spans="1:26" x14ac:dyDescent="0.25">
      <c r="A1636" t="s">
        <v>92</v>
      </c>
      <c r="B1636" t="s">
        <v>363</v>
      </c>
      <c r="C1636" t="str">
        <f>+VLOOKUP(Importaciones_mensuales[[#This Row],[Código Arancelario]],Codigos10[],2,0)</f>
        <v>Tomate</v>
      </c>
      <c r="D1636">
        <f>+VLOOKUP(Importaciones_mensuales[[#This Row],[Cultivo]],Cod_categoría[],2,0)</f>
        <v>100112020</v>
      </c>
      <c r="E1636" t="str">
        <f>+VLOOKUP(Importaciones_mensuales[[#This Row],[Código Arancelario]],Codigos10[],4,0)</f>
        <v>Deshidratado</v>
      </c>
      <c r="F1636">
        <f>+VLOOKUP(Importaciones_mensuales[[#This Row],[Procesamiento]],Cod_procesamiento[],2,0)</f>
        <v>3</v>
      </c>
      <c r="G1636" t="str">
        <f>+VLOOKUP(Importaciones_mensuales[[#This Row],[Código Arancelario]],Codigos10[],3,0)</f>
        <v>No orgánico</v>
      </c>
      <c r="H1636">
        <f>+VLOOKUP(Importaciones_mensuales[[#This Row],[Tipo]],Cod_tipo[],2,0)</f>
        <v>2</v>
      </c>
      <c r="I1636" t="str">
        <f>+VLOOKUP(Importaciones_mensuales[[#This Row],[Código Arancelario]],Codigos10[],5,0)</f>
        <v>Hortalizas</v>
      </c>
      <c r="J1636">
        <f>+VLOOKUP(Importaciones_mensuales[[#This Row],[Categoría]],Cod_Tipo_cultivo[],2,0)</f>
        <v>7</v>
      </c>
      <c r="K1636" t="s">
        <v>20</v>
      </c>
      <c r="L1636">
        <f>+VLOOKUP(Importaciones_mensuales[[#This Row],[Contenido]],Contenido_cod[],2,0)</f>
        <v>2</v>
      </c>
      <c r="M1636" t="str">
        <f>+VLOOKUP(Importaciones_mensuales[[#This Row],[Código Arancelario]],Codigos10[],7,0)</f>
        <v>Sin especificar</v>
      </c>
      <c r="N1636">
        <v>2018</v>
      </c>
      <c r="O1636">
        <v>4.5465736267668628</v>
      </c>
      <c r="P1636">
        <v>3.8390639474472099</v>
      </c>
      <c r="Q1636">
        <v>4.0481099943990015</v>
      </c>
      <c r="R1636">
        <v>3.5942529526655309</v>
      </c>
      <c r="S1636">
        <v>4.1909975669099753</v>
      </c>
      <c r="T1636">
        <v>4.3638769999999996</v>
      </c>
      <c r="U1636">
        <v>4.0771946060547508</v>
      </c>
      <c r="V1636">
        <v>3.9910449625312236</v>
      </c>
      <c r="W1636">
        <v>3.494981947483589</v>
      </c>
      <c r="X1636">
        <v>3.8410809299748636</v>
      </c>
      <c r="Y1636">
        <v>3.0962484615384618</v>
      </c>
      <c r="Z1636">
        <v>3.1</v>
      </c>
    </row>
    <row r="1637" spans="1:26" x14ac:dyDescent="0.25">
      <c r="A1637" t="s">
        <v>54</v>
      </c>
      <c r="B1637" t="s">
        <v>363</v>
      </c>
      <c r="C1637" t="str">
        <f>+VLOOKUP(Importaciones_mensuales[[#This Row],[Código Arancelario]],Codigos10[],2,0)</f>
        <v>Espárrago</v>
      </c>
      <c r="D1637">
        <f>+VLOOKUP(Importaciones_mensuales[[#This Row],[Cultivo]],Cod_categoría[],2,0)</f>
        <v>100112018</v>
      </c>
      <c r="E1637" t="str">
        <f>+VLOOKUP(Importaciones_mensuales[[#This Row],[Código Arancelario]],Codigos10[],4,0)</f>
        <v>Fresco</v>
      </c>
      <c r="F1637">
        <f>+VLOOKUP(Importaciones_mensuales[[#This Row],[Procesamiento]],Cod_procesamiento[],2,0)</f>
        <v>4</v>
      </c>
      <c r="G1637" t="str">
        <f>+VLOOKUP(Importaciones_mensuales[[#This Row],[Código Arancelario]],Codigos10[],3,0)</f>
        <v>No orgánico</v>
      </c>
      <c r="H1637">
        <f>+VLOOKUP(Importaciones_mensuales[[#This Row],[Tipo]],Cod_tipo[],2,0)</f>
        <v>2</v>
      </c>
      <c r="I1637" t="str">
        <f>+VLOOKUP(Importaciones_mensuales[[#This Row],[Código Arancelario]],Codigos10[],5,0)</f>
        <v>Hortalizas</v>
      </c>
      <c r="J1637">
        <f>+VLOOKUP(Importaciones_mensuales[[#This Row],[Categoría]],Cod_Tipo_cultivo[],2,0)</f>
        <v>7</v>
      </c>
      <c r="K1637" t="s">
        <v>20</v>
      </c>
      <c r="L1637">
        <f>+VLOOKUP(Importaciones_mensuales[[#This Row],[Contenido]],Contenido_cod[],2,0)</f>
        <v>2</v>
      </c>
      <c r="M1637" t="str">
        <f>+VLOOKUP(Importaciones_mensuales[[#This Row],[Código Arancelario]],Codigos10[],7,0)</f>
        <v>Sin especificar</v>
      </c>
      <c r="N1637">
        <v>2019</v>
      </c>
      <c r="O1637">
        <v>4.5167659431697942</v>
      </c>
      <c r="P1637">
        <v>4.3829326311733343</v>
      </c>
      <c r="Q1637">
        <v>4.5305549810410204</v>
      </c>
      <c r="R1637">
        <v>4.4221312869350795</v>
      </c>
      <c r="S1637">
        <v>4.0885534427882169</v>
      </c>
      <c r="T1637">
        <v>4.412368643114311</v>
      </c>
      <c r="U1637">
        <v>4.2161311797855072</v>
      </c>
      <c r="V1637">
        <v>4.5528730841624094</v>
      </c>
      <c r="W1637">
        <v>4.6799748865063266</v>
      </c>
      <c r="X1637">
        <v>4.4883515127905467</v>
      </c>
      <c r="Y1637">
        <v>4.6680352276503818</v>
      </c>
      <c r="Z1637">
        <v>4.8676221904638162</v>
      </c>
    </row>
    <row r="1638" spans="1:26" x14ac:dyDescent="0.25">
      <c r="A1638" t="s">
        <v>54</v>
      </c>
      <c r="B1638" t="s">
        <v>363</v>
      </c>
      <c r="C1638" t="str">
        <f>+VLOOKUP(Importaciones_mensuales[[#This Row],[Código Arancelario]],Codigos10[],2,0)</f>
        <v>Espárrago</v>
      </c>
      <c r="D1638">
        <f>+VLOOKUP(Importaciones_mensuales[[#This Row],[Cultivo]],Cod_categoría[],2,0)</f>
        <v>100112018</v>
      </c>
      <c r="E1638" t="str">
        <f>+VLOOKUP(Importaciones_mensuales[[#This Row],[Código Arancelario]],Codigos10[],4,0)</f>
        <v>Fresco</v>
      </c>
      <c r="F1638">
        <f>+VLOOKUP(Importaciones_mensuales[[#This Row],[Procesamiento]],Cod_procesamiento[],2,0)</f>
        <v>4</v>
      </c>
      <c r="G1638" t="str">
        <f>+VLOOKUP(Importaciones_mensuales[[#This Row],[Código Arancelario]],Codigos10[],3,0)</f>
        <v>No orgánico</v>
      </c>
      <c r="H1638">
        <f>+VLOOKUP(Importaciones_mensuales[[#This Row],[Tipo]],Cod_tipo[],2,0)</f>
        <v>2</v>
      </c>
      <c r="I1638" t="str">
        <f>+VLOOKUP(Importaciones_mensuales[[#This Row],[Código Arancelario]],Codigos10[],5,0)</f>
        <v>Hortalizas</v>
      </c>
      <c r="J1638">
        <f>+VLOOKUP(Importaciones_mensuales[[#This Row],[Categoría]],Cod_Tipo_cultivo[],2,0)</f>
        <v>7</v>
      </c>
      <c r="K1638" t="s">
        <v>20</v>
      </c>
      <c r="L1638">
        <f>+VLOOKUP(Importaciones_mensuales[[#This Row],[Contenido]],Contenido_cod[],2,0)</f>
        <v>2</v>
      </c>
      <c r="M1638" t="str">
        <f>+VLOOKUP(Importaciones_mensuales[[#This Row],[Código Arancelario]],Codigos10[],7,0)</f>
        <v>Sin especificar</v>
      </c>
      <c r="N1638">
        <v>2016</v>
      </c>
      <c r="O1638">
        <v>4.3857987932520626</v>
      </c>
      <c r="P1638">
        <v>4.2204004288056503</v>
      </c>
      <c r="Q1638">
        <v>4.8493438163481963</v>
      </c>
      <c r="R1638">
        <v>4.2616436344791842</v>
      </c>
      <c r="S1638">
        <v>4.6476401365187714</v>
      </c>
      <c r="T1638">
        <v>3.5217634841909491</v>
      </c>
      <c r="U1638">
        <v>4.9541993428258486</v>
      </c>
      <c r="V1638">
        <v>4.2334578899909827</v>
      </c>
      <c r="W1638">
        <v>4.1066779061639052</v>
      </c>
      <c r="X1638">
        <v>4.4300971706201775</v>
      </c>
      <c r="Y1638">
        <v>0</v>
      </c>
      <c r="Z1638">
        <v>4.2480667396061271</v>
      </c>
    </row>
    <row r="1639" spans="1:26" x14ac:dyDescent="0.25">
      <c r="A1639" t="s">
        <v>54</v>
      </c>
      <c r="B1639" t="s">
        <v>363</v>
      </c>
      <c r="C1639" t="str">
        <f>+VLOOKUP(Importaciones_mensuales[[#This Row],[Código Arancelario]],Codigos10[],2,0)</f>
        <v>Espárrago</v>
      </c>
      <c r="D1639">
        <f>+VLOOKUP(Importaciones_mensuales[[#This Row],[Cultivo]],Cod_categoría[],2,0)</f>
        <v>100112018</v>
      </c>
      <c r="E1639" t="str">
        <f>+VLOOKUP(Importaciones_mensuales[[#This Row],[Código Arancelario]],Codigos10[],4,0)</f>
        <v>Fresco</v>
      </c>
      <c r="F1639">
        <f>+VLOOKUP(Importaciones_mensuales[[#This Row],[Procesamiento]],Cod_procesamiento[],2,0)</f>
        <v>4</v>
      </c>
      <c r="G1639" t="str">
        <f>+VLOOKUP(Importaciones_mensuales[[#This Row],[Código Arancelario]],Codigos10[],3,0)</f>
        <v>No orgánico</v>
      </c>
      <c r="H1639">
        <f>+VLOOKUP(Importaciones_mensuales[[#This Row],[Tipo]],Cod_tipo[],2,0)</f>
        <v>2</v>
      </c>
      <c r="I1639" t="str">
        <f>+VLOOKUP(Importaciones_mensuales[[#This Row],[Código Arancelario]],Codigos10[],5,0)</f>
        <v>Hortalizas</v>
      </c>
      <c r="J1639">
        <f>+VLOOKUP(Importaciones_mensuales[[#This Row],[Categoría]],Cod_Tipo_cultivo[],2,0)</f>
        <v>7</v>
      </c>
      <c r="K1639" t="s">
        <v>20</v>
      </c>
      <c r="L1639">
        <f>+VLOOKUP(Importaciones_mensuales[[#This Row],[Contenido]],Contenido_cod[],2,0)</f>
        <v>2</v>
      </c>
      <c r="M1639" t="str">
        <f>+VLOOKUP(Importaciones_mensuales[[#This Row],[Código Arancelario]],Codigos10[],7,0)</f>
        <v>Sin especificar</v>
      </c>
      <c r="N1639">
        <v>2018</v>
      </c>
      <c r="O1639">
        <v>4.3387508833922261</v>
      </c>
      <c r="P1639">
        <v>4.1722867780760238</v>
      </c>
      <c r="Q1639">
        <v>4.0099924843423791</v>
      </c>
      <c r="R1639">
        <v>4.3395024246526726</v>
      </c>
      <c r="S1639">
        <v>4.3862989314628296</v>
      </c>
      <c r="T1639">
        <v>4.486154927994491</v>
      </c>
      <c r="U1639">
        <v>4.7215085258525846</v>
      </c>
      <c r="V1639">
        <v>4.7502907827812928</v>
      </c>
      <c r="W1639">
        <v>4.3566589147286825</v>
      </c>
      <c r="X1639">
        <v>4.064146533590713</v>
      </c>
      <c r="Y1639">
        <v>4.1512727116244195</v>
      </c>
      <c r="Z1639">
        <v>4.3762694007424425</v>
      </c>
    </row>
    <row r="1640" spans="1:26" x14ac:dyDescent="0.25">
      <c r="A1640" t="s">
        <v>54</v>
      </c>
      <c r="B1640" t="s">
        <v>363</v>
      </c>
      <c r="C1640" t="str">
        <f>+VLOOKUP(Importaciones_mensuales[[#This Row],[Código Arancelario]],Codigos10[],2,0)</f>
        <v>Espárrago</v>
      </c>
      <c r="D1640">
        <f>+VLOOKUP(Importaciones_mensuales[[#This Row],[Cultivo]],Cod_categoría[],2,0)</f>
        <v>100112018</v>
      </c>
      <c r="E1640" t="str">
        <f>+VLOOKUP(Importaciones_mensuales[[#This Row],[Código Arancelario]],Codigos10[],4,0)</f>
        <v>Fresco</v>
      </c>
      <c r="F1640">
        <f>+VLOOKUP(Importaciones_mensuales[[#This Row],[Procesamiento]],Cod_procesamiento[],2,0)</f>
        <v>4</v>
      </c>
      <c r="G1640" t="str">
        <f>+VLOOKUP(Importaciones_mensuales[[#This Row],[Código Arancelario]],Codigos10[],3,0)</f>
        <v>No orgánico</v>
      </c>
      <c r="H1640">
        <f>+VLOOKUP(Importaciones_mensuales[[#This Row],[Tipo]],Cod_tipo[],2,0)</f>
        <v>2</v>
      </c>
      <c r="I1640" t="str">
        <f>+VLOOKUP(Importaciones_mensuales[[#This Row],[Código Arancelario]],Codigos10[],5,0)</f>
        <v>Hortalizas</v>
      </c>
      <c r="J1640">
        <f>+VLOOKUP(Importaciones_mensuales[[#This Row],[Categoría]],Cod_Tipo_cultivo[],2,0)</f>
        <v>7</v>
      </c>
      <c r="K1640" t="s">
        <v>20</v>
      </c>
      <c r="L1640">
        <f>+VLOOKUP(Importaciones_mensuales[[#This Row],[Contenido]],Contenido_cod[],2,0)</f>
        <v>2</v>
      </c>
      <c r="M1640" t="str">
        <f>+VLOOKUP(Importaciones_mensuales[[#This Row],[Código Arancelario]],Codigos10[],7,0)</f>
        <v>Sin especificar</v>
      </c>
      <c r="N1640">
        <v>2017</v>
      </c>
      <c r="O1640">
        <v>4.337797837329572</v>
      </c>
      <c r="P1640">
        <v>4.3673150105708238</v>
      </c>
      <c r="Q1640">
        <v>4.3941885639458755</v>
      </c>
      <c r="R1640">
        <v>4.7440159574468082</v>
      </c>
      <c r="S1640">
        <v>4.5056131809902302</v>
      </c>
      <c r="T1640">
        <v>4.5189214064115824</v>
      </c>
      <c r="U1640">
        <v>4.5808188653990003</v>
      </c>
      <c r="V1640">
        <v>5.0100637875403322</v>
      </c>
      <c r="W1640">
        <v>4.6915954088952656</v>
      </c>
      <c r="X1640">
        <v>4.7460693815987929</v>
      </c>
      <c r="Y1640">
        <v>4.0944857685009488</v>
      </c>
      <c r="Z1640">
        <v>4.0715108695652171</v>
      </c>
    </row>
    <row r="1641" spans="1:26" x14ac:dyDescent="0.25">
      <c r="A1641" t="s">
        <v>336</v>
      </c>
      <c r="B1641" t="s">
        <v>362</v>
      </c>
      <c r="C1641" t="str">
        <f>+VLOOKUP(Importaciones_mensuales[[#This Row],[Código Arancelario]],Codigos10[],2,0)</f>
        <v>Caqui</v>
      </c>
      <c r="D1641">
        <f>+VLOOKUP(Importaciones_mensuales[[#This Row],[Cultivo]],Cod_categoría[],2,0)</f>
        <v>100107001</v>
      </c>
      <c r="E1641" t="str">
        <f>+VLOOKUP(Importaciones_mensuales[[#This Row],[Código Arancelario]],Codigos10[],4,0)</f>
        <v>Fresco</v>
      </c>
      <c r="F1641">
        <f>+VLOOKUP(Importaciones_mensuales[[#This Row],[Procesamiento]],Cod_procesamiento[],2,0)</f>
        <v>4</v>
      </c>
      <c r="G1641" t="str">
        <f>+VLOOKUP(Importaciones_mensuales[[#This Row],[Código Arancelario]],Codigos10[],3,0)</f>
        <v>Sin especificar</v>
      </c>
      <c r="H1641">
        <f>+VLOOKUP(Importaciones_mensuales[[#This Row],[Tipo]],Cod_tipo[],2,0)</f>
        <v>5</v>
      </c>
      <c r="I1641" t="str">
        <f>+VLOOKUP(Importaciones_mensuales[[#This Row],[Código Arancelario]],Codigos10[],5,0)</f>
        <v>Frutos de pepita</v>
      </c>
      <c r="J1641">
        <f>+VLOOKUP(Importaciones_mensuales[[#This Row],[Categoría]],Cod_Tipo_cultivo[],2,0)</f>
        <v>3</v>
      </c>
      <c r="K1641" t="s">
        <v>129</v>
      </c>
      <c r="L1641">
        <f>+VLOOKUP(Importaciones_mensuales[[#This Row],[Contenido]],Contenido_cod[],2,0)</f>
        <v>1</v>
      </c>
      <c r="M1641" t="str">
        <f>+VLOOKUP(Importaciones_mensuales[[#This Row],[Código Arancelario]],Codigos10[],7,0)</f>
        <v>Sin especificar</v>
      </c>
      <c r="N1641">
        <v>2018</v>
      </c>
      <c r="O1641">
        <v>0</v>
      </c>
      <c r="P1641">
        <v>0</v>
      </c>
      <c r="Q1641">
        <v>0</v>
      </c>
      <c r="R1641">
        <v>184.31880000000001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</row>
    <row r="1642" spans="1:26" x14ac:dyDescent="0.25">
      <c r="A1642" t="s">
        <v>338</v>
      </c>
      <c r="B1642" t="s">
        <v>362</v>
      </c>
      <c r="C1642" t="str">
        <f>+VLOOKUP(Importaciones_mensuales[[#This Row],[Código Arancelario]],Codigos10[],2,0)</f>
        <v>Chirimoya</v>
      </c>
      <c r="D1642">
        <f>+VLOOKUP(Importaciones_mensuales[[#This Row],[Cultivo]],Cod_categoría[],2,0)</f>
        <v>100107002</v>
      </c>
      <c r="E1642" t="str">
        <f>+VLOOKUP(Importaciones_mensuales[[#This Row],[Código Arancelario]],Codigos10[],4,0)</f>
        <v>Fresco</v>
      </c>
      <c r="F1642">
        <f>+VLOOKUP(Importaciones_mensuales[[#This Row],[Procesamiento]],Cod_procesamiento[],2,0)</f>
        <v>4</v>
      </c>
      <c r="G1642" t="str">
        <f>+VLOOKUP(Importaciones_mensuales[[#This Row],[Código Arancelario]],Codigos10[],3,0)</f>
        <v>Sin especificar</v>
      </c>
      <c r="H1642">
        <f>+VLOOKUP(Importaciones_mensuales[[#This Row],[Tipo]],Cod_tipo[],2,0)</f>
        <v>5</v>
      </c>
      <c r="I1642" t="str">
        <f>+VLOOKUP(Importaciones_mensuales[[#This Row],[Código Arancelario]],Codigos10[],5,0)</f>
        <v>Tropicales y Subtropicales</v>
      </c>
      <c r="J1642">
        <f>+VLOOKUP(Importaciones_mensuales[[#This Row],[Categoría]],Cod_Tipo_cultivo[],2,0)</f>
        <v>4</v>
      </c>
      <c r="K1642" t="s">
        <v>129</v>
      </c>
      <c r="L1642">
        <f>+VLOOKUP(Importaciones_mensuales[[#This Row],[Contenido]],Contenido_cod[],2,0)</f>
        <v>1</v>
      </c>
      <c r="M1642" t="str">
        <f>+VLOOKUP(Importaciones_mensuales[[#This Row],[Código Arancelario]],Codigos10[],7,0)</f>
        <v>Sin especificar</v>
      </c>
      <c r="N1642">
        <v>2018</v>
      </c>
      <c r="O1642">
        <v>0</v>
      </c>
      <c r="P1642">
        <v>3.2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</row>
    <row r="1643" spans="1:26" x14ac:dyDescent="0.25">
      <c r="A1643" t="s">
        <v>340</v>
      </c>
      <c r="B1643" t="s">
        <v>362</v>
      </c>
      <c r="C1643" t="str">
        <f>+VLOOKUP(Importaciones_mensuales[[#This Row],[Código Arancelario]],Codigos10[],2,0)</f>
        <v>Níspero</v>
      </c>
      <c r="D1643">
        <f>+VLOOKUP(Importaciones_mensuales[[#This Row],[Cultivo]],Cod_categoría[],2,0)</f>
        <v>100114031</v>
      </c>
      <c r="E1643" t="str">
        <f>+VLOOKUP(Importaciones_mensuales[[#This Row],[Código Arancelario]],Codigos10[],4,0)</f>
        <v>Fresco</v>
      </c>
      <c r="F1643">
        <f>+VLOOKUP(Importaciones_mensuales[[#This Row],[Procesamiento]],Cod_procesamiento[],2,0)</f>
        <v>4</v>
      </c>
      <c r="G1643" t="str">
        <f>+VLOOKUP(Importaciones_mensuales[[#This Row],[Código Arancelario]],Codigos10[],3,0)</f>
        <v>Sin especificar</v>
      </c>
      <c r="H1643">
        <f>+VLOOKUP(Importaciones_mensuales[[#This Row],[Tipo]],Cod_tipo[],2,0)</f>
        <v>5</v>
      </c>
      <c r="I1643" t="str">
        <f>+VLOOKUP(Importaciones_mensuales[[#This Row],[Código Arancelario]],Codigos10[],5,0)</f>
        <v>Frutos de pepita</v>
      </c>
      <c r="J1643">
        <f>+VLOOKUP(Importaciones_mensuales[[#This Row],[Categoría]],Cod_Tipo_cultivo[],2,0)</f>
        <v>3</v>
      </c>
      <c r="K1643" t="s">
        <v>129</v>
      </c>
      <c r="L1643">
        <f>+VLOOKUP(Importaciones_mensuales[[#This Row],[Contenido]],Contenido_cod[],2,0)</f>
        <v>1</v>
      </c>
      <c r="M1643" t="str">
        <f>+VLOOKUP(Importaciones_mensuales[[#This Row],[Código Arancelario]],Codigos10[],7,0)</f>
        <v>Sin especificar</v>
      </c>
      <c r="N1643">
        <v>2018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1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</row>
    <row r="1644" spans="1:26" x14ac:dyDescent="0.25">
      <c r="A1644" t="s">
        <v>92</v>
      </c>
      <c r="B1644" t="s">
        <v>363</v>
      </c>
      <c r="C1644" t="str">
        <f>+VLOOKUP(Importaciones_mensuales[[#This Row],[Código Arancelario]],Codigos10[],2,0)</f>
        <v>Tomate</v>
      </c>
      <c r="D1644">
        <f>+VLOOKUP(Importaciones_mensuales[[#This Row],[Cultivo]],Cod_categoría[],2,0)</f>
        <v>100112020</v>
      </c>
      <c r="E1644" t="str">
        <f>+VLOOKUP(Importaciones_mensuales[[#This Row],[Código Arancelario]],Codigos10[],4,0)</f>
        <v>Deshidratado</v>
      </c>
      <c r="F1644">
        <f>+VLOOKUP(Importaciones_mensuales[[#This Row],[Procesamiento]],Cod_procesamiento[],2,0)</f>
        <v>3</v>
      </c>
      <c r="G1644" t="str">
        <f>+VLOOKUP(Importaciones_mensuales[[#This Row],[Código Arancelario]],Codigos10[],3,0)</f>
        <v>No orgánico</v>
      </c>
      <c r="H1644">
        <f>+VLOOKUP(Importaciones_mensuales[[#This Row],[Tipo]],Cod_tipo[],2,0)</f>
        <v>2</v>
      </c>
      <c r="I1644" t="str">
        <f>+VLOOKUP(Importaciones_mensuales[[#This Row],[Código Arancelario]],Codigos10[],5,0)</f>
        <v>Hortalizas</v>
      </c>
      <c r="J1644">
        <f>+VLOOKUP(Importaciones_mensuales[[#This Row],[Categoría]],Cod_Tipo_cultivo[],2,0)</f>
        <v>7</v>
      </c>
      <c r="K1644" t="s">
        <v>20</v>
      </c>
      <c r="L1644">
        <f>+VLOOKUP(Importaciones_mensuales[[#This Row],[Contenido]],Contenido_cod[],2,0)</f>
        <v>2</v>
      </c>
      <c r="M1644" t="str">
        <f>+VLOOKUP(Importaciones_mensuales[[#This Row],[Código Arancelario]],Codigos10[],7,0)</f>
        <v>Sin especificar</v>
      </c>
      <c r="N1644">
        <v>2016</v>
      </c>
      <c r="O1644">
        <v>4.3357652537233973</v>
      </c>
      <c r="P1644">
        <v>45.14</v>
      </c>
      <c r="Q1644">
        <v>3.778797509029447</v>
      </c>
      <c r="R1644">
        <v>4.2822975000000003</v>
      </c>
      <c r="S1644">
        <v>4.1814914425427876</v>
      </c>
      <c r="T1644">
        <v>4.3479300303820585</v>
      </c>
      <c r="U1644">
        <v>3.3</v>
      </c>
      <c r="V1644">
        <v>4.3591046824696438</v>
      </c>
      <c r="W1644">
        <v>4.4163194582578402</v>
      </c>
      <c r="X1644">
        <v>5.5787223454475203</v>
      </c>
      <c r="Y1644">
        <v>4.2190936040244349</v>
      </c>
      <c r="Z1644">
        <v>3.8131203999999999</v>
      </c>
    </row>
    <row r="1645" spans="1:26" x14ac:dyDescent="0.25">
      <c r="A1645" t="s">
        <v>249</v>
      </c>
      <c r="B1645" t="s">
        <v>363</v>
      </c>
      <c r="C1645" t="str">
        <f>+VLOOKUP(Importaciones_mensuales[[#This Row],[Código Arancelario]],Codigos10[],2,0)</f>
        <v>Frambuesa</v>
      </c>
      <c r="D1645">
        <f>+VLOOKUP(Importaciones_mensuales[[#This Row],[Cultivo]],Cod_categoría[],2,0)</f>
        <v>100101004</v>
      </c>
      <c r="E1645" t="str">
        <f>+VLOOKUP(Importaciones_mensuales[[#This Row],[Código Arancelario]],Codigos10[],4,0)</f>
        <v>Congelado</v>
      </c>
      <c r="F1645">
        <f>+VLOOKUP(Importaciones_mensuales[[#This Row],[Procesamiento]],Cod_procesamiento[],2,0)</f>
        <v>1</v>
      </c>
      <c r="G1645" t="str">
        <f>+VLOOKUP(Importaciones_mensuales[[#This Row],[Código Arancelario]],Codigos10[],3,0)</f>
        <v>Orgánico</v>
      </c>
      <c r="H1645">
        <f>+VLOOKUP(Importaciones_mensuales[[#This Row],[Tipo]],Cod_tipo[],2,0)</f>
        <v>1</v>
      </c>
      <c r="I1645" t="str">
        <f>+VLOOKUP(Importaciones_mensuales[[#This Row],[Código Arancelario]],Codigos10[],5,0)</f>
        <v>Berries</v>
      </c>
      <c r="J1645">
        <f>+VLOOKUP(Importaciones_mensuales[[#This Row],[Categoría]],Cod_Tipo_cultivo[],2,0)</f>
        <v>1</v>
      </c>
      <c r="K1645" t="s">
        <v>129</v>
      </c>
      <c r="L1645">
        <f>+VLOOKUP(Importaciones_mensuales[[#This Row],[Contenido]],Contenido_cod[],2,0)</f>
        <v>1</v>
      </c>
      <c r="M1645" t="str">
        <f>+VLOOKUP(Importaciones_mensuales[[#This Row],[Código Arancelario]],Codigos10[],7,0)</f>
        <v>Sin especificar</v>
      </c>
      <c r="N1645">
        <v>2016</v>
      </c>
      <c r="O1645">
        <v>4.1346942999999996</v>
      </c>
      <c r="P1645">
        <v>4.1406348333333334</v>
      </c>
      <c r="Q1645">
        <v>4.1242900000000002</v>
      </c>
      <c r="R1645">
        <v>4.1140002500000001</v>
      </c>
      <c r="S1645">
        <v>4.0811036922576447</v>
      </c>
      <c r="T1645">
        <v>4.1141335000000003</v>
      </c>
      <c r="U1645">
        <v>0</v>
      </c>
      <c r="V1645">
        <v>1.5717724867724867</v>
      </c>
      <c r="W1645">
        <v>1.3099999407094705</v>
      </c>
      <c r="X1645">
        <v>3.89459</v>
      </c>
      <c r="Y1645">
        <v>3.8946900000000002</v>
      </c>
      <c r="Z1645">
        <v>0</v>
      </c>
    </row>
    <row r="1646" spans="1:26" x14ac:dyDescent="0.25">
      <c r="A1646" t="s">
        <v>92</v>
      </c>
      <c r="B1646" t="s">
        <v>363</v>
      </c>
      <c r="C1646" t="str">
        <f>+VLOOKUP(Importaciones_mensuales[[#This Row],[Código Arancelario]],Codigos10[],2,0)</f>
        <v>Tomate</v>
      </c>
      <c r="D1646">
        <f>+VLOOKUP(Importaciones_mensuales[[#This Row],[Cultivo]],Cod_categoría[],2,0)</f>
        <v>100112020</v>
      </c>
      <c r="E1646" t="str">
        <f>+VLOOKUP(Importaciones_mensuales[[#This Row],[Código Arancelario]],Codigos10[],4,0)</f>
        <v>Deshidratado</v>
      </c>
      <c r="F1646">
        <f>+VLOOKUP(Importaciones_mensuales[[#This Row],[Procesamiento]],Cod_procesamiento[],2,0)</f>
        <v>3</v>
      </c>
      <c r="G1646" t="str">
        <f>+VLOOKUP(Importaciones_mensuales[[#This Row],[Código Arancelario]],Codigos10[],3,0)</f>
        <v>No orgánico</v>
      </c>
      <c r="H1646">
        <f>+VLOOKUP(Importaciones_mensuales[[#This Row],[Tipo]],Cod_tipo[],2,0)</f>
        <v>2</v>
      </c>
      <c r="I1646" t="str">
        <f>+VLOOKUP(Importaciones_mensuales[[#This Row],[Código Arancelario]],Codigos10[],5,0)</f>
        <v>Hortalizas</v>
      </c>
      <c r="J1646">
        <f>+VLOOKUP(Importaciones_mensuales[[#This Row],[Categoría]],Cod_Tipo_cultivo[],2,0)</f>
        <v>7</v>
      </c>
      <c r="K1646" t="s">
        <v>20</v>
      </c>
      <c r="L1646">
        <f>+VLOOKUP(Importaciones_mensuales[[#This Row],[Contenido]],Contenido_cod[],2,0)</f>
        <v>2</v>
      </c>
      <c r="M1646" t="str">
        <f>+VLOOKUP(Importaciones_mensuales[[#This Row],[Código Arancelario]],Codigos10[],7,0)</f>
        <v>Sin especificar</v>
      </c>
      <c r="N1646">
        <v>2015</v>
      </c>
      <c r="O1646">
        <v>3.9954864285714282</v>
      </c>
      <c r="P1646">
        <v>2.6813101232354302</v>
      </c>
      <c r="Q1646">
        <v>4.2864486538461533</v>
      </c>
      <c r="R1646">
        <v>3.849922532557263</v>
      </c>
      <c r="S1646">
        <v>4.3613614285714286</v>
      </c>
      <c r="T1646">
        <v>4.2938308767721862</v>
      </c>
      <c r="U1646">
        <v>4.0941110628124315</v>
      </c>
      <c r="V1646">
        <v>4.8316160738842093</v>
      </c>
      <c r="W1646">
        <v>4.3616000000000001</v>
      </c>
      <c r="X1646">
        <v>4.4919151083897084</v>
      </c>
      <c r="Y1646">
        <v>4.0027083333333335</v>
      </c>
      <c r="Z1646">
        <v>4.4905694727192875</v>
      </c>
    </row>
    <row r="1647" spans="1:26" x14ac:dyDescent="0.25">
      <c r="A1647" t="s">
        <v>92</v>
      </c>
      <c r="B1647" t="s">
        <v>363</v>
      </c>
      <c r="C1647" t="str">
        <f>+VLOOKUP(Importaciones_mensuales[[#This Row],[Código Arancelario]],Codigos10[],2,0)</f>
        <v>Tomate</v>
      </c>
      <c r="D1647">
        <f>+VLOOKUP(Importaciones_mensuales[[#This Row],[Cultivo]],Cod_categoría[],2,0)</f>
        <v>100112020</v>
      </c>
      <c r="E1647" t="str">
        <f>+VLOOKUP(Importaciones_mensuales[[#This Row],[Código Arancelario]],Codigos10[],4,0)</f>
        <v>Deshidratado</v>
      </c>
      <c r="F1647">
        <f>+VLOOKUP(Importaciones_mensuales[[#This Row],[Procesamiento]],Cod_procesamiento[],2,0)</f>
        <v>3</v>
      </c>
      <c r="G1647" t="str">
        <f>+VLOOKUP(Importaciones_mensuales[[#This Row],[Código Arancelario]],Codigos10[],3,0)</f>
        <v>No orgánico</v>
      </c>
      <c r="H1647">
        <f>+VLOOKUP(Importaciones_mensuales[[#This Row],[Tipo]],Cod_tipo[],2,0)</f>
        <v>2</v>
      </c>
      <c r="I1647" t="str">
        <f>+VLOOKUP(Importaciones_mensuales[[#This Row],[Código Arancelario]],Codigos10[],5,0)</f>
        <v>Hortalizas</v>
      </c>
      <c r="J1647">
        <f>+VLOOKUP(Importaciones_mensuales[[#This Row],[Categoría]],Cod_Tipo_cultivo[],2,0)</f>
        <v>7</v>
      </c>
      <c r="K1647" t="s">
        <v>20</v>
      </c>
      <c r="L1647">
        <f>+VLOOKUP(Importaciones_mensuales[[#This Row],[Contenido]],Contenido_cod[],2,0)</f>
        <v>2</v>
      </c>
      <c r="M1647" t="str">
        <f>+VLOOKUP(Importaciones_mensuales[[#This Row],[Código Arancelario]],Codigos10[],7,0)</f>
        <v>Sin especificar</v>
      </c>
      <c r="N1647">
        <v>2017</v>
      </c>
      <c r="O1647">
        <v>3.9003552984576393</v>
      </c>
      <c r="P1647">
        <v>0</v>
      </c>
      <c r="Q1647">
        <v>3.6839417629881219</v>
      </c>
      <c r="R1647">
        <v>4.0990679238985308</v>
      </c>
      <c r="S1647">
        <v>4.0869256410256405</v>
      </c>
      <c r="T1647">
        <v>4.0473830155979202</v>
      </c>
      <c r="U1647">
        <v>3.2744612794612795</v>
      </c>
      <c r="V1647">
        <v>4.2960120636804122</v>
      </c>
      <c r="W1647">
        <v>4.2269754323494926</v>
      </c>
      <c r="X1647">
        <v>3.3227808991527188</v>
      </c>
      <c r="Y1647">
        <v>6.784417988259003</v>
      </c>
      <c r="Z1647">
        <v>3.7370939259654148</v>
      </c>
    </row>
    <row r="1648" spans="1:26" x14ac:dyDescent="0.25">
      <c r="A1648" t="s">
        <v>268</v>
      </c>
      <c r="B1648" t="s">
        <v>363</v>
      </c>
      <c r="C1648" t="str">
        <f>+VLOOKUP(Importaciones_mensuales[[#This Row],[Código Arancelario]],Codigos10[],2,0)</f>
        <v>Manzana</v>
      </c>
      <c r="D1648">
        <f>+VLOOKUP(Importaciones_mensuales[[#This Row],[Cultivo]],Cod_categoría[],2,0)</f>
        <v>100104002</v>
      </c>
      <c r="E1648" t="str">
        <f>+VLOOKUP(Importaciones_mensuales[[#This Row],[Código Arancelario]],Codigos10[],4,0)</f>
        <v>Deshidratado</v>
      </c>
      <c r="F1648">
        <f>+VLOOKUP(Importaciones_mensuales[[#This Row],[Procesamiento]],Cod_procesamiento[],2,0)</f>
        <v>3</v>
      </c>
      <c r="G1648" t="str">
        <f>+VLOOKUP(Importaciones_mensuales[[#This Row],[Código Arancelario]],Codigos10[],3,0)</f>
        <v>No orgánico</v>
      </c>
      <c r="H1648">
        <f>+VLOOKUP(Importaciones_mensuales[[#This Row],[Tipo]],Cod_tipo[],2,0)</f>
        <v>2</v>
      </c>
      <c r="I1648" t="str">
        <f>+VLOOKUP(Importaciones_mensuales[[#This Row],[Código Arancelario]],Codigos10[],5,0)</f>
        <v>Frutos de pepita</v>
      </c>
      <c r="J1648">
        <f>+VLOOKUP(Importaciones_mensuales[[#This Row],[Categoría]],Cod_Tipo_cultivo[],2,0)</f>
        <v>3</v>
      </c>
      <c r="K1648" t="s">
        <v>129</v>
      </c>
      <c r="L1648">
        <f>+VLOOKUP(Importaciones_mensuales[[#This Row],[Contenido]],Contenido_cod[],2,0)</f>
        <v>1</v>
      </c>
      <c r="M1648" t="str">
        <f>+VLOOKUP(Importaciones_mensuales[[#This Row],[Código Arancelario]],Codigos10[],7,0)</f>
        <v>Sin especificar</v>
      </c>
      <c r="N1648">
        <v>2018</v>
      </c>
      <c r="O1648">
        <v>3.8333415205252908</v>
      </c>
      <c r="P1648">
        <v>108.44765342960288</v>
      </c>
      <c r="Q1648">
        <v>0</v>
      </c>
      <c r="R1648">
        <v>3.7683204198950264</v>
      </c>
      <c r="S1648">
        <v>400.48245614035085</v>
      </c>
      <c r="T1648">
        <v>3.984893333333333</v>
      </c>
      <c r="U1648">
        <v>3.9910000000000001</v>
      </c>
      <c r="V1648">
        <v>2.8948053537605545</v>
      </c>
      <c r="W1648">
        <v>0</v>
      </c>
      <c r="X1648">
        <v>1.0428422841776808</v>
      </c>
      <c r="Y1648">
        <v>9.4572088764877709</v>
      </c>
      <c r="Z1648">
        <v>4.0947629991381786</v>
      </c>
    </row>
    <row r="1649" spans="1:26" x14ac:dyDescent="0.25">
      <c r="A1649" t="s">
        <v>81</v>
      </c>
      <c r="B1649" t="s">
        <v>363</v>
      </c>
      <c r="C1649" t="str">
        <f>+VLOOKUP(Importaciones_mensuales[[#This Row],[Código Arancelario]],Codigos10[],2,0)</f>
        <v>Espárrago</v>
      </c>
      <c r="D1649">
        <f>+VLOOKUP(Importaciones_mensuales[[#This Row],[Cultivo]],Cod_categoría[],2,0)</f>
        <v>100112018</v>
      </c>
      <c r="E1649" t="str">
        <f>+VLOOKUP(Importaciones_mensuales[[#This Row],[Código Arancelario]],Codigos10[],4,0)</f>
        <v>Congelado</v>
      </c>
      <c r="F1649">
        <f>+VLOOKUP(Importaciones_mensuales[[#This Row],[Procesamiento]],Cod_procesamiento[],2,0)</f>
        <v>1</v>
      </c>
      <c r="G1649" t="str">
        <f>+VLOOKUP(Importaciones_mensuales[[#This Row],[Código Arancelario]],Codigos10[],3,0)</f>
        <v>No orgánico</v>
      </c>
      <c r="H1649">
        <f>+VLOOKUP(Importaciones_mensuales[[#This Row],[Tipo]],Cod_tipo[],2,0)</f>
        <v>2</v>
      </c>
      <c r="I1649" t="str">
        <f>+VLOOKUP(Importaciones_mensuales[[#This Row],[Código Arancelario]],Codigos10[],5,0)</f>
        <v>Hortalizas</v>
      </c>
      <c r="J1649">
        <f>+VLOOKUP(Importaciones_mensuales[[#This Row],[Categoría]],Cod_Tipo_cultivo[],2,0)</f>
        <v>7</v>
      </c>
      <c r="K1649" t="s">
        <v>20</v>
      </c>
      <c r="L1649">
        <f>+VLOOKUP(Importaciones_mensuales[[#This Row],[Contenido]],Contenido_cod[],2,0)</f>
        <v>2</v>
      </c>
      <c r="M1649" t="str">
        <f>+VLOOKUP(Importaciones_mensuales[[#This Row],[Código Arancelario]],Codigos10[],7,0)</f>
        <v>Sin especificar</v>
      </c>
      <c r="N1649">
        <v>2018</v>
      </c>
      <c r="O1649">
        <v>3.7691857142857144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3.7244299999999999</v>
      </c>
      <c r="Y1649">
        <v>0</v>
      </c>
      <c r="Z1649">
        <v>4.0827580699906703</v>
      </c>
    </row>
    <row r="1650" spans="1:26" x14ac:dyDescent="0.25">
      <c r="A1650" t="s">
        <v>252</v>
      </c>
      <c r="B1650" t="s">
        <v>362</v>
      </c>
      <c r="C1650" t="str">
        <f>+VLOOKUP(Importaciones_mensuales[[#This Row],[Código Arancelario]],Codigos10[],2,0)</f>
        <v>Zarzamora</v>
      </c>
      <c r="D1650">
        <f>+VLOOKUP(Importaciones_mensuales[[#This Row],[Cultivo]],Cod_categoría[],2,0)</f>
        <v>100114038</v>
      </c>
      <c r="E1650" t="str">
        <f>+VLOOKUP(Importaciones_mensuales[[#This Row],[Código Arancelario]],Codigos10[],4,0)</f>
        <v>Congelado</v>
      </c>
      <c r="F1650">
        <f>+VLOOKUP(Importaciones_mensuales[[#This Row],[Procesamiento]],Cod_procesamiento[],2,0)</f>
        <v>1</v>
      </c>
      <c r="G1650" t="str">
        <f>+VLOOKUP(Importaciones_mensuales[[#This Row],[Código Arancelario]],Codigos10[],3,0)</f>
        <v>Sin especificar</v>
      </c>
      <c r="H1650">
        <f>+VLOOKUP(Importaciones_mensuales[[#This Row],[Tipo]],Cod_tipo[],2,0)</f>
        <v>5</v>
      </c>
      <c r="I1650" t="str">
        <f>+VLOOKUP(Importaciones_mensuales[[#This Row],[Código Arancelario]],Codigos10[],5,0)</f>
        <v>Berries</v>
      </c>
      <c r="J1650">
        <f>+VLOOKUP(Importaciones_mensuales[[#This Row],[Categoría]],Cod_Tipo_cultivo[],2,0)</f>
        <v>1</v>
      </c>
      <c r="K1650" t="s">
        <v>129</v>
      </c>
      <c r="L1650">
        <f>+VLOOKUP(Importaciones_mensuales[[#This Row],[Contenido]],Contenido_cod[],2,0)</f>
        <v>1</v>
      </c>
      <c r="M1650" t="str">
        <f>+VLOOKUP(Importaciones_mensuales[[#This Row],[Código Arancelario]],Codigos10[],7,0)</f>
        <v>Sin especificar</v>
      </c>
      <c r="N1650">
        <v>2018</v>
      </c>
      <c r="O1650">
        <v>0</v>
      </c>
      <c r="P1650">
        <v>0</v>
      </c>
      <c r="Q1650">
        <v>20</v>
      </c>
      <c r="R1650">
        <v>530.71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2400</v>
      </c>
      <c r="Y1650">
        <v>2632</v>
      </c>
      <c r="Z1650">
        <v>0</v>
      </c>
    </row>
    <row r="1651" spans="1:26" x14ac:dyDescent="0.25">
      <c r="A1651" t="s">
        <v>54</v>
      </c>
      <c r="B1651" t="s">
        <v>363</v>
      </c>
      <c r="C1651" t="str">
        <f>+VLOOKUP(Importaciones_mensuales[[#This Row],[Código Arancelario]],Codigos10[],2,0)</f>
        <v>Espárrago</v>
      </c>
      <c r="D1651">
        <f>+VLOOKUP(Importaciones_mensuales[[#This Row],[Cultivo]],Cod_categoría[],2,0)</f>
        <v>100112018</v>
      </c>
      <c r="E1651" t="str">
        <f>+VLOOKUP(Importaciones_mensuales[[#This Row],[Código Arancelario]],Codigos10[],4,0)</f>
        <v>Fresco</v>
      </c>
      <c r="F1651">
        <f>+VLOOKUP(Importaciones_mensuales[[#This Row],[Procesamiento]],Cod_procesamiento[],2,0)</f>
        <v>4</v>
      </c>
      <c r="G1651" t="str">
        <f>+VLOOKUP(Importaciones_mensuales[[#This Row],[Código Arancelario]],Codigos10[],3,0)</f>
        <v>No orgánico</v>
      </c>
      <c r="H1651">
        <f>+VLOOKUP(Importaciones_mensuales[[#This Row],[Tipo]],Cod_tipo[],2,0)</f>
        <v>2</v>
      </c>
      <c r="I1651" t="str">
        <f>+VLOOKUP(Importaciones_mensuales[[#This Row],[Código Arancelario]],Codigos10[],5,0)</f>
        <v>Hortalizas</v>
      </c>
      <c r="J1651">
        <f>+VLOOKUP(Importaciones_mensuales[[#This Row],[Categoría]],Cod_Tipo_cultivo[],2,0)</f>
        <v>7</v>
      </c>
      <c r="K1651" t="s">
        <v>20</v>
      </c>
      <c r="L1651">
        <f>+VLOOKUP(Importaciones_mensuales[[#This Row],[Contenido]],Contenido_cod[],2,0)</f>
        <v>2</v>
      </c>
      <c r="M1651" t="str">
        <f>+VLOOKUP(Importaciones_mensuales[[#This Row],[Código Arancelario]],Codigos10[],7,0)</f>
        <v>Sin especificar</v>
      </c>
      <c r="N1651">
        <v>2015</v>
      </c>
      <c r="O1651">
        <v>3.7026282191780822</v>
      </c>
      <c r="P1651">
        <v>3.7660451612903225</v>
      </c>
      <c r="Q1651">
        <v>3.8692493946731235</v>
      </c>
      <c r="R1651">
        <v>3.5748896969696968</v>
      </c>
      <c r="S1651">
        <v>3.9982372081470441</v>
      </c>
      <c r="T1651">
        <v>3.5244125391403358</v>
      </c>
      <c r="U1651">
        <v>3.4820555258942871</v>
      </c>
      <c r="V1651">
        <v>4.2526855791962177</v>
      </c>
      <c r="W1651">
        <v>4.3156437405077019</v>
      </c>
      <c r="X1651">
        <v>0</v>
      </c>
      <c r="Y1651">
        <v>3.7</v>
      </c>
      <c r="Z1651">
        <v>4.0494185460289724</v>
      </c>
    </row>
    <row r="1652" spans="1:26" x14ac:dyDescent="0.25">
      <c r="A1652" t="s">
        <v>81</v>
      </c>
      <c r="B1652" t="s">
        <v>363</v>
      </c>
      <c r="C1652" t="str">
        <f>+VLOOKUP(Importaciones_mensuales[[#This Row],[Código Arancelario]],Codigos10[],2,0)</f>
        <v>Espárrago</v>
      </c>
      <c r="D1652">
        <f>+VLOOKUP(Importaciones_mensuales[[#This Row],[Cultivo]],Cod_categoría[],2,0)</f>
        <v>100112018</v>
      </c>
      <c r="E1652" t="str">
        <f>+VLOOKUP(Importaciones_mensuales[[#This Row],[Código Arancelario]],Codigos10[],4,0)</f>
        <v>Congelado</v>
      </c>
      <c r="F1652">
        <f>+VLOOKUP(Importaciones_mensuales[[#This Row],[Procesamiento]],Cod_procesamiento[],2,0)</f>
        <v>1</v>
      </c>
      <c r="G1652" t="str">
        <f>+VLOOKUP(Importaciones_mensuales[[#This Row],[Código Arancelario]],Codigos10[],3,0)</f>
        <v>No orgánico</v>
      </c>
      <c r="H1652">
        <f>+VLOOKUP(Importaciones_mensuales[[#This Row],[Tipo]],Cod_tipo[],2,0)</f>
        <v>2</v>
      </c>
      <c r="I1652" t="str">
        <f>+VLOOKUP(Importaciones_mensuales[[#This Row],[Código Arancelario]],Codigos10[],5,0)</f>
        <v>Hortalizas</v>
      </c>
      <c r="J1652">
        <f>+VLOOKUP(Importaciones_mensuales[[#This Row],[Categoría]],Cod_Tipo_cultivo[],2,0)</f>
        <v>7</v>
      </c>
      <c r="K1652" t="s">
        <v>20</v>
      </c>
      <c r="L1652">
        <f>+VLOOKUP(Importaciones_mensuales[[#This Row],[Contenido]],Contenido_cod[],2,0)</f>
        <v>2</v>
      </c>
      <c r="M1652" t="str">
        <f>+VLOOKUP(Importaciones_mensuales[[#This Row],[Código Arancelario]],Codigos10[],7,0)</f>
        <v>Sin especificar</v>
      </c>
      <c r="N1652">
        <v>2020</v>
      </c>
      <c r="O1652">
        <v>3.6709245377311346</v>
      </c>
      <c r="P1652">
        <v>0.36568633456899519</v>
      </c>
      <c r="Q1652">
        <v>0</v>
      </c>
      <c r="R1652">
        <v>0</v>
      </c>
      <c r="S1652">
        <v>3.3392671232876712</v>
      </c>
      <c r="T1652">
        <v>0.74700653594771238</v>
      </c>
      <c r="U1652">
        <v>3.40578</v>
      </c>
      <c r="V1652">
        <v>0.91463487332339788</v>
      </c>
      <c r="W1652">
        <v>4.6115666666666666</v>
      </c>
      <c r="X1652">
        <v>4.5475833333333338</v>
      </c>
      <c r="Y1652">
        <v>3.1783086956521736</v>
      </c>
      <c r="Z1652">
        <v>3.1488615384615386</v>
      </c>
    </row>
    <row r="1653" spans="1:26" x14ac:dyDescent="0.25">
      <c r="A1653" t="s">
        <v>256</v>
      </c>
      <c r="B1653" t="s">
        <v>362</v>
      </c>
      <c r="C1653" t="str">
        <f>+VLOOKUP(Importaciones_mensuales[[#This Row],[Código Arancelario]],Codigos10[],2,0)</f>
        <v>Damasco</v>
      </c>
      <c r="D1653">
        <f>+VLOOKUP(Importaciones_mensuales[[#This Row],[Cultivo]],Cod_categoría[],2,0)</f>
        <v>100103003</v>
      </c>
      <c r="E1653" t="str">
        <f>+VLOOKUP(Importaciones_mensuales[[#This Row],[Código Arancelario]],Codigos10[],4,0)</f>
        <v>Congelado</v>
      </c>
      <c r="F1653">
        <f>+VLOOKUP(Importaciones_mensuales[[#This Row],[Procesamiento]],Cod_procesamiento[],2,0)</f>
        <v>1</v>
      </c>
      <c r="G1653" t="str">
        <f>+VLOOKUP(Importaciones_mensuales[[#This Row],[Código Arancelario]],Codigos10[],3,0)</f>
        <v>Sin especificar</v>
      </c>
      <c r="H1653">
        <f>+VLOOKUP(Importaciones_mensuales[[#This Row],[Tipo]],Cod_tipo[],2,0)</f>
        <v>5</v>
      </c>
      <c r="I1653" t="str">
        <f>+VLOOKUP(Importaciones_mensuales[[#This Row],[Código Arancelario]],Codigos10[],5,0)</f>
        <v>Frutos de carozo</v>
      </c>
      <c r="J1653">
        <f>+VLOOKUP(Importaciones_mensuales[[#This Row],[Categoría]],Cod_Tipo_cultivo[],2,0)</f>
        <v>5</v>
      </c>
      <c r="K1653" t="s">
        <v>129</v>
      </c>
      <c r="L1653">
        <f>+VLOOKUP(Importaciones_mensuales[[#This Row],[Contenido]],Contenido_cod[],2,0)</f>
        <v>1</v>
      </c>
      <c r="M1653" t="str">
        <f>+VLOOKUP(Importaciones_mensuales[[#This Row],[Código Arancelario]],Codigos10[],7,0)</f>
        <v>Sin especificar</v>
      </c>
      <c r="N1653">
        <v>2018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24000</v>
      </c>
      <c r="W1653">
        <v>24000</v>
      </c>
      <c r="X1653">
        <v>24000</v>
      </c>
      <c r="Y1653">
        <v>24000</v>
      </c>
      <c r="Z1653">
        <v>24000</v>
      </c>
    </row>
    <row r="1654" spans="1:26" x14ac:dyDescent="0.25">
      <c r="A1654" t="s">
        <v>257</v>
      </c>
      <c r="B1654" t="s">
        <v>362</v>
      </c>
      <c r="C1654" t="str">
        <f>+VLOOKUP(Importaciones_mensuales[[#This Row],[Código Arancelario]],Codigos10[],2,0)</f>
        <v>Durazno</v>
      </c>
      <c r="D1654">
        <f>+VLOOKUP(Importaciones_mensuales[[#This Row],[Cultivo]],Cod_categoría[],2,0)</f>
        <v>100103004</v>
      </c>
      <c r="E1654" t="str">
        <f>+VLOOKUP(Importaciones_mensuales[[#This Row],[Código Arancelario]],Codigos10[],4,0)</f>
        <v>Congelado</v>
      </c>
      <c r="F1654">
        <f>+VLOOKUP(Importaciones_mensuales[[#This Row],[Procesamiento]],Cod_procesamiento[],2,0)</f>
        <v>1</v>
      </c>
      <c r="G1654" t="str">
        <f>+VLOOKUP(Importaciones_mensuales[[#This Row],[Código Arancelario]],Codigos10[],3,0)</f>
        <v>Sin especificar</v>
      </c>
      <c r="H1654">
        <f>+VLOOKUP(Importaciones_mensuales[[#This Row],[Tipo]],Cod_tipo[],2,0)</f>
        <v>5</v>
      </c>
      <c r="I1654" t="str">
        <f>+VLOOKUP(Importaciones_mensuales[[#This Row],[Código Arancelario]],Codigos10[],5,0)</f>
        <v>Frutos de carozo</v>
      </c>
      <c r="J1654">
        <f>+VLOOKUP(Importaciones_mensuales[[#This Row],[Categoría]],Cod_Tipo_cultivo[],2,0)</f>
        <v>5</v>
      </c>
      <c r="K1654" t="s">
        <v>129</v>
      </c>
      <c r="L1654">
        <f>+VLOOKUP(Importaciones_mensuales[[#This Row],[Contenido]],Contenido_cod[],2,0)</f>
        <v>1</v>
      </c>
      <c r="M1654" t="str">
        <f>+VLOOKUP(Importaciones_mensuales[[#This Row],[Código Arancelario]],Codigos10[],7,0)</f>
        <v>Sin especificar</v>
      </c>
      <c r="N1654">
        <v>2018</v>
      </c>
      <c r="O1654">
        <v>48000</v>
      </c>
      <c r="P1654">
        <v>24000</v>
      </c>
      <c r="Q1654">
        <v>283960</v>
      </c>
      <c r="R1654">
        <v>24000</v>
      </c>
      <c r="S1654">
        <v>115240</v>
      </c>
      <c r="T1654">
        <v>25000</v>
      </c>
      <c r="U1654">
        <v>18126</v>
      </c>
      <c r="V1654">
        <v>73288</v>
      </c>
      <c r="W1654">
        <v>34886.400000000001</v>
      </c>
      <c r="X1654">
        <v>80836.489200000011</v>
      </c>
      <c r="Y1654">
        <v>2400</v>
      </c>
      <c r="Z1654">
        <v>24000</v>
      </c>
    </row>
    <row r="1655" spans="1:26" x14ac:dyDescent="0.25">
      <c r="A1655" t="s">
        <v>258</v>
      </c>
      <c r="B1655" t="s">
        <v>362</v>
      </c>
      <c r="C1655" t="str">
        <f>+VLOOKUP(Importaciones_mensuales[[#This Row],[Código Arancelario]],Codigos10[],2,0)</f>
        <v>Manzana</v>
      </c>
      <c r="D1655">
        <f>+VLOOKUP(Importaciones_mensuales[[#This Row],[Cultivo]],Cod_categoría[],2,0)</f>
        <v>100104002</v>
      </c>
      <c r="E1655" t="str">
        <f>+VLOOKUP(Importaciones_mensuales[[#This Row],[Código Arancelario]],Codigos10[],4,0)</f>
        <v>Congelado</v>
      </c>
      <c r="F1655">
        <f>+VLOOKUP(Importaciones_mensuales[[#This Row],[Procesamiento]],Cod_procesamiento[],2,0)</f>
        <v>1</v>
      </c>
      <c r="G1655" t="str">
        <f>+VLOOKUP(Importaciones_mensuales[[#This Row],[Código Arancelario]],Codigos10[],3,0)</f>
        <v>Sin especificar</v>
      </c>
      <c r="H1655">
        <f>+VLOOKUP(Importaciones_mensuales[[#This Row],[Tipo]],Cod_tipo[],2,0)</f>
        <v>5</v>
      </c>
      <c r="I1655" t="str">
        <f>+VLOOKUP(Importaciones_mensuales[[#This Row],[Código Arancelario]],Codigos10[],5,0)</f>
        <v>Frutos de pepita</v>
      </c>
      <c r="J1655">
        <f>+VLOOKUP(Importaciones_mensuales[[#This Row],[Categoría]],Cod_Tipo_cultivo[],2,0)</f>
        <v>3</v>
      </c>
      <c r="K1655" t="s">
        <v>129</v>
      </c>
      <c r="L1655">
        <f>+VLOOKUP(Importaciones_mensuales[[#This Row],[Contenido]],Contenido_cod[],2,0)</f>
        <v>1</v>
      </c>
      <c r="M1655" t="str">
        <f>+VLOOKUP(Importaciones_mensuales[[#This Row],[Código Arancelario]],Codigos10[],7,0)</f>
        <v>Sin especificar</v>
      </c>
      <c r="N1655">
        <v>2018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1800</v>
      </c>
      <c r="Y1655">
        <v>900</v>
      </c>
      <c r="Z1655">
        <v>2520</v>
      </c>
    </row>
    <row r="1656" spans="1:26" x14ac:dyDescent="0.25">
      <c r="A1656" t="s">
        <v>259</v>
      </c>
      <c r="B1656" t="s">
        <v>362</v>
      </c>
      <c r="C1656" t="str">
        <f>+VLOOKUP(Importaciones_mensuales[[#This Row],[Código Arancelario]],Codigos10[],2,0)</f>
        <v>Uva</v>
      </c>
      <c r="D1656">
        <f>+VLOOKUP(Importaciones_mensuales[[#This Row],[Cultivo]],Cod_categoría[],2,0)</f>
        <v>100109001</v>
      </c>
      <c r="E1656" t="str">
        <f>+VLOOKUP(Importaciones_mensuales[[#This Row],[Código Arancelario]],Codigos10[],4,0)</f>
        <v>Congelado</v>
      </c>
      <c r="F1656">
        <f>+VLOOKUP(Importaciones_mensuales[[#This Row],[Procesamiento]],Cod_procesamiento[],2,0)</f>
        <v>1</v>
      </c>
      <c r="G1656" t="str">
        <f>+VLOOKUP(Importaciones_mensuales[[#This Row],[Código Arancelario]],Codigos10[],3,0)</f>
        <v>Sin especificar</v>
      </c>
      <c r="H1656">
        <f>+VLOOKUP(Importaciones_mensuales[[#This Row],[Tipo]],Cod_tipo[],2,0)</f>
        <v>5</v>
      </c>
      <c r="I1656" t="str">
        <f>+VLOOKUP(Importaciones_mensuales[[#This Row],[Código Arancelario]],Codigos10[],5,0)</f>
        <v>Uva</v>
      </c>
      <c r="J1656">
        <f>+VLOOKUP(Importaciones_mensuales[[#This Row],[Categoría]],Cod_Tipo_cultivo[],2,0)</f>
        <v>11</v>
      </c>
      <c r="K1656" t="s">
        <v>129</v>
      </c>
      <c r="L1656">
        <f>+VLOOKUP(Importaciones_mensuales[[#This Row],[Contenido]],Contenido_cod[],2,0)</f>
        <v>1</v>
      </c>
      <c r="M1656" t="str">
        <f>+VLOOKUP(Importaciones_mensuales[[#This Row],[Código Arancelario]],Codigos10[],7,0)</f>
        <v>Sin especificar</v>
      </c>
      <c r="N1656">
        <v>2018</v>
      </c>
      <c r="O1656">
        <v>0</v>
      </c>
      <c r="P1656">
        <v>0</v>
      </c>
      <c r="Q1656">
        <v>0</v>
      </c>
      <c r="R1656">
        <v>18142.400000000001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</row>
    <row r="1657" spans="1:26" x14ac:dyDescent="0.25">
      <c r="A1657" t="s">
        <v>81</v>
      </c>
      <c r="B1657" t="s">
        <v>363</v>
      </c>
      <c r="C1657" t="str">
        <f>+VLOOKUP(Importaciones_mensuales[[#This Row],[Código Arancelario]],Codigos10[],2,0)</f>
        <v>Espárrago</v>
      </c>
      <c r="D1657">
        <f>+VLOOKUP(Importaciones_mensuales[[#This Row],[Cultivo]],Cod_categoría[],2,0)</f>
        <v>100112018</v>
      </c>
      <c r="E1657" t="str">
        <f>+VLOOKUP(Importaciones_mensuales[[#This Row],[Código Arancelario]],Codigos10[],4,0)</f>
        <v>Congelado</v>
      </c>
      <c r="F1657">
        <f>+VLOOKUP(Importaciones_mensuales[[#This Row],[Procesamiento]],Cod_procesamiento[],2,0)</f>
        <v>1</v>
      </c>
      <c r="G1657" t="str">
        <f>+VLOOKUP(Importaciones_mensuales[[#This Row],[Código Arancelario]],Codigos10[],3,0)</f>
        <v>No orgánico</v>
      </c>
      <c r="H1657">
        <f>+VLOOKUP(Importaciones_mensuales[[#This Row],[Tipo]],Cod_tipo[],2,0)</f>
        <v>2</v>
      </c>
      <c r="I1657" t="str">
        <f>+VLOOKUP(Importaciones_mensuales[[#This Row],[Código Arancelario]],Codigos10[],5,0)</f>
        <v>Hortalizas</v>
      </c>
      <c r="J1657">
        <f>+VLOOKUP(Importaciones_mensuales[[#This Row],[Categoría]],Cod_Tipo_cultivo[],2,0)</f>
        <v>7</v>
      </c>
      <c r="K1657" t="s">
        <v>20</v>
      </c>
      <c r="L1657">
        <f>+VLOOKUP(Importaciones_mensuales[[#This Row],[Contenido]],Contenido_cod[],2,0)</f>
        <v>2</v>
      </c>
      <c r="M1657" t="str">
        <f>+VLOOKUP(Importaciones_mensuales[[#This Row],[Código Arancelario]],Codigos10[],7,0)</f>
        <v>Sin especificar</v>
      </c>
      <c r="N1657">
        <v>2019</v>
      </c>
      <c r="O1657">
        <v>3.603275</v>
      </c>
      <c r="P1657">
        <v>3.4637349397590365</v>
      </c>
      <c r="Q1657">
        <v>3.753593646725228</v>
      </c>
      <c r="R1657">
        <v>0</v>
      </c>
      <c r="S1657">
        <v>0</v>
      </c>
      <c r="T1657">
        <v>0</v>
      </c>
      <c r="U1657">
        <v>3.425036945812808</v>
      </c>
      <c r="V1657">
        <v>3.5298049999999996</v>
      </c>
      <c r="W1657">
        <v>0</v>
      </c>
      <c r="X1657">
        <v>4.263233333333333</v>
      </c>
      <c r="Y1657">
        <v>3.1597249999999999</v>
      </c>
      <c r="Z1657">
        <v>0</v>
      </c>
    </row>
    <row r="1658" spans="1:26" x14ac:dyDescent="0.25">
      <c r="A1658" t="s">
        <v>274</v>
      </c>
      <c r="B1658" t="s">
        <v>363</v>
      </c>
      <c r="C1658" t="str">
        <f>+VLOOKUP(Importaciones_mensuales[[#This Row],[Código Arancelario]],Codigos10[],2,0)</f>
        <v>Frutilla</v>
      </c>
      <c r="D1658">
        <f>+VLOOKUP(Importaciones_mensuales[[#This Row],[Cultivo]],Cod_categoría[],2,0)</f>
        <v>100112025</v>
      </c>
      <c r="E1658" t="str">
        <f>+VLOOKUP(Importaciones_mensuales[[#This Row],[Código Arancelario]],Codigos10[],4,0)</f>
        <v>Deshidratado</v>
      </c>
      <c r="F1658">
        <f>+VLOOKUP(Importaciones_mensuales[[#This Row],[Procesamiento]],Cod_procesamiento[],2,0)</f>
        <v>3</v>
      </c>
      <c r="G1658" t="str">
        <f>+VLOOKUP(Importaciones_mensuales[[#This Row],[Código Arancelario]],Codigos10[],3,0)</f>
        <v>No orgánico</v>
      </c>
      <c r="H1658">
        <f>+VLOOKUP(Importaciones_mensuales[[#This Row],[Tipo]],Cod_tipo[],2,0)</f>
        <v>2</v>
      </c>
      <c r="I1658" t="str">
        <f>+VLOOKUP(Importaciones_mensuales[[#This Row],[Código Arancelario]],Codigos10[],5,0)</f>
        <v>Berries</v>
      </c>
      <c r="J1658">
        <f>+VLOOKUP(Importaciones_mensuales[[#This Row],[Categoría]],Cod_Tipo_cultivo[],2,0)</f>
        <v>1</v>
      </c>
      <c r="K1658" t="s">
        <v>129</v>
      </c>
      <c r="L1658">
        <f>+VLOOKUP(Importaciones_mensuales[[#This Row],[Contenido]],Contenido_cod[],2,0)</f>
        <v>1</v>
      </c>
      <c r="M1658" t="str">
        <f>+VLOOKUP(Importaciones_mensuales[[#This Row],[Código Arancelario]],Codigos10[],7,0)</f>
        <v>Sin especificar</v>
      </c>
      <c r="N1658">
        <v>2016</v>
      </c>
      <c r="O1658">
        <v>3.40679</v>
      </c>
      <c r="P1658">
        <v>9.3400736842105267</v>
      </c>
      <c r="Q1658">
        <v>5.4109888888888893</v>
      </c>
      <c r="R1658">
        <v>0</v>
      </c>
      <c r="S1658">
        <v>0</v>
      </c>
      <c r="T1658">
        <v>0</v>
      </c>
      <c r="U1658">
        <v>5.4795599329421627</v>
      </c>
      <c r="V1658">
        <v>8.5678947368421046</v>
      </c>
      <c r="W1658">
        <v>0</v>
      </c>
      <c r="X1658">
        <v>0</v>
      </c>
      <c r="Y1658">
        <v>0</v>
      </c>
      <c r="Z1658">
        <v>0</v>
      </c>
    </row>
    <row r="1659" spans="1:26" x14ac:dyDescent="0.25">
      <c r="A1659" t="s">
        <v>297</v>
      </c>
      <c r="B1659" t="s">
        <v>363</v>
      </c>
      <c r="C1659" t="str">
        <f>+VLOOKUP(Importaciones_mensuales[[#This Row],[Código Arancelario]],Codigos10[],2,0)</f>
        <v>Frambuesa</v>
      </c>
      <c r="D1659">
        <f>+VLOOKUP(Importaciones_mensuales[[#This Row],[Cultivo]],Cod_categoría[],2,0)</f>
        <v>100101004</v>
      </c>
      <c r="E1659" t="str">
        <f>+VLOOKUP(Importaciones_mensuales[[#This Row],[Código Arancelario]],Codigos10[],4,0)</f>
        <v>Fresco</v>
      </c>
      <c r="F1659">
        <f>+VLOOKUP(Importaciones_mensuales[[#This Row],[Procesamiento]],Cod_procesamiento[],2,0)</f>
        <v>4</v>
      </c>
      <c r="G1659" t="str">
        <f>+VLOOKUP(Importaciones_mensuales[[#This Row],[Código Arancelario]],Codigos10[],3,0)</f>
        <v>Orgánico</v>
      </c>
      <c r="H1659">
        <f>+VLOOKUP(Importaciones_mensuales[[#This Row],[Tipo]],Cod_tipo[],2,0)</f>
        <v>1</v>
      </c>
      <c r="I1659" t="str">
        <f>+VLOOKUP(Importaciones_mensuales[[#This Row],[Código Arancelario]],Codigos10[],5,0)</f>
        <v>Berries</v>
      </c>
      <c r="J1659">
        <f>+VLOOKUP(Importaciones_mensuales[[#This Row],[Categoría]],Cod_Tipo_cultivo[],2,0)</f>
        <v>1</v>
      </c>
      <c r="K1659" t="s">
        <v>129</v>
      </c>
      <c r="L1659">
        <f>+VLOOKUP(Importaciones_mensuales[[#This Row],[Contenido]],Contenido_cod[],2,0)</f>
        <v>1</v>
      </c>
      <c r="M1659" t="str">
        <f>+VLOOKUP(Importaciones_mensuales[[#This Row],[Código Arancelario]],Codigos10[],7,0)</f>
        <v>Sin especificar</v>
      </c>
      <c r="N1659">
        <v>2020</v>
      </c>
      <c r="O1659">
        <v>3.3633620527306967</v>
      </c>
      <c r="P1659">
        <v>0</v>
      </c>
      <c r="Q1659">
        <v>2.8327704545454546</v>
      </c>
      <c r="R1659">
        <v>0</v>
      </c>
      <c r="S1659">
        <v>2.7884095454545457</v>
      </c>
      <c r="T1659">
        <v>4.0350795898437495</v>
      </c>
      <c r="U1659">
        <v>2.8326919121084617</v>
      </c>
      <c r="V1659">
        <v>2.8327142857142857</v>
      </c>
      <c r="W1659">
        <v>2.9138148667601684</v>
      </c>
      <c r="X1659">
        <v>0</v>
      </c>
      <c r="Y1659">
        <v>2.8326854545454547</v>
      </c>
      <c r="Z1659">
        <v>0</v>
      </c>
    </row>
    <row r="1660" spans="1:26" x14ac:dyDescent="0.25">
      <c r="A1660" t="s">
        <v>263</v>
      </c>
      <c r="B1660" t="s">
        <v>362</v>
      </c>
      <c r="C1660" t="str">
        <f>+VLOOKUP(Importaciones_mensuales[[#This Row],[Código Arancelario]],Codigos10[],2,0)</f>
        <v>Durazno</v>
      </c>
      <c r="D1660">
        <f>+VLOOKUP(Importaciones_mensuales[[#This Row],[Cultivo]],Cod_categoría[],2,0)</f>
        <v>100103004</v>
      </c>
      <c r="E1660" t="str">
        <f>+VLOOKUP(Importaciones_mensuales[[#This Row],[Código Arancelario]],Codigos10[],4,0)</f>
        <v>Conserva</v>
      </c>
      <c r="F1660">
        <f>+VLOOKUP(Importaciones_mensuales[[#This Row],[Procesamiento]],Cod_procesamiento[],2,0)</f>
        <v>2</v>
      </c>
      <c r="G1660" t="str">
        <f>+VLOOKUP(Importaciones_mensuales[[#This Row],[Código Arancelario]],Codigos10[],3,0)</f>
        <v>Sin especificar</v>
      </c>
      <c r="H1660">
        <f>+VLOOKUP(Importaciones_mensuales[[#This Row],[Tipo]],Cod_tipo[],2,0)</f>
        <v>5</v>
      </c>
      <c r="I1660" t="str">
        <f>+VLOOKUP(Importaciones_mensuales[[#This Row],[Código Arancelario]],Codigos10[],5,0)</f>
        <v>Frutos de carozo</v>
      </c>
      <c r="J1660">
        <f>+VLOOKUP(Importaciones_mensuales[[#This Row],[Categoría]],Cod_Tipo_cultivo[],2,0)</f>
        <v>5</v>
      </c>
      <c r="K1660" t="s">
        <v>129</v>
      </c>
      <c r="L1660">
        <f>+VLOOKUP(Importaciones_mensuales[[#This Row],[Contenido]],Contenido_cod[],2,0)</f>
        <v>1</v>
      </c>
      <c r="M1660" t="str">
        <f>+VLOOKUP(Importaciones_mensuales[[#This Row],[Código Arancelario]],Codigos10[],7,0)</f>
        <v>Sin especificar</v>
      </c>
      <c r="N1660">
        <v>2018</v>
      </c>
      <c r="O1660">
        <v>0</v>
      </c>
      <c r="P1660">
        <v>0</v>
      </c>
      <c r="Q1660">
        <v>0</v>
      </c>
      <c r="R1660">
        <v>3.5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</row>
    <row r="1661" spans="1:26" x14ac:dyDescent="0.25">
      <c r="A1661" t="s">
        <v>264</v>
      </c>
      <c r="B1661" t="s">
        <v>362</v>
      </c>
      <c r="C1661" t="str">
        <f>+VLOOKUP(Importaciones_mensuales[[#This Row],[Código Arancelario]],Codigos10[],2,0)</f>
        <v>Durazno</v>
      </c>
      <c r="D1661">
        <f>+VLOOKUP(Importaciones_mensuales[[#This Row],[Cultivo]],Cod_categoría[],2,0)</f>
        <v>100103004</v>
      </c>
      <c r="E1661" t="str">
        <f>+VLOOKUP(Importaciones_mensuales[[#This Row],[Código Arancelario]],Codigos10[],4,0)</f>
        <v>Conserva</v>
      </c>
      <c r="F1661">
        <f>+VLOOKUP(Importaciones_mensuales[[#This Row],[Procesamiento]],Cod_procesamiento[],2,0)</f>
        <v>2</v>
      </c>
      <c r="G1661" t="str">
        <f>+VLOOKUP(Importaciones_mensuales[[#This Row],[Código Arancelario]],Codigos10[],3,0)</f>
        <v>Sin especificar</v>
      </c>
      <c r="H1661">
        <f>+VLOOKUP(Importaciones_mensuales[[#This Row],[Tipo]],Cod_tipo[],2,0)</f>
        <v>5</v>
      </c>
      <c r="I1661" t="str">
        <f>+VLOOKUP(Importaciones_mensuales[[#This Row],[Código Arancelario]],Codigos10[],5,0)</f>
        <v>Frutos de carozo</v>
      </c>
      <c r="J1661">
        <f>+VLOOKUP(Importaciones_mensuales[[#This Row],[Categoría]],Cod_Tipo_cultivo[],2,0)</f>
        <v>5</v>
      </c>
      <c r="K1661" t="s">
        <v>129</v>
      </c>
      <c r="L1661">
        <f>+VLOOKUP(Importaciones_mensuales[[#This Row],[Contenido]],Contenido_cod[],2,0)</f>
        <v>1</v>
      </c>
      <c r="M1661" t="str">
        <f>+VLOOKUP(Importaciones_mensuales[[#This Row],[Código Arancelario]],Codigos10[],7,0)</f>
        <v>Sin especificar</v>
      </c>
      <c r="N1661">
        <v>2018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10.46</v>
      </c>
      <c r="V1661">
        <v>0</v>
      </c>
      <c r="W1661">
        <v>0</v>
      </c>
      <c r="X1661">
        <v>0</v>
      </c>
      <c r="Y1661">
        <v>0</v>
      </c>
      <c r="Z1661">
        <v>0</v>
      </c>
    </row>
    <row r="1662" spans="1:26" x14ac:dyDescent="0.25">
      <c r="A1662" t="s">
        <v>265</v>
      </c>
      <c r="B1662" t="s">
        <v>362</v>
      </c>
      <c r="C1662" t="str">
        <f>+VLOOKUP(Importaciones_mensuales[[#This Row],[Código Arancelario]],Codigos10[],2,0)</f>
        <v>Damasco</v>
      </c>
      <c r="D1662">
        <f>+VLOOKUP(Importaciones_mensuales[[#This Row],[Cultivo]],Cod_categoría[],2,0)</f>
        <v>100103003</v>
      </c>
      <c r="E1662" t="str">
        <f>+VLOOKUP(Importaciones_mensuales[[#This Row],[Código Arancelario]],Codigos10[],4,0)</f>
        <v>Deshidratado</v>
      </c>
      <c r="F1662">
        <f>+VLOOKUP(Importaciones_mensuales[[#This Row],[Procesamiento]],Cod_procesamiento[],2,0)</f>
        <v>3</v>
      </c>
      <c r="G1662" t="str">
        <f>+VLOOKUP(Importaciones_mensuales[[#This Row],[Código Arancelario]],Codigos10[],3,0)</f>
        <v>Sin especificar</v>
      </c>
      <c r="H1662">
        <f>+VLOOKUP(Importaciones_mensuales[[#This Row],[Tipo]],Cod_tipo[],2,0)</f>
        <v>5</v>
      </c>
      <c r="I1662" t="str">
        <f>+VLOOKUP(Importaciones_mensuales[[#This Row],[Código Arancelario]],Codigos10[],5,0)</f>
        <v>Frutos de carozo</v>
      </c>
      <c r="J1662">
        <f>+VLOOKUP(Importaciones_mensuales[[#This Row],[Categoría]],Cod_Tipo_cultivo[],2,0)</f>
        <v>5</v>
      </c>
      <c r="K1662" t="s">
        <v>129</v>
      </c>
      <c r="L1662">
        <f>+VLOOKUP(Importaciones_mensuales[[#This Row],[Contenido]],Contenido_cod[],2,0)</f>
        <v>1</v>
      </c>
      <c r="M1662" t="str">
        <f>+VLOOKUP(Importaciones_mensuales[[#This Row],[Código Arancelario]],Codigos10[],7,0)</f>
        <v>Sin especificar</v>
      </c>
      <c r="N1662">
        <v>2018</v>
      </c>
      <c r="O1662">
        <v>39000</v>
      </c>
      <c r="P1662">
        <v>0</v>
      </c>
      <c r="Q1662">
        <v>0</v>
      </c>
      <c r="R1662">
        <v>0</v>
      </c>
      <c r="S1662">
        <v>26500</v>
      </c>
      <c r="T1662">
        <v>0</v>
      </c>
      <c r="U1662">
        <v>33125</v>
      </c>
      <c r="V1662">
        <v>13000</v>
      </c>
      <c r="W1662">
        <v>40000</v>
      </c>
      <c r="X1662">
        <v>0</v>
      </c>
      <c r="Y1662">
        <v>25000</v>
      </c>
      <c r="Z1662">
        <v>20000</v>
      </c>
    </row>
    <row r="1663" spans="1:26" x14ac:dyDescent="0.25">
      <c r="A1663" t="s">
        <v>246</v>
      </c>
      <c r="B1663" t="s">
        <v>363</v>
      </c>
      <c r="C1663" t="str">
        <f>+VLOOKUP(Importaciones_mensuales[[#This Row],[Código Arancelario]],Codigos10[],2,0)</f>
        <v>Frutilla</v>
      </c>
      <c r="D1663">
        <f>+VLOOKUP(Importaciones_mensuales[[#This Row],[Cultivo]],Cod_categoría[],2,0)</f>
        <v>100112025</v>
      </c>
      <c r="E1663" t="str">
        <f>+VLOOKUP(Importaciones_mensuales[[#This Row],[Código Arancelario]],Codigos10[],4,0)</f>
        <v>Congelado</v>
      </c>
      <c r="F1663">
        <f>+VLOOKUP(Importaciones_mensuales[[#This Row],[Procesamiento]],Cod_procesamiento[],2,0)</f>
        <v>1</v>
      </c>
      <c r="G1663" t="str">
        <f>+VLOOKUP(Importaciones_mensuales[[#This Row],[Código Arancelario]],Codigos10[],3,0)</f>
        <v>Orgánico</v>
      </c>
      <c r="H1663">
        <f>+VLOOKUP(Importaciones_mensuales[[#This Row],[Tipo]],Cod_tipo[],2,0)</f>
        <v>1</v>
      </c>
      <c r="I1663" t="str">
        <f>+VLOOKUP(Importaciones_mensuales[[#This Row],[Código Arancelario]],Codigos10[],5,0)</f>
        <v>Berries</v>
      </c>
      <c r="J1663">
        <f>+VLOOKUP(Importaciones_mensuales[[#This Row],[Categoría]],Cod_Tipo_cultivo[],2,0)</f>
        <v>1</v>
      </c>
      <c r="K1663" t="s">
        <v>129</v>
      </c>
      <c r="L1663">
        <f>+VLOOKUP(Importaciones_mensuales[[#This Row],[Contenido]],Contenido_cod[],2,0)</f>
        <v>1</v>
      </c>
      <c r="M1663" t="str">
        <f>+VLOOKUP(Importaciones_mensuales[[#This Row],[Código Arancelario]],Codigos10[],7,0)</f>
        <v>Sin especificar</v>
      </c>
      <c r="N1663">
        <v>2015</v>
      </c>
      <c r="O1663">
        <v>3.2870239999999997</v>
      </c>
      <c r="P1663">
        <v>0</v>
      </c>
      <c r="Q1663">
        <v>3.443206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2.276344387321878</v>
      </c>
      <c r="X1663">
        <v>0</v>
      </c>
      <c r="Y1663">
        <v>1.7820000833194467</v>
      </c>
      <c r="Z1663">
        <v>0</v>
      </c>
    </row>
    <row r="1664" spans="1:26" x14ac:dyDescent="0.25">
      <c r="A1664" t="s">
        <v>251</v>
      </c>
      <c r="B1664" t="s">
        <v>363</v>
      </c>
      <c r="C1664" t="str">
        <f>+VLOOKUP(Importaciones_mensuales[[#This Row],[Código Arancelario]],Codigos10[],2,0)</f>
        <v>Frambuesa</v>
      </c>
      <c r="D1664">
        <f>+VLOOKUP(Importaciones_mensuales[[#This Row],[Cultivo]],Cod_categoría[],2,0)</f>
        <v>100101004</v>
      </c>
      <c r="E1664" t="str">
        <f>+VLOOKUP(Importaciones_mensuales[[#This Row],[Código Arancelario]],Codigos10[],4,0)</f>
        <v>Congelado</v>
      </c>
      <c r="F1664">
        <f>+VLOOKUP(Importaciones_mensuales[[#This Row],[Procesamiento]],Cod_procesamiento[],2,0)</f>
        <v>1</v>
      </c>
      <c r="G1664" t="str">
        <f>+VLOOKUP(Importaciones_mensuales[[#This Row],[Código Arancelario]],Codigos10[],3,0)</f>
        <v>No orgánico</v>
      </c>
      <c r="H1664">
        <f>+VLOOKUP(Importaciones_mensuales[[#This Row],[Tipo]],Cod_tipo[],2,0)</f>
        <v>2</v>
      </c>
      <c r="I1664" t="str">
        <f>+VLOOKUP(Importaciones_mensuales[[#This Row],[Código Arancelario]],Codigos10[],5,0)</f>
        <v>Berries</v>
      </c>
      <c r="J1664">
        <f>+VLOOKUP(Importaciones_mensuales[[#This Row],[Categoría]],Cod_Tipo_cultivo[],2,0)</f>
        <v>1</v>
      </c>
      <c r="K1664" t="s">
        <v>129</v>
      </c>
      <c r="L1664">
        <f>+VLOOKUP(Importaciones_mensuales[[#This Row],[Contenido]],Contenido_cod[],2,0)</f>
        <v>1</v>
      </c>
      <c r="M1664" t="str">
        <f>+VLOOKUP(Importaciones_mensuales[[#This Row],[Código Arancelario]],Codigos10[],7,0)</f>
        <v>Sin especificar</v>
      </c>
      <c r="N1664">
        <v>2018</v>
      </c>
      <c r="O1664">
        <v>3.2231025920829972</v>
      </c>
      <c r="P1664">
        <v>0</v>
      </c>
      <c r="Q1664">
        <v>0</v>
      </c>
      <c r="R1664">
        <v>6.7607139278278199</v>
      </c>
      <c r="S1664">
        <v>2.3873000000000002</v>
      </c>
      <c r="T1664">
        <v>2.27325</v>
      </c>
      <c r="U1664">
        <v>0</v>
      </c>
      <c r="V1664">
        <v>1.8601905405405403</v>
      </c>
      <c r="W1664">
        <v>2.1310346153846154</v>
      </c>
      <c r="X1664">
        <v>2.4688452570217279</v>
      </c>
      <c r="Y1664">
        <v>0</v>
      </c>
      <c r="Z1664">
        <v>0</v>
      </c>
    </row>
    <row r="1665" spans="1:26" x14ac:dyDescent="0.25">
      <c r="A1665" t="s">
        <v>251</v>
      </c>
      <c r="B1665" t="s">
        <v>363</v>
      </c>
      <c r="C1665" t="str">
        <f>+VLOOKUP(Importaciones_mensuales[[#This Row],[Código Arancelario]],Codigos10[],2,0)</f>
        <v>Frambuesa</v>
      </c>
      <c r="D1665">
        <f>+VLOOKUP(Importaciones_mensuales[[#This Row],[Cultivo]],Cod_categoría[],2,0)</f>
        <v>100101004</v>
      </c>
      <c r="E1665" t="str">
        <f>+VLOOKUP(Importaciones_mensuales[[#This Row],[Código Arancelario]],Codigos10[],4,0)</f>
        <v>Congelado</v>
      </c>
      <c r="F1665">
        <f>+VLOOKUP(Importaciones_mensuales[[#This Row],[Procesamiento]],Cod_procesamiento[],2,0)</f>
        <v>1</v>
      </c>
      <c r="G1665" t="str">
        <f>+VLOOKUP(Importaciones_mensuales[[#This Row],[Código Arancelario]],Codigos10[],3,0)</f>
        <v>No orgánico</v>
      </c>
      <c r="H1665">
        <f>+VLOOKUP(Importaciones_mensuales[[#This Row],[Tipo]],Cod_tipo[],2,0)</f>
        <v>2</v>
      </c>
      <c r="I1665" t="str">
        <f>+VLOOKUP(Importaciones_mensuales[[#This Row],[Código Arancelario]],Codigos10[],5,0)</f>
        <v>Berries</v>
      </c>
      <c r="J1665">
        <f>+VLOOKUP(Importaciones_mensuales[[#This Row],[Categoría]],Cod_Tipo_cultivo[],2,0)</f>
        <v>1</v>
      </c>
      <c r="K1665" t="s">
        <v>129</v>
      </c>
      <c r="L1665">
        <f>+VLOOKUP(Importaciones_mensuales[[#This Row],[Contenido]],Contenido_cod[],2,0)</f>
        <v>1</v>
      </c>
      <c r="M1665" t="str">
        <f>+VLOOKUP(Importaciones_mensuales[[#This Row],[Código Arancelario]],Codigos10[],7,0)</f>
        <v>Sin especificar</v>
      </c>
      <c r="N1665">
        <v>2020</v>
      </c>
      <c r="O1665">
        <v>3.1309176113360326</v>
      </c>
      <c r="P1665">
        <v>2.3164754496840061</v>
      </c>
      <c r="Q1665">
        <v>0.86202488979608749</v>
      </c>
      <c r="R1665">
        <v>0.88161323379522238</v>
      </c>
      <c r="S1665">
        <v>0.92923943835082701</v>
      </c>
      <c r="T1665">
        <v>0.94366050860221795</v>
      </c>
      <c r="U1665">
        <v>1.4578177211201757</v>
      </c>
      <c r="V1665">
        <v>2.2686652078774614</v>
      </c>
      <c r="W1665">
        <v>2.0433047073791348</v>
      </c>
      <c r="X1665">
        <v>2.7172693162294679</v>
      </c>
      <c r="Y1665">
        <v>2.8432718124868455</v>
      </c>
      <c r="Z1665">
        <v>2.5780152240973329</v>
      </c>
    </row>
    <row r="1666" spans="1:26" x14ac:dyDescent="0.25">
      <c r="A1666" t="s">
        <v>269</v>
      </c>
      <c r="B1666" t="s">
        <v>362</v>
      </c>
      <c r="C1666" t="str">
        <f>+VLOOKUP(Importaciones_mensuales[[#This Row],[Código Arancelario]],Codigos10[],2,0)</f>
        <v>Durazno</v>
      </c>
      <c r="D1666">
        <f>+VLOOKUP(Importaciones_mensuales[[#This Row],[Cultivo]],Cod_categoría[],2,0)</f>
        <v>100103004</v>
      </c>
      <c r="E1666" t="str">
        <f>+VLOOKUP(Importaciones_mensuales[[#This Row],[Código Arancelario]],Codigos10[],4,0)</f>
        <v>Deshidratado</v>
      </c>
      <c r="F1666">
        <f>+VLOOKUP(Importaciones_mensuales[[#This Row],[Procesamiento]],Cod_procesamiento[],2,0)</f>
        <v>3</v>
      </c>
      <c r="G1666" t="str">
        <f>+VLOOKUP(Importaciones_mensuales[[#This Row],[Código Arancelario]],Codigos10[],3,0)</f>
        <v>Sin especificar</v>
      </c>
      <c r="H1666">
        <f>+VLOOKUP(Importaciones_mensuales[[#This Row],[Tipo]],Cod_tipo[],2,0)</f>
        <v>5</v>
      </c>
      <c r="I1666" t="str">
        <f>+VLOOKUP(Importaciones_mensuales[[#This Row],[Código Arancelario]],Codigos10[],5,0)</f>
        <v>Frutos de carozo</v>
      </c>
      <c r="J1666">
        <f>+VLOOKUP(Importaciones_mensuales[[#This Row],[Categoría]],Cod_Tipo_cultivo[],2,0)</f>
        <v>5</v>
      </c>
      <c r="K1666" t="s">
        <v>129</v>
      </c>
      <c r="L1666">
        <f>+VLOOKUP(Importaciones_mensuales[[#This Row],[Contenido]],Contenido_cod[],2,0)</f>
        <v>1</v>
      </c>
      <c r="M1666" t="str">
        <f>+VLOOKUP(Importaciones_mensuales[[#This Row],[Código Arancelario]],Codigos10[],7,0)</f>
        <v>Sin especificar</v>
      </c>
      <c r="N1666">
        <v>2018</v>
      </c>
      <c r="O1666">
        <v>0</v>
      </c>
      <c r="P1666">
        <v>23000</v>
      </c>
      <c r="Q1666">
        <v>0</v>
      </c>
      <c r="R1666">
        <v>45818</v>
      </c>
      <c r="S1666">
        <v>16000</v>
      </c>
      <c r="T1666">
        <v>0</v>
      </c>
      <c r="U1666">
        <v>12000</v>
      </c>
      <c r="V1666">
        <v>25000</v>
      </c>
      <c r="W1666">
        <v>0</v>
      </c>
      <c r="X1666">
        <v>2702.74</v>
      </c>
      <c r="Y1666">
        <v>27000</v>
      </c>
      <c r="Z1666">
        <v>0</v>
      </c>
    </row>
    <row r="1667" spans="1:26" x14ac:dyDescent="0.25">
      <c r="A1667" t="s">
        <v>270</v>
      </c>
      <c r="B1667" t="s">
        <v>362</v>
      </c>
      <c r="C1667" t="str">
        <f>+VLOOKUP(Importaciones_mensuales[[#This Row],[Código Arancelario]],Codigos10[],2,0)</f>
        <v>Mosqueta</v>
      </c>
      <c r="D1667">
        <f>+VLOOKUP(Importaciones_mensuales[[#This Row],[Cultivo]],Cod_categoría[],2,0)</f>
        <v>100114030</v>
      </c>
      <c r="E1667" t="str">
        <f>+VLOOKUP(Importaciones_mensuales[[#This Row],[Código Arancelario]],Codigos10[],4,0)</f>
        <v>Deshidratado</v>
      </c>
      <c r="F1667">
        <f>+VLOOKUP(Importaciones_mensuales[[#This Row],[Procesamiento]],Cod_procesamiento[],2,0)</f>
        <v>3</v>
      </c>
      <c r="G1667" t="str">
        <f>+VLOOKUP(Importaciones_mensuales[[#This Row],[Código Arancelario]],Codigos10[],3,0)</f>
        <v>Sin especificar</v>
      </c>
      <c r="H1667">
        <f>+VLOOKUP(Importaciones_mensuales[[#This Row],[Tipo]],Cod_tipo[],2,0)</f>
        <v>5</v>
      </c>
      <c r="I1667" t="str">
        <f>+VLOOKUP(Importaciones_mensuales[[#This Row],[Código Arancelario]],Codigos10[],5,0)</f>
        <v>Frutos de pepita</v>
      </c>
      <c r="J1667">
        <f>+VLOOKUP(Importaciones_mensuales[[#This Row],[Categoría]],Cod_Tipo_cultivo[],2,0)</f>
        <v>3</v>
      </c>
      <c r="K1667" t="s">
        <v>129</v>
      </c>
      <c r="L1667">
        <f>+VLOOKUP(Importaciones_mensuales[[#This Row],[Contenido]],Contenido_cod[],2,0)</f>
        <v>1</v>
      </c>
      <c r="M1667" t="str">
        <f>+VLOOKUP(Importaciones_mensuales[[#This Row],[Código Arancelario]],Codigos10[],7,0)</f>
        <v>Sin especificar</v>
      </c>
      <c r="N1667">
        <v>2018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2000</v>
      </c>
      <c r="W1667">
        <v>0</v>
      </c>
      <c r="X1667">
        <v>0</v>
      </c>
      <c r="Y1667">
        <v>0</v>
      </c>
      <c r="Z1667">
        <v>0</v>
      </c>
    </row>
    <row r="1668" spans="1:26" x14ac:dyDescent="0.25">
      <c r="A1668" t="s">
        <v>268</v>
      </c>
      <c r="B1668" t="s">
        <v>363</v>
      </c>
      <c r="C1668" t="str">
        <f>+VLOOKUP(Importaciones_mensuales[[#This Row],[Código Arancelario]],Codigos10[],2,0)</f>
        <v>Manzana</v>
      </c>
      <c r="D1668">
        <f>+VLOOKUP(Importaciones_mensuales[[#This Row],[Cultivo]],Cod_categoría[],2,0)</f>
        <v>100104002</v>
      </c>
      <c r="E1668" t="str">
        <f>+VLOOKUP(Importaciones_mensuales[[#This Row],[Código Arancelario]],Codigos10[],4,0)</f>
        <v>Deshidratado</v>
      </c>
      <c r="F1668">
        <f>+VLOOKUP(Importaciones_mensuales[[#This Row],[Procesamiento]],Cod_procesamiento[],2,0)</f>
        <v>3</v>
      </c>
      <c r="G1668" t="str">
        <f>+VLOOKUP(Importaciones_mensuales[[#This Row],[Código Arancelario]],Codigos10[],3,0)</f>
        <v>No orgánico</v>
      </c>
      <c r="H1668">
        <f>+VLOOKUP(Importaciones_mensuales[[#This Row],[Tipo]],Cod_tipo[],2,0)</f>
        <v>2</v>
      </c>
      <c r="I1668" t="str">
        <f>+VLOOKUP(Importaciones_mensuales[[#This Row],[Código Arancelario]],Codigos10[],5,0)</f>
        <v>Frutos de pepita</v>
      </c>
      <c r="J1668">
        <f>+VLOOKUP(Importaciones_mensuales[[#This Row],[Categoría]],Cod_Tipo_cultivo[],2,0)</f>
        <v>3</v>
      </c>
      <c r="K1668" t="s">
        <v>129</v>
      </c>
      <c r="L1668">
        <f>+VLOOKUP(Importaciones_mensuales[[#This Row],[Contenido]],Contenido_cod[],2,0)</f>
        <v>1</v>
      </c>
      <c r="M1668" t="str">
        <f>+VLOOKUP(Importaciones_mensuales[[#This Row],[Código Arancelario]],Codigos10[],7,0)</f>
        <v>Sin especificar</v>
      </c>
      <c r="N1668">
        <v>2017</v>
      </c>
      <c r="O1668">
        <v>3.0379401031682614</v>
      </c>
      <c r="P1668">
        <v>0</v>
      </c>
      <c r="Q1668">
        <v>27.402270829821425</v>
      </c>
      <c r="R1668">
        <v>10.053558137921479</v>
      </c>
      <c r="S1668">
        <v>3.4223285486443382</v>
      </c>
      <c r="T1668">
        <v>182.09615384615384</v>
      </c>
      <c r="U1668">
        <v>0</v>
      </c>
      <c r="V1668">
        <v>4.7607724692568576</v>
      </c>
      <c r="W1668">
        <v>8.0285444155894918</v>
      </c>
      <c r="X1668">
        <v>2.3769053708439896</v>
      </c>
      <c r="Y1668">
        <v>29.39601593625498</v>
      </c>
      <c r="Z1668">
        <v>11.012266828872669</v>
      </c>
    </row>
    <row r="1669" spans="1:26" x14ac:dyDescent="0.25">
      <c r="A1669" t="s">
        <v>273</v>
      </c>
      <c r="B1669" t="s">
        <v>363</v>
      </c>
      <c r="C1669" t="str">
        <f>+VLOOKUP(Importaciones_mensuales[[#This Row],[Código Arancelario]],Codigos10[],2,0)</f>
        <v>Arándano</v>
      </c>
      <c r="D1669">
        <f>+VLOOKUP(Importaciones_mensuales[[#This Row],[Cultivo]],Cod_categoría[],2,0)</f>
        <v>100101001</v>
      </c>
      <c r="E1669" t="str">
        <f>+VLOOKUP(Importaciones_mensuales[[#This Row],[Código Arancelario]],Codigos10[],4,0)</f>
        <v>Deshidratado</v>
      </c>
      <c r="F1669">
        <f>+VLOOKUP(Importaciones_mensuales[[#This Row],[Procesamiento]],Cod_procesamiento[],2,0)</f>
        <v>3</v>
      </c>
      <c r="G1669" t="str">
        <f>+VLOOKUP(Importaciones_mensuales[[#This Row],[Código Arancelario]],Codigos10[],3,0)</f>
        <v>No orgánico</v>
      </c>
      <c r="H1669">
        <f>+VLOOKUP(Importaciones_mensuales[[#This Row],[Tipo]],Cod_tipo[],2,0)</f>
        <v>2</v>
      </c>
      <c r="I1669" t="str">
        <f>+VLOOKUP(Importaciones_mensuales[[#This Row],[Código Arancelario]],Codigos10[],5,0)</f>
        <v>Berries</v>
      </c>
      <c r="J1669">
        <f>+VLOOKUP(Importaciones_mensuales[[#This Row],[Categoría]],Cod_Tipo_cultivo[],2,0)</f>
        <v>1</v>
      </c>
      <c r="K1669" t="s">
        <v>129</v>
      </c>
      <c r="L1669">
        <f>+VLOOKUP(Importaciones_mensuales[[#This Row],[Contenido]],Contenido_cod[],2,0)</f>
        <v>1</v>
      </c>
      <c r="M1669" t="str">
        <f>+VLOOKUP(Importaciones_mensuales[[#This Row],[Código Arancelario]],Codigos10[],7,0)</f>
        <v>Sin especificar</v>
      </c>
      <c r="N1669">
        <v>2018</v>
      </c>
      <c r="O1669">
        <v>2.7879135802469133</v>
      </c>
      <c r="P1669">
        <v>0</v>
      </c>
      <c r="Q1669">
        <v>0</v>
      </c>
      <c r="R1669">
        <v>2.9325894339490746</v>
      </c>
      <c r="S1669">
        <v>0</v>
      </c>
      <c r="T1669">
        <v>0</v>
      </c>
      <c r="U1669">
        <v>0</v>
      </c>
      <c r="V1669">
        <v>0</v>
      </c>
      <c r="W1669">
        <v>201.04901960784312</v>
      </c>
      <c r="X1669">
        <v>0</v>
      </c>
      <c r="Y1669">
        <v>0</v>
      </c>
      <c r="Z1669">
        <v>0</v>
      </c>
    </row>
    <row r="1670" spans="1:26" x14ac:dyDescent="0.25">
      <c r="A1670" t="s">
        <v>274</v>
      </c>
      <c r="B1670" t="s">
        <v>363</v>
      </c>
      <c r="C1670" t="str">
        <f>+VLOOKUP(Importaciones_mensuales[[#This Row],[Código Arancelario]],Codigos10[],2,0)</f>
        <v>Frutilla</v>
      </c>
      <c r="D1670">
        <f>+VLOOKUP(Importaciones_mensuales[[#This Row],[Cultivo]],Cod_categoría[],2,0)</f>
        <v>100112025</v>
      </c>
      <c r="E1670" t="str">
        <f>+VLOOKUP(Importaciones_mensuales[[#This Row],[Código Arancelario]],Codigos10[],4,0)</f>
        <v>Deshidratado</v>
      </c>
      <c r="F1670">
        <f>+VLOOKUP(Importaciones_mensuales[[#This Row],[Procesamiento]],Cod_procesamiento[],2,0)</f>
        <v>3</v>
      </c>
      <c r="G1670" t="str">
        <f>+VLOOKUP(Importaciones_mensuales[[#This Row],[Código Arancelario]],Codigos10[],3,0)</f>
        <v>No orgánico</v>
      </c>
      <c r="H1670">
        <f>+VLOOKUP(Importaciones_mensuales[[#This Row],[Tipo]],Cod_tipo[],2,0)</f>
        <v>2</v>
      </c>
      <c r="I1670" t="str">
        <f>+VLOOKUP(Importaciones_mensuales[[#This Row],[Código Arancelario]],Codigos10[],5,0)</f>
        <v>Berries</v>
      </c>
      <c r="J1670">
        <f>+VLOOKUP(Importaciones_mensuales[[#This Row],[Categoría]],Cod_Tipo_cultivo[],2,0)</f>
        <v>1</v>
      </c>
      <c r="K1670" t="s">
        <v>129</v>
      </c>
      <c r="L1670">
        <f>+VLOOKUP(Importaciones_mensuales[[#This Row],[Contenido]],Contenido_cod[],2,0)</f>
        <v>1</v>
      </c>
      <c r="M1670" t="str">
        <f>+VLOOKUP(Importaciones_mensuales[[#This Row],[Código Arancelario]],Codigos10[],7,0)</f>
        <v>Sin especificar</v>
      </c>
      <c r="N1670">
        <v>2021</v>
      </c>
      <c r="O1670">
        <v>2.7581631788064986</v>
      </c>
      <c r="P1670">
        <v>3.202891294824457</v>
      </c>
      <c r="Q1670">
        <v>4.8369864295741687</v>
      </c>
      <c r="R1670">
        <v>30.475456349206347</v>
      </c>
      <c r="S1670">
        <v>0.68489061954704922</v>
      </c>
      <c r="T1670">
        <v>3.30775345278707</v>
      </c>
      <c r="U1670">
        <v>5.3010531230687086</v>
      </c>
      <c r="V1670">
        <v>1.2195421457789803</v>
      </c>
      <c r="W1670">
        <v>8.3673704473283586</v>
      </c>
      <c r="X1670">
        <v>0</v>
      </c>
      <c r="Y1670">
        <v>0</v>
      </c>
      <c r="Z1670">
        <v>0</v>
      </c>
    </row>
    <row r="1671" spans="1:26" x14ac:dyDescent="0.25">
      <c r="A1671" t="s">
        <v>170</v>
      </c>
      <c r="B1671" t="s">
        <v>363</v>
      </c>
      <c r="C1671" t="str">
        <f>+VLOOKUP(Importaciones_mensuales[[#This Row],[Código Arancelario]],Codigos10[],2,0)</f>
        <v>Palta</v>
      </c>
      <c r="D1671">
        <f>+VLOOKUP(Importaciones_mensuales[[#This Row],[Cultivo]],Cod_categoría[],2,0)</f>
        <v>100106002</v>
      </c>
      <c r="E1671" t="str">
        <f>+VLOOKUP(Importaciones_mensuales[[#This Row],[Código Arancelario]],Codigos10[],4,0)</f>
        <v>Sin especificar</v>
      </c>
      <c r="F1671">
        <f>+VLOOKUP(Importaciones_mensuales[[#This Row],[Procesamiento]],Cod_procesamiento[],2,0)</f>
        <v>6</v>
      </c>
      <c r="G1671" t="str">
        <f>+VLOOKUP(Importaciones_mensuales[[#This Row],[Código Arancelario]],Codigos10[],3,0)</f>
        <v>No orgánico</v>
      </c>
      <c r="H1671">
        <f>+VLOOKUP(Importaciones_mensuales[[#This Row],[Tipo]],Cod_tipo[],2,0)</f>
        <v>2</v>
      </c>
      <c r="I1671" t="str">
        <f>+VLOOKUP(Importaciones_mensuales[[#This Row],[Código Arancelario]],Codigos10[],5,0)</f>
        <v>Frutos Oleaginosos</v>
      </c>
      <c r="J1671">
        <f>+VLOOKUP(Importaciones_mensuales[[#This Row],[Categoría]],Cod_Tipo_cultivo[],2,0)</f>
        <v>12</v>
      </c>
      <c r="K1671" t="s">
        <v>129</v>
      </c>
      <c r="L1671">
        <f>+VLOOKUP(Importaciones_mensuales[[#This Row],[Contenido]],Contenido_cod[],2,0)</f>
        <v>1</v>
      </c>
      <c r="M1671" t="str">
        <f>+VLOOKUP(Importaciones_mensuales[[#This Row],[Código Arancelario]],Codigos10[],7,0)</f>
        <v>Hass</v>
      </c>
      <c r="N1671">
        <v>2016</v>
      </c>
      <c r="O1671">
        <v>2.7241791666666666</v>
      </c>
      <c r="P1671">
        <v>0</v>
      </c>
      <c r="Q1671">
        <v>1.3804672296718206</v>
      </c>
      <c r="R1671">
        <v>1.4571610058020441</v>
      </c>
      <c r="S1671">
        <v>1.5308316202665748</v>
      </c>
      <c r="T1671">
        <v>1.7522888571686117</v>
      </c>
      <c r="U1671">
        <v>1.6591477647041482</v>
      </c>
      <c r="V1671">
        <v>1.3554031318556623</v>
      </c>
      <c r="W1671">
        <v>0.92898901098901088</v>
      </c>
      <c r="X1671">
        <v>0</v>
      </c>
      <c r="Y1671">
        <v>0</v>
      </c>
      <c r="Z1671">
        <v>0</v>
      </c>
    </row>
    <row r="1672" spans="1:26" x14ac:dyDescent="0.25">
      <c r="A1672" t="s">
        <v>297</v>
      </c>
      <c r="B1672" t="s">
        <v>363</v>
      </c>
      <c r="C1672" t="str">
        <f>+VLOOKUP(Importaciones_mensuales[[#This Row],[Código Arancelario]],Codigos10[],2,0)</f>
        <v>Frambuesa</v>
      </c>
      <c r="D1672">
        <f>+VLOOKUP(Importaciones_mensuales[[#This Row],[Cultivo]],Cod_categoría[],2,0)</f>
        <v>100101004</v>
      </c>
      <c r="E1672" t="str">
        <f>+VLOOKUP(Importaciones_mensuales[[#This Row],[Código Arancelario]],Codigos10[],4,0)</f>
        <v>Fresco</v>
      </c>
      <c r="F1672">
        <f>+VLOOKUP(Importaciones_mensuales[[#This Row],[Procesamiento]],Cod_procesamiento[],2,0)</f>
        <v>4</v>
      </c>
      <c r="G1672" t="str">
        <f>+VLOOKUP(Importaciones_mensuales[[#This Row],[Código Arancelario]],Codigos10[],3,0)</f>
        <v>Orgánico</v>
      </c>
      <c r="H1672">
        <f>+VLOOKUP(Importaciones_mensuales[[#This Row],[Tipo]],Cod_tipo[],2,0)</f>
        <v>1</v>
      </c>
      <c r="I1672" t="str">
        <f>+VLOOKUP(Importaciones_mensuales[[#This Row],[Código Arancelario]],Codigos10[],5,0)</f>
        <v>Berries</v>
      </c>
      <c r="J1672">
        <f>+VLOOKUP(Importaciones_mensuales[[#This Row],[Categoría]],Cod_Tipo_cultivo[],2,0)</f>
        <v>1</v>
      </c>
      <c r="K1672" t="s">
        <v>129</v>
      </c>
      <c r="L1672">
        <f>+VLOOKUP(Importaciones_mensuales[[#This Row],[Contenido]],Contenido_cod[],2,0)</f>
        <v>1</v>
      </c>
      <c r="M1672" t="str">
        <f>+VLOOKUP(Importaciones_mensuales[[#This Row],[Código Arancelario]],Codigos10[],7,0)</f>
        <v>Sin especificar</v>
      </c>
      <c r="N1672">
        <v>2019</v>
      </c>
      <c r="O1672">
        <v>2.6308768181818181</v>
      </c>
      <c r="P1672">
        <v>0</v>
      </c>
      <c r="Q1672">
        <v>0</v>
      </c>
      <c r="R1672">
        <v>0</v>
      </c>
      <c r="S1672">
        <v>0</v>
      </c>
      <c r="T1672">
        <v>2.5983800000000001</v>
      </c>
      <c r="U1672">
        <v>3.8213117647058823</v>
      </c>
      <c r="V1672">
        <v>2.7003331818181819</v>
      </c>
      <c r="W1672">
        <v>3.8206147058823525</v>
      </c>
      <c r="X1672">
        <v>0</v>
      </c>
      <c r="Y1672">
        <v>0</v>
      </c>
      <c r="Z1672">
        <v>0</v>
      </c>
    </row>
    <row r="1673" spans="1:26" x14ac:dyDescent="0.25">
      <c r="A1673" t="s">
        <v>14</v>
      </c>
      <c r="B1673" t="s">
        <v>362</v>
      </c>
      <c r="C1673" t="str">
        <f>+VLOOKUP(Importaciones_mensuales[[#This Row],[Código Arancelario]],Codigos10[],2,0)</f>
        <v>Papa</v>
      </c>
      <c r="D1673">
        <f>+VLOOKUP(Importaciones_mensuales[[#This Row],[Cultivo]],Cod_categoría[],2,0)</f>
        <v>100114001</v>
      </c>
      <c r="E1673" t="str">
        <f>+VLOOKUP(Importaciones_mensuales[[#This Row],[Código Arancelario]],Codigos10[],4,0)</f>
        <v>Fresco</v>
      </c>
      <c r="F1673">
        <f>+VLOOKUP(Importaciones_mensuales[[#This Row],[Procesamiento]],Cod_procesamiento[],2,0)</f>
        <v>4</v>
      </c>
      <c r="G1673" t="str">
        <f>+VLOOKUP(Importaciones_mensuales[[#This Row],[Código Arancelario]],Codigos10[],3,0)</f>
        <v>Siembra</v>
      </c>
      <c r="H1673">
        <f>+VLOOKUP(Importaciones_mensuales[[#This Row],[Tipo]],Cod_tipo[],2,0)</f>
        <v>6</v>
      </c>
      <c r="I1673" t="str">
        <f>+VLOOKUP(Importaciones_mensuales[[#This Row],[Código Arancelario]],Codigos10[],5,0)</f>
        <v>Tubérculos</v>
      </c>
      <c r="J1673">
        <f>+VLOOKUP(Importaciones_mensuales[[#This Row],[Categoría]],Cod_Tipo_cultivo[],2,0)</f>
        <v>9</v>
      </c>
      <c r="K1673" t="s">
        <v>20</v>
      </c>
      <c r="L1673">
        <f>+VLOOKUP(Importaciones_mensuales[[#This Row],[Contenido]],Contenido_cod[],2,0)</f>
        <v>2</v>
      </c>
      <c r="M1673" t="str">
        <f>+VLOOKUP(Importaciones_mensuales[[#This Row],[Código Arancelario]],Codigos10[],7,0)</f>
        <v>Sin especificar</v>
      </c>
      <c r="N1673">
        <v>2017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1850</v>
      </c>
      <c r="Z1673">
        <v>0</v>
      </c>
    </row>
    <row r="1674" spans="1:26" x14ac:dyDescent="0.25">
      <c r="A1674" t="s">
        <v>22</v>
      </c>
      <c r="B1674" t="s">
        <v>362</v>
      </c>
      <c r="C1674" t="str">
        <f>+VLOOKUP(Importaciones_mensuales[[#This Row],[Código Arancelario]],Codigos10[],2,0)</f>
        <v>Papa</v>
      </c>
      <c r="D1674">
        <f>+VLOOKUP(Importaciones_mensuales[[#This Row],[Cultivo]],Cod_categoría[],2,0)</f>
        <v>100114001</v>
      </c>
      <c r="E1674" t="str">
        <f>+VLOOKUP(Importaciones_mensuales[[#This Row],[Código Arancelario]],Codigos10[],4,0)</f>
        <v>Fresco</v>
      </c>
      <c r="F1674">
        <f>+VLOOKUP(Importaciones_mensuales[[#This Row],[Procesamiento]],Cod_procesamiento[],2,0)</f>
        <v>4</v>
      </c>
      <c r="G1674" t="str">
        <f>+VLOOKUP(Importaciones_mensuales[[#This Row],[Código Arancelario]],Codigos10[],3,0)</f>
        <v>Siembra</v>
      </c>
      <c r="H1674">
        <f>+VLOOKUP(Importaciones_mensuales[[#This Row],[Tipo]],Cod_tipo[],2,0)</f>
        <v>6</v>
      </c>
      <c r="I1674" t="str">
        <f>+VLOOKUP(Importaciones_mensuales[[#This Row],[Código Arancelario]],Codigos10[],5,0)</f>
        <v>Tubérculos</v>
      </c>
      <c r="J1674">
        <f>+VLOOKUP(Importaciones_mensuales[[#This Row],[Categoría]],Cod_Tipo_cultivo[],2,0)</f>
        <v>9</v>
      </c>
      <c r="K1674" t="s">
        <v>20</v>
      </c>
      <c r="L1674">
        <f>+VLOOKUP(Importaciones_mensuales[[#This Row],[Contenido]],Contenido_cod[],2,0)</f>
        <v>2</v>
      </c>
      <c r="M1674" t="str">
        <f>+VLOOKUP(Importaciones_mensuales[[#This Row],[Código Arancelario]],Codigos10[],7,0)</f>
        <v>Sin especificar</v>
      </c>
      <c r="N1674">
        <v>2017</v>
      </c>
      <c r="O1674">
        <v>3845</v>
      </c>
      <c r="P1674">
        <v>0</v>
      </c>
      <c r="Q1674">
        <v>21090</v>
      </c>
      <c r="R1674">
        <v>17375</v>
      </c>
      <c r="S1674">
        <v>4344</v>
      </c>
      <c r="T1674">
        <v>5705</v>
      </c>
      <c r="U1674">
        <v>6783</v>
      </c>
      <c r="V1674">
        <v>0</v>
      </c>
      <c r="W1674">
        <v>0</v>
      </c>
      <c r="X1674">
        <v>2100</v>
      </c>
      <c r="Y1674">
        <v>0</v>
      </c>
      <c r="Z1674">
        <v>3230</v>
      </c>
    </row>
    <row r="1675" spans="1:26" x14ac:dyDescent="0.25">
      <c r="A1675" t="s">
        <v>23</v>
      </c>
      <c r="B1675" t="s">
        <v>362</v>
      </c>
      <c r="C1675" t="str">
        <f>+VLOOKUP(Importaciones_mensuales[[#This Row],[Código Arancelario]],Codigos10[],2,0)</f>
        <v>Papa</v>
      </c>
      <c r="D1675">
        <f>+VLOOKUP(Importaciones_mensuales[[#This Row],[Cultivo]],Cod_categoría[],2,0)</f>
        <v>100114001</v>
      </c>
      <c r="E1675" t="str">
        <f>+VLOOKUP(Importaciones_mensuales[[#This Row],[Código Arancelario]],Codigos10[],4,0)</f>
        <v>Fresco</v>
      </c>
      <c r="F1675">
        <f>+VLOOKUP(Importaciones_mensuales[[#This Row],[Procesamiento]],Cod_procesamiento[],2,0)</f>
        <v>4</v>
      </c>
      <c r="G1675" t="str">
        <f>+VLOOKUP(Importaciones_mensuales[[#This Row],[Código Arancelario]],Codigos10[],3,0)</f>
        <v>Siembra</v>
      </c>
      <c r="H1675">
        <f>+VLOOKUP(Importaciones_mensuales[[#This Row],[Tipo]],Cod_tipo[],2,0)</f>
        <v>6</v>
      </c>
      <c r="I1675" t="str">
        <f>+VLOOKUP(Importaciones_mensuales[[#This Row],[Código Arancelario]],Codigos10[],5,0)</f>
        <v>Tubérculos</v>
      </c>
      <c r="J1675">
        <f>+VLOOKUP(Importaciones_mensuales[[#This Row],[Categoría]],Cod_Tipo_cultivo[],2,0)</f>
        <v>9</v>
      </c>
      <c r="K1675" t="s">
        <v>20</v>
      </c>
      <c r="L1675">
        <f>+VLOOKUP(Importaciones_mensuales[[#This Row],[Contenido]],Contenido_cod[],2,0)</f>
        <v>2</v>
      </c>
      <c r="M1675" t="str">
        <f>+VLOOKUP(Importaciones_mensuales[[#This Row],[Código Arancelario]],Codigos10[],7,0)</f>
        <v>Sin especificar</v>
      </c>
      <c r="N1675">
        <v>2017</v>
      </c>
      <c r="O1675">
        <v>4865</v>
      </c>
      <c r="P1675">
        <v>6335</v>
      </c>
      <c r="Q1675">
        <v>12664.34</v>
      </c>
      <c r="R1675">
        <v>12517.4931</v>
      </c>
      <c r="S1675">
        <v>9590</v>
      </c>
      <c r="T1675">
        <v>2625</v>
      </c>
      <c r="U1675">
        <v>6125</v>
      </c>
      <c r="V1675">
        <v>2380</v>
      </c>
      <c r="W1675">
        <v>11730</v>
      </c>
      <c r="X1675">
        <v>4100</v>
      </c>
      <c r="Y1675">
        <v>4050</v>
      </c>
      <c r="Z1675">
        <v>6146</v>
      </c>
    </row>
    <row r="1676" spans="1:26" x14ac:dyDescent="0.25">
      <c r="A1676" t="s">
        <v>251</v>
      </c>
      <c r="B1676" t="s">
        <v>363</v>
      </c>
      <c r="C1676" t="str">
        <f>+VLOOKUP(Importaciones_mensuales[[#This Row],[Código Arancelario]],Codigos10[],2,0)</f>
        <v>Frambuesa</v>
      </c>
      <c r="D1676">
        <f>+VLOOKUP(Importaciones_mensuales[[#This Row],[Cultivo]],Cod_categoría[],2,0)</f>
        <v>100101004</v>
      </c>
      <c r="E1676" t="str">
        <f>+VLOOKUP(Importaciones_mensuales[[#This Row],[Código Arancelario]],Codigos10[],4,0)</f>
        <v>Congelado</v>
      </c>
      <c r="F1676">
        <f>+VLOOKUP(Importaciones_mensuales[[#This Row],[Procesamiento]],Cod_procesamiento[],2,0)</f>
        <v>1</v>
      </c>
      <c r="G1676" t="str">
        <f>+VLOOKUP(Importaciones_mensuales[[#This Row],[Código Arancelario]],Codigos10[],3,0)</f>
        <v>No orgánico</v>
      </c>
      <c r="H1676">
        <f>+VLOOKUP(Importaciones_mensuales[[#This Row],[Tipo]],Cod_tipo[],2,0)</f>
        <v>2</v>
      </c>
      <c r="I1676" t="str">
        <f>+VLOOKUP(Importaciones_mensuales[[#This Row],[Código Arancelario]],Codigos10[],5,0)</f>
        <v>Berries</v>
      </c>
      <c r="J1676">
        <f>+VLOOKUP(Importaciones_mensuales[[#This Row],[Categoría]],Cod_Tipo_cultivo[],2,0)</f>
        <v>1</v>
      </c>
      <c r="K1676" t="s">
        <v>129</v>
      </c>
      <c r="L1676">
        <f>+VLOOKUP(Importaciones_mensuales[[#This Row],[Contenido]],Contenido_cod[],2,0)</f>
        <v>1</v>
      </c>
      <c r="M1676" t="str">
        <f>+VLOOKUP(Importaciones_mensuales[[#This Row],[Código Arancelario]],Codigos10[],7,0)</f>
        <v>Sin especificar</v>
      </c>
      <c r="N1676">
        <v>2015</v>
      </c>
      <c r="O1676">
        <v>2.5870889665704984</v>
      </c>
      <c r="P1676">
        <v>2.160642596842572</v>
      </c>
      <c r="Q1676">
        <v>2.160642596842572</v>
      </c>
      <c r="R1676">
        <v>3.6</v>
      </c>
      <c r="S1676">
        <v>0</v>
      </c>
      <c r="T1676">
        <v>2.1601143956529651</v>
      </c>
      <c r="U1676">
        <v>1.9224084801310937</v>
      </c>
      <c r="V1676">
        <v>0</v>
      </c>
      <c r="W1676">
        <v>0</v>
      </c>
      <c r="X1676">
        <v>2.3631000000000002</v>
      </c>
      <c r="Y1676">
        <v>2.77</v>
      </c>
      <c r="Z1676">
        <v>2.2147629580789929</v>
      </c>
    </row>
    <row r="1677" spans="1:26" x14ac:dyDescent="0.25">
      <c r="A1677" t="s">
        <v>96</v>
      </c>
      <c r="B1677" t="s">
        <v>363</v>
      </c>
      <c r="C1677" t="str">
        <f>+VLOOKUP(Importaciones_mensuales[[#This Row],[Código Arancelario]],Codigos10[],2,0)</f>
        <v>Zapallo</v>
      </c>
      <c r="D1677">
        <f>+VLOOKUP(Importaciones_mensuales[[#This Row],[Cultivo]],Cod_categoría[],2,0)</f>
        <v>100112032</v>
      </c>
      <c r="E1677" t="str">
        <f>+VLOOKUP(Importaciones_mensuales[[#This Row],[Código Arancelario]],Codigos10[],4,0)</f>
        <v>Deshidratado</v>
      </c>
      <c r="F1677">
        <f>+VLOOKUP(Importaciones_mensuales[[#This Row],[Procesamiento]],Cod_procesamiento[],2,0)</f>
        <v>3</v>
      </c>
      <c r="G1677" t="str">
        <f>+VLOOKUP(Importaciones_mensuales[[#This Row],[Código Arancelario]],Codigos10[],3,0)</f>
        <v>No orgánico</v>
      </c>
      <c r="H1677">
        <f>+VLOOKUP(Importaciones_mensuales[[#This Row],[Tipo]],Cod_tipo[],2,0)</f>
        <v>2</v>
      </c>
      <c r="I1677" t="str">
        <f>+VLOOKUP(Importaciones_mensuales[[#This Row],[Código Arancelario]],Codigos10[],5,0)</f>
        <v>Hortalizas</v>
      </c>
      <c r="J1677">
        <f>+VLOOKUP(Importaciones_mensuales[[#This Row],[Categoría]],Cod_Tipo_cultivo[],2,0)</f>
        <v>7</v>
      </c>
      <c r="K1677" t="s">
        <v>20</v>
      </c>
      <c r="L1677">
        <f>+VLOOKUP(Importaciones_mensuales[[#This Row],[Contenido]],Contenido_cod[],2,0)</f>
        <v>2</v>
      </c>
      <c r="M1677" t="str">
        <f>+VLOOKUP(Importaciones_mensuales[[#This Row],[Código Arancelario]],Codigos10[],7,0)</f>
        <v>Sin especificar</v>
      </c>
      <c r="N1677">
        <v>2021</v>
      </c>
      <c r="O1677">
        <v>2.4109664429530202</v>
      </c>
      <c r="P1677">
        <v>0</v>
      </c>
      <c r="Q1677">
        <v>1.8550899999999999</v>
      </c>
      <c r="R1677">
        <v>11.85</v>
      </c>
      <c r="S1677">
        <v>16.271333333333335</v>
      </c>
      <c r="T1677">
        <v>0</v>
      </c>
      <c r="U1677">
        <v>0</v>
      </c>
      <c r="V1677">
        <v>2.3455039215686275</v>
      </c>
      <c r="W1677">
        <v>4.8936500000000001</v>
      </c>
      <c r="X1677">
        <v>0</v>
      </c>
      <c r="Y1677">
        <v>0</v>
      </c>
      <c r="Z1677">
        <v>0</v>
      </c>
    </row>
    <row r="1678" spans="1:26" x14ac:dyDescent="0.25">
      <c r="A1678" t="s">
        <v>234</v>
      </c>
      <c r="B1678" t="s">
        <v>363</v>
      </c>
      <c r="C1678" t="str">
        <f>+VLOOKUP(Importaciones_mensuales[[#This Row],[Código Arancelario]],Codigos10[],2,0)</f>
        <v>Mora</v>
      </c>
      <c r="D1678">
        <f>+VLOOKUP(Importaciones_mensuales[[#This Row],[Cultivo]],Cod_categoría[],2,0)</f>
        <v>100101008</v>
      </c>
      <c r="E1678" t="str">
        <f>+VLOOKUP(Importaciones_mensuales[[#This Row],[Código Arancelario]],Codigos10[],4,0)</f>
        <v>Fresco</v>
      </c>
      <c r="F1678">
        <f>+VLOOKUP(Importaciones_mensuales[[#This Row],[Procesamiento]],Cod_procesamiento[],2,0)</f>
        <v>4</v>
      </c>
      <c r="G1678" t="str">
        <f>+VLOOKUP(Importaciones_mensuales[[#This Row],[Código Arancelario]],Codigos10[],3,0)</f>
        <v>No orgánico</v>
      </c>
      <c r="H1678">
        <f>+VLOOKUP(Importaciones_mensuales[[#This Row],[Tipo]],Cod_tipo[],2,0)</f>
        <v>2</v>
      </c>
      <c r="I1678" t="str">
        <f>+VLOOKUP(Importaciones_mensuales[[#This Row],[Código Arancelario]],Codigos10[],5,0)</f>
        <v>Berries</v>
      </c>
      <c r="J1678">
        <f>+VLOOKUP(Importaciones_mensuales[[#This Row],[Categoría]],Cod_Tipo_cultivo[],2,0)</f>
        <v>1</v>
      </c>
      <c r="K1678" t="s">
        <v>129</v>
      </c>
      <c r="L1678">
        <f>+VLOOKUP(Importaciones_mensuales[[#This Row],[Contenido]],Contenido_cod[],2,0)</f>
        <v>1</v>
      </c>
      <c r="M1678" t="str">
        <f>+VLOOKUP(Importaciones_mensuales[[#This Row],[Código Arancelario]],Codigos10[],7,0)</f>
        <v>Sin especificar</v>
      </c>
      <c r="N1678">
        <v>2019</v>
      </c>
      <c r="O1678">
        <v>2.3562857142857143</v>
      </c>
      <c r="P1678">
        <v>15.924590163934427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</row>
    <row r="1679" spans="1:26" x14ac:dyDescent="0.25">
      <c r="A1679" t="s">
        <v>103</v>
      </c>
      <c r="B1679" t="s">
        <v>363</v>
      </c>
      <c r="C1679" t="str">
        <f>+VLOOKUP(Importaciones_mensuales[[#This Row],[Código Arancelario]],Codigos10[],2,0)</f>
        <v>Otras hortalizas</v>
      </c>
      <c r="D1679">
        <f>+VLOOKUP(Importaciones_mensuales[[#This Row],[Cultivo]],Cod_categoría[],2,0)</f>
        <v>100112054</v>
      </c>
      <c r="E1679" t="str">
        <f>+VLOOKUP(Importaciones_mensuales[[#This Row],[Código Arancelario]],Codigos10[],4,0)</f>
        <v>Deshidratado</v>
      </c>
      <c r="F1679">
        <f>+VLOOKUP(Importaciones_mensuales[[#This Row],[Procesamiento]],Cod_procesamiento[],2,0)</f>
        <v>3</v>
      </c>
      <c r="G1679" t="str">
        <f>+VLOOKUP(Importaciones_mensuales[[#This Row],[Código Arancelario]],Codigos10[],3,0)</f>
        <v>No orgánico</v>
      </c>
      <c r="H1679">
        <f>+VLOOKUP(Importaciones_mensuales[[#This Row],[Tipo]],Cod_tipo[],2,0)</f>
        <v>2</v>
      </c>
      <c r="I1679" t="str">
        <f>+VLOOKUP(Importaciones_mensuales[[#This Row],[Código Arancelario]],Codigos10[],5,0)</f>
        <v>Hortalizas</v>
      </c>
      <c r="J1679">
        <f>+VLOOKUP(Importaciones_mensuales[[#This Row],[Categoría]],Cod_Tipo_cultivo[],2,0)</f>
        <v>7</v>
      </c>
      <c r="K1679" t="s">
        <v>20</v>
      </c>
      <c r="L1679">
        <f>+VLOOKUP(Importaciones_mensuales[[#This Row],[Contenido]],Contenido_cod[],2,0)</f>
        <v>2</v>
      </c>
      <c r="M1679" t="str">
        <f>+VLOOKUP(Importaciones_mensuales[[#This Row],[Código Arancelario]],Codigos10[],7,0)</f>
        <v>Sin especificar</v>
      </c>
      <c r="N1679">
        <v>2015</v>
      </c>
      <c r="O1679">
        <v>2.349385627829081</v>
      </c>
      <c r="P1679">
        <v>1.9411278212227874</v>
      </c>
      <c r="Q1679">
        <v>2.0093431118349798</v>
      </c>
      <c r="R1679">
        <v>1.7074510350595939</v>
      </c>
      <c r="S1679">
        <v>1.8086737607114542</v>
      </c>
      <c r="T1679">
        <v>1.7625905476754629</v>
      </c>
      <c r="U1679">
        <v>1.9899399604497214</v>
      </c>
      <c r="V1679">
        <v>1.6481038342578935</v>
      </c>
      <c r="W1679">
        <v>1.7123849952508794</v>
      </c>
      <c r="X1679">
        <v>1.7725895782149375</v>
      </c>
      <c r="Y1679">
        <v>1.9109079544657506</v>
      </c>
      <c r="Z1679">
        <v>1.9666584681404649</v>
      </c>
    </row>
    <row r="1680" spans="1:26" x14ac:dyDescent="0.25">
      <c r="A1680" t="s">
        <v>277</v>
      </c>
      <c r="B1680" t="s">
        <v>362</v>
      </c>
      <c r="C1680" t="str">
        <f>+VLOOKUP(Importaciones_mensuales[[#This Row],[Código Arancelario]],Codigos10[],2,0)</f>
        <v>Puerro</v>
      </c>
      <c r="D1680">
        <f>+VLOOKUP(Importaciones_mensuales[[#This Row],[Cultivo]],Cod_categoría[],2,0)</f>
        <v>100114035</v>
      </c>
      <c r="E1680" t="str">
        <f>+VLOOKUP(Importaciones_mensuales[[#This Row],[Código Arancelario]],Codigos10[],4,0)</f>
        <v>Fresco</v>
      </c>
      <c r="F1680">
        <f>+VLOOKUP(Importaciones_mensuales[[#This Row],[Procesamiento]],Cod_procesamiento[],2,0)</f>
        <v>4</v>
      </c>
      <c r="G1680" t="str">
        <f>+VLOOKUP(Importaciones_mensuales[[#This Row],[Código Arancelario]],Codigos10[],3,0)</f>
        <v>Sin especificar</v>
      </c>
      <c r="H1680">
        <f>+VLOOKUP(Importaciones_mensuales[[#This Row],[Tipo]],Cod_tipo[],2,0)</f>
        <v>5</v>
      </c>
      <c r="I1680" t="str">
        <f>+VLOOKUP(Importaciones_mensuales[[#This Row],[Código Arancelario]],Codigos10[],5,0)</f>
        <v>Hortalizas</v>
      </c>
      <c r="J1680">
        <f>+VLOOKUP(Importaciones_mensuales[[#This Row],[Categoría]],Cod_Tipo_cultivo[],2,0)</f>
        <v>7</v>
      </c>
      <c r="K1680" t="s">
        <v>20</v>
      </c>
      <c r="L1680">
        <f>+VLOOKUP(Importaciones_mensuales[[#This Row],[Contenido]],Contenido_cod[],2,0)</f>
        <v>2</v>
      </c>
      <c r="M1680" t="str">
        <f>+VLOOKUP(Importaciones_mensuales[[#This Row],[Código Arancelario]],Codigos10[],7,0)</f>
        <v>Sin especificar</v>
      </c>
      <c r="N1680">
        <v>2017</v>
      </c>
      <c r="O1680">
        <v>0</v>
      </c>
      <c r="P1680">
        <v>0</v>
      </c>
      <c r="Q1680">
        <v>0</v>
      </c>
      <c r="R1680">
        <v>0</v>
      </c>
      <c r="S1680">
        <v>115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</row>
    <row r="1681" spans="1:26" x14ac:dyDescent="0.25">
      <c r="A1681" t="s">
        <v>35</v>
      </c>
      <c r="B1681" t="s">
        <v>362</v>
      </c>
      <c r="C1681" t="str">
        <f>+VLOOKUP(Importaciones_mensuales[[#This Row],[Código Arancelario]],Codigos10[],2,0)</f>
        <v>Coliflor</v>
      </c>
      <c r="D1681">
        <f>+VLOOKUP(Importaciones_mensuales[[#This Row],[Cultivo]],Cod_categoría[],2,0)</f>
        <v>100112008</v>
      </c>
      <c r="E1681" t="str">
        <f>+VLOOKUP(Importaciones_mensuales[[#This Row],[Código Arancelario]],Codigos10[],4,0)</f>
        <v>Fresco</v>
      </c>
      <c r="F1681">
        <f>+VLOOKUP(Importaciones_mensuales[[#This Row],[Procesamiento]],Cod_procesamiento[],2,0)</f>
        <v>4</v>
      </c>
      <c r="G1681" t="str">
        <f>+VLOOKUP(Importaciones_mensuales[[#This Row],[Código Arancelario]],Codigos10[],3,0)</f>
        <v>Sin especificar</v>
      </c>
      <c r="H1681">
        <f>+VLOOKUP(Importaciones_mensuales[[#This Row],[Tipo]],Cod_tipo[],2,0)</f>
        <v>5</v>
      </c>
      <c r="I1681" t="str">
        <f>+VLOOKUP(Importaciones_mensuales[[#This Row],[Código Arancelario]],Codigos10[],5,0)</f>
        <v>Hortalizas</v>
      </c>
      <c r="J1681">
        <f>+VLOOKUP(Importaciones_mensuales[[#This Row],[Categoría]],Cod_Tipo_cultivo[],2,0)</f>
        <v>7</v>
      </c>
      <c r="K1681" t="s">
        <v>20</v>
      </c>
      <c r="L1681">
        <f>+VLOOKUP(Importaciones_mensuales[[#This Row],[Contenido]],Contenido_cod[],2,0)</f>
        <v>2</v>
      </c>
      <c r="M1681" t="str">
        <f>+VLOOKUP(Importaciones_mensuales[[#This Row],[Código Arancelario]],Codigos10[],7,0)</f>
        <v>Sin especificar</v>
      </c>
      <c r="N1681">
        <v>2017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1500</v>
      </c>
      <c r="V1681">
        <v>0</v>
      </c>
      <c r="W1681">
        <v>0</v>
      </c>
      <c r="X1681">
        <v>0</v>
      </c>
      <c r="Y1681">
        <v>0</v>
      </c>
      <c r="Z1681">
        <v>0</v>
      </c>
    </row>
    <row r="1682" spans="1:26" x14ac:dyDescent="0.25">
      <c r="A1682" t="s">
        <v>41</v>
      </c>
      <c r="B1682" t="s">
        <v>362</v>
      </c>
      <c r="C1682" t="str">
        <f>+VLOOKUP(Importaciones_mensuales[[#This Row],[Código Arancelario]],Codigos10[],2,0)</f>
        <v>Zanahoria</v>
      </c>
      <c r="D1682">
        <f>+VLOOKUP(Importaciones_mensuales[[#This Row],[Cultivo]],Cod_categoría[],2,0)</f>
        <v>100114013</v>
      </c>
      <c r="E1682" t="str">
        <f>+VLOOKUP(Importaciones_mensuales[[#This Row],[Código Arancelario]],Codigos10[],4,0)</f>
        <v>Fresco</v>
      </c>
      <c r="F1682">
        <f>+VLOOKUP(Importaciones_mensuales[[#This Row],[Procesamiento]],Cod_procesamiento[],2,0)</f>
        <v>4</v>
      </c>
      <c r="G1682" t="str">
        <f>+VLOOKUP(Importaciones_mensuales[[#This Row],[Código Arancelario]],Codigos10[],3,0)</f>
        <v>Sin especificar</v>
      </c>
      <c r="H1682">
        <f>+VLOOKUP(Importaciones_mensuales[[#This Row],[Tipo]],Cod_tipo[],2,0)</f>
        <v>5</v>
      </c>
      <c r="I1682" t="str">
        <f>+VLOOKUP(Importaciones_mensuales[[#This Row],[Código Arancelario]],Codigos10[],5,0)</f>
        <v>Hortalizas</v>
      </c>
      <c r="J1682">
        <f>+VLOOKUP(Importaciones_mensuales[[#This Row],[Categoría]],Cod_Tipo_cultivo[],2,0)</f>
        <v>7</v>
      </c>
      <c r="K1682" t="s">
        <v>20</v>
      </c>
      <c r="L1682">
        <f>+VLOOKUP(Importaciones_mensuales[[#This Row],[Contenido]],Contenido_cod[],2,0)</f>
        <v>2</v>
      </c>
      <c r="M1682" t="str">
        <f>+VLOOKUP(Importaciones_mensuales[[#This Row],[Código Arancelario]],Codigos10[],7,0)</f>
        <v>Sin especificar</v>
      </c>
      <c r="N1682">
        <v>2017</v>
      </c>
      <c r="O1682">
        <v>13076</v>
      </c>
      <c r="P1682">
        <v>8760</v>
      </c>
      <c r="Q1682">
        <v>13114</v>
      </c>
      <c r="R1682">
        <v>14840</v>
      </c>
      <c r="S1682">
        <v>5746.4615999999996</v>
      </c>
      <c r="T1682">
        <v>10786</v>
      </c>
      <c r="U1682">
        <v>8718</v>
      </c>
      <c r="V1682">
        <v>14342.769200000001</v>
      </c>
      <c r="W1682">
        <v>13219</v>
      </c>
      <c r="X1682">
        <v>10873</v>
      </c>
      <c r="Y1682">
        <v>15240</v>
      </c>
      <c r="Z1682">
        <v>13100</v>
      </c>
    </row>
    <row r="1683" spans="1:26" x14ac:dyDescent="0.25">
      <c r="A1683" t="s">
        <v>43</v>
      </c>
      <c r="B1683" t="s">
        <v>362</v>
      </c>
      <c r="C1683" t="str">
        <f>+VLOOKUP(Importaciones_mensuales[[#This Row],[Código Arancelario]],Codigos10[],2,0)</f>
        <v>Rábano</v>
      </c>
      <c r="D1683">
        <f>+VLOOKUP(Importaciones_mensuales[[#This Row],[Cultivo]],Cod_categoría[],2,0)</f>
        <v>100114036</v>
      </c>
      <c r="E1683" t="str">
        <f>+VLOOKUP(Importaciones_mensuales[[#This Row],[Código Arancelario]],Codigos10[],4,0)</f>
        <v>Fresco</v>
      </c>
      <c r="F1683">
        <f>+VLOOKUP(Importaciones_mensuales[[#This Row],[Procesamiento]],Cod_procesamiento[],2,0)</f>
        <v>4</v>
      </c>
      <c r="G1683" t="str">
        <f>+VLOOKUP(Importaciones_mensuales[[#This Row],[Código Arancelario]],Codigos10[],3,0)</f>
        <v>Sin especificar</v>
      </c>
      <c r="H1683">
        <f>+VLOOKUP(Importaciones_mensuales[[#This Row],[Tipo]],Cod_tipo[],2,0)</f>
        <v>5</v>
      </c>
      <c r="I1683" t="str">
        <f>+VLOOKUP(Importaciones_mensuales[[#This Row],[Código Arancelario]],Codigos10[],5,0)</f>
        <v>Hortalizas</v>
      </c>
      <c r="J1683">
        <f>+VLOOKUP(Importaciones_mensuales[[#This Row],[Categoría]],Cod_Tipo_cultivo[],2,0)</f>
        <v>7</v>
      </c>
      <c r="K1683" t="s">
        <v>20</v>
      </c>
      <c r="L1683">
        <f>+VLOOKUP(Importaciones_mensuales[[#This Row],[Contenido]],Contenido_cod[],2,0)</f>
        <v>2</v>
      </c>
      <c r="M1683" t="str">
        <f>+VLOOKUP(Importaciones_mensuales[[#This Row],[Código Arancelario]],Codigos10[],7,0)</f>
        <v>Sin especificar</v>
      </c>
      <c r="N1683">
        <v>2017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1.4</v>
      </c>
      <c r="X1683">
        <v>0</v>
      </c>
      <c r="Y1683">
        <v>0</v>
      </c>
      <c r="Z1683">
        <v>0</v>
      </c>
    </row>
    <row r="1684" spans="1:26" x14ac:dyDescent="0.25">
      <c r="A1684" t="s">
        <v>45</v>
      </c>
      <c r="B1684" t="s">
        <v>362</v>
      </c>
      <c r="C1684" t="str">
        <f>+VLOOKUP(Importaciones_mensuales[[#This Row],[Código Arancelario]],Codigos10[],2,0)</f>
        <v>Pepino</v>
      </c>
      <c r="D1684">
        <f>+VLOOKUP(Importaciones_mensuales[[#This Row],[Cultivo]],Cod_categoría[],2,0)</f>
        <v>100112016</v>
      </c>
      <c r="E1684" t="str">
        <f>+VLOOKUP(Importaciones_mensuales[[#This Row],[Código Arancelario]],Codigos10[],4,0)</f>
        <v>Fresco</v>
      </c>
      <c r="F1684">
        <f>+VLOOKUP(Importaciones_mensuales[[#This Row],[Procesamiento]],Cod_procesamiento[],2,0)</f>
        <v>4</v>
      </c>
      <c r="G1684" t="str">
        <f>+VLOOKUP(Importaciones_mensuales[[#This Row],[Código Arancelario]],Codigos10[],3,0)</f>
        <v>Sin especificar</v>
      </c>
      <c r="H1684">
        <f>+VLOOKUP(Importaciones_mensuales[[#This Row],[Tipo]],Cod_tipo[],2,0)</f>
        <v>5</v>
      </c>
      <c r="I1684" t="str">
        <f>+VLOOKUP(Importaciones_mensuales[[#This Row],[Código Arancelario]],Codigos10[],5,0)</f>
        <v>Hortalizas</v>
      </c>
      <c r="J1684">
        <f>+VLOOKUP(Importaciones_mensuales[[#This Row],[Categoría]],Cod_Tipo_cultivo[],2,0)</f>
        <v>7</v>
      </c>
      <c r="K1684" t="s">
        <v>20</v>
      </c>
      <c r="L1684">
        <f>+VLOOKUP(Importaciones_mensuales[[#This Row],[Contenido]],Contenido_cod[],2,0)</f>
        <v>2</v>
      </c>
      <c r="M1684" t="str">
        <f>+VLOOKUP(Importaciones_mensuales[[#This Row],[Código Arancelario]],Codigos10[],7,0)</f>
        <v>Pepinos y pepinillos</v>
      </c>
      <c r="N1684">
        <v>2017</v>
      </c>
      <c r="O1684">
        <v>0</v>
      </c>
      <c r="P1684">
        <v>0</v>
      </c>
      <c r="Q1684">
        <v>0</v>
      </c>
      <c r="R1684">
        <v>0</v>
      </c>
      <c r="S1684">
        <v>61930</v>
      </c>
      <c r="T1684">
        <v>174373</v>
      </c>
      <c r="U1684">
        <v>154862.24</v>
      </c>
      <c r="V1684">
        <v>45548</v>
      </c>
      <c r="W1684">
        <v>0</v>
      </c>
      <c r="X1684">
        <v>0</v>
      </c>
      <c r="Y1684">
        <v>0</v>
      </c>
      <c r="Z1684">
        <v>0</v>
      </c>
    </row>
    <row r="1685" spans="1:26" x14ac:dyDescent="0.25">
      <c r="A1685" t="s">
        <v>48</v>
      </c>
      <c r="B1685" t="s">
        <v>362</v>
      </c>
      <c r="C1685" t="str">
        <f>+VLOOKUP(Importaciones_mensuales[[#This Row],[Código Arancelario]],Codigos10[],2,0)</f>
        <v>Arveja</v>
      </c>
      <c r="D1685">
        <f>+VLOOKUP(Importaciones_mensuales[[#This Row],[Cultivo]],Cod_categoría[],2,0)</f>
        <v>100112022</v>
      </c>
      <c r="E1685" t="str">
        <f>+VLOOKUP(Importaciones_mensuales[[#This Row],[Código Arancelario]],Codigos10[],4,0)</f>
        <v>Fresco</v>
      </c>
      <c r="F1685">
        <f>+VLOOKUP(Importaciones_mensuales[[#This Row],[Procesamiento]],Cod_procesamiento[],2,0)</f>
        <v>4</v>
      </c>
      <c r="G1685" t="str">
        <f>+VLOOKUP(Importaciones_mensuales[[#This Row],[Código Arancelario]],Codigos10[],3,0)</f>
        <v>Sin especificar</v>
      </c>
      <c r="H1685">
        <f>+VLOOKUP(Importaciones_mensuales[[#This Row],[Tipo]],Cod_tipo[],2,0)</f>
        <v>5</v>
      </c>
      <c r="I1685" t="str">
        <f>+VLOOKUP(Importaciones_mensuales[[#This Row],[Código Arancelario]],Codigos10[],5,0)</f>
        <v>Hortalizas</v>
      </c>
      <c r="J1685">
        <f>+VLOOKUP(Importaciones_mensuales[[#This Row],[Categoría]],Cod_Tipo_cultivo[],2,0)</f>
        <v>7</v>
      </c>
      <c r="K1685" t="s">
        <v>20</v>
      </c>
      <c r="L1685">
        <f>+VLOOKUP(Importaciones_mensuales[[#This Row],[Contenido]],Contenido_cod[],2,0)</f>
        <v>2</v>
      </c>
      <c r="M1685" t="str">
        <f>+VLOOKUP(Importaciones_mensuales[[#This Row],[Código Arancelario]],Codigos10[],7,0)</f>
        <v>Sin especificar</v>
      </c>
      <c r="N1685">
        <v>2017</v>
      </c>
      <c r="O1685">
        <v>78924</v>
      </c>
      <c r="P1685">
        <v>0</v>
      </c>
      <c r="Q1685">
        <v>106369</v>
      </c>
      <c r="R1685">
        <v>0</v>
      </c>
      <c r="S1685">
        <v>0</v>
      </c>
      <c r="T1685">
        <v>0</v>
      </c>
      <c r="U1685">
        <v>8200</v>
      </c>
      <c r="V1685">
        <v>0</v>
      </c>
      <c r="W1685">
        <v>0</v>
      </c>
      <c r="X1685">
        <v>0</v>
      </c>
      <c r="Y1685">
        <v>0</v>
      </c>
      <c r="Z1685">
        <v>0</v>
      </c>
    </row>
    <row r="1686" spans="1:26" x14ac:dyDescent="0.25">
      <c r="A1686" t="s">
        <v>50</v>
      </c>
      <c r="B1686" t="s">
        <v>362</v>
      </c>
      <c r="C1686" t="str">
        <f>+VLOOKUP(Importaciones_mensuales[[#This Row],[Código Arancelario]],Codigos10[],2,0)</f>
        <v>Poroto</v>
      </c>
      <c r="D1686">
        <f>+VLOOKUP(Importaciones_mensuales[[#This Row],[Cultivo]],Cod_categoría[],2,0)</f>
        <v>100110002</v>
      </c>
      <c r="E1686" t="str">
        <f>+VLOOKUP(Importaciones_mensuales[[#This Row],[Código Arancelario]],Codigos10[],4,0)</f>
        <v>Fresco</v>
      </c>
      <c r="F1686">
        <f>+VLOOKUP(Importaciones_mensuales[[#This Row],[Procesamiento]],Cod_procesamiento[],2,0)</f>
        <v>4</v>
      </c>
      <c r="G1686" t="str">
        <f>+VLOOKUP(Importaciones_mensuales[[#This Row],[Código Arancelario]],Codigos10[],3,0)</f>
        <v>Sin especificar</v>
      </c>
      <c r="H1686">
        <f>+VLOOKUP(Importaciones_mensuales[[#This Row],[Tipo]],Cod_tipo[],2,0)</f>
        <v>5</v>
      </c>
      <c r="I1686" t="str">
        <f>+VLOOKUP(Importaciones_mensuales[[#This Row],[Código Arancelario]],Codigos10[],5,0)</f>
        <v>Hortalizas</v>
      </c>
      <c r="J1686">
        <f>+VLOOKUP(Importaciones_mensuales[[#This Row],[Categoría]],Cod_Tipo_cultivo[],2,0)</f>
        <v>7</v>
      </c>
      <c r="K1686" t="s">
        <v>20</v>
      </c>
      <c r="L1686">
        <f>+VLOOKUP(Importaciones_mensuales[[#This Row],[Contenido]],Contenido_cod[],2,0)</f>
        <v>2</v>
      </c>
      <c r="M1686" t="str">
        <f>+VLOOKUP(Importaciones_mensuales[[#This Row],[Código Arancelario]],Codigos10[],7,0)</f>
        <v>Sin especificar</v>
      </c>
      <c r="N1686">
        <v>2017</v>
      </c>
      <c r="O1686">
        <v>0</v>
      </c>
      <c r="P1686">
        <v>0</v>
      </c>
      <c r="Q1686">
        <v>0</v>
      </c>
      <c r="R1686">
        <v>30600</v>
      </c>
      <c r="S1686">
        <v>393180</v>
      </c>
      <c r="T1686">
        <v>1062667</v>
      </c>
      <c r="U1686">
        <v>939832</v>
      </c>
      <c r="V1686">
        <v>910884</v>
      </c>
      <c r="W1686">
        <v>612532.3077</v>
      </c>
      <c r="X1686">
        <v>108058</v>
      </c>
      <c r="Y1686">
        <v>24925</v>
      </c>
      <c r="Z1686">
        <v>9710</v>
      </c>
    </row>
    <row r="1687" spans="1:26" x14ac:dyDescent="0.25">
      <c r="A1687" t="s">
        <v>242</v>
      </c>
      <c r="B1687" t="s">
        <v>363</v>
      </c>
      <c r="C1687" t="str">
        <f>+VLOOKUP(Importaciones_mensuales[[#This Row],[Código Arancelario]],Codigos10[],2,0)</f>
        <v>Kiwi</v>
      </c>
      <c r="D1687">
        <f>+VLOOKUP(Importaciones_mensuales[[#This Row],[Cultivo]],Cod_categoría[],2,0)</f>
        <v>100101007</v>
      </c>
      <c r="E1687" t="str">
        <f>+VLOOKUP(Importaciones_mensuales[[#This Row],[Código Arancelario]],Codigos10[],4,0)</f>
        <v>Fresco</v>
      </c>
      <c r="F1687">
        <f>+VLOOKUP(Importaciones_mensuales[[#This Row],[Procesamiento]],Cod_procesamiento[],2,0)</f>
        <v>4</v>
      </c>
      <c r="G1687" t="str">
        <f>+VLOOKUP(Importaciones_mensuales[[#This Row],[Código Arancelario]],Codigos10[],3,0)</f>
        <v>No orgánico</v>
      </c>
      <c r="H1687">
        <f>+VLOOKUP(Importaciones_mensuales[[#This Row],[Tipo]],Cod_tipo[],2,0)</f>
        <v>2</v>
      </c>
      <c r="I1687" t="str">
        <f>+VLOOKUP(Importaciones_mensuales[[#This Row],[Código Arancelario]],Codigos10[],5,0)</f>
        <v>Berries</v>
      </c>
      <c r="J1687">
        <f>+VLOOKUP(Importaciones_mensuales[[#This Row],[Categoría]],Cod_Tipo_cultivo[],2,0)</f>
        <v>1</v>
      </c>
      <c r="K1687" t="s">
        <v>129</v>
      </c>
      <c r="L1687">
        <f>+VLOOKUP(Importaciones_mensuales[[#This Row],[Contenido]],Contenido_cod[],2,0)</f>
        <v>1</v>
      </c>
      <c r="M1687" t="str">
        <f>+VLOOKUP(Importaciones_mensuales[[#This Row],[Código Arancelario]],Codigos10[],7,0)</f>
        <v>Sin especificar</v>
      </c>
      <c r="N1687">
        <v>2018</v>
      </c>
      <c r="O1687">
        <v>2.2822291021671823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1.6649350649350649</v>
      </c>
      <c r="Z1687">
        <v>1.3028198668146502</v>
      </c>
    </row>
    <row r="1688" spans="1:26" x14ac:dyDescent="0.25">
      <c r="A1688" t="s">
        <v>56</v>
      </c>
      <c r="B1688" t="s">
        <v>362</v>
      </c>
      <c r="C1688" t="str">
        <f>+VLOOKUP(Importaciones_mensuales[[#This Row],[Código Arancelario]],Codigos10[],2,0)</f>
        <v>Pimiento</v>
      </c>
      <c r="D1688">
        <f>+VLOOKUP(Importaciones_mensuales[[#This Row],[Cultivo]],Cod_categoría[],2,0)</f>
        <v>100112002</v>
      </c>
      <c r="E1688" t="str">
        <f>+VLOOKUP(Importaciones_mensuales[[#This Row],[Código Arancelario]],Codigos10[],4,0)</f>
        <v>Fresco</v>
      </c>
      <c r="F1688">
        <f>+VLOOKUP(Importaciones_mensuales[[#This Row],[Procesamiento]],Cod_procesamiento[],2,0)</f>
        <v>4</v>
      </c>
      <c r="G1688" t="str">
        <f>+VLOOKUP(Importaciones_mensuales[[#This Row],[Código Arancelario]],Codigos10[],3,0)</f>
        <v>Sin especificar</v>
      </c>
      <c r="H1688">
        <f>+VLOOKUP(Importaciones_mensuales[[#This Row],[Tipo]],Cod_tipo[],2,0)</f>
        <v>5</v>
      </c>
      <c r="I1688" t="str">
        <f>+VLOOKUP(Importaciones_mensuales[[#This Row],[Código Arancelario]],Codigos10[],5,0)</f>
        <v>Hortalizas</v>
      </c>
      <c r="J1688">
        <f>+VLOOKUP(Importaciones_mensuales[[#This Row],[Categoría]],Cod_Tipo_cultivo[],2,0)</f>
        <v>7</v>
      </c>
      <c r="K1688" t="s">
        <v>20</v>
      </c>
      <c r="L1688">
        <f>+VLOOKUP(Importaciones_mensuales[[#This Row],[Contenido]],Contenido_cod[],2,0)</f>
        <v>2</v>
      </c>
      <c r="M1688" t="str">
        <f>+VLOOKUP(Importaciones_mensuales[[#This Row],[Código Arancelario]],Codigos10[],7,0)</f>
        <v>Sin especificar</v>
      </c>
      <c r="N1688">
        <v>2017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600</v>
      </c>
      <c r="V1688">
        <v>800</v>
      </c>
      <c r="W1688">
        <v>200</v>
      </c>
      <c r="X1688">
        <v>800</v>
      </c>
      <c r="Y1688">
        <v>0</v>
      </c>
      <c r="Z1688">
        <v>1200</v>
      </c>
    </row>
    <row r="1689" spans="1:26" x14ac:dyDescent="0.25">
      <c r="A1689" t="s">
        <v>58</v>
      </c>
      <c r="B1689" t="s">
        <v>362</v>
      </c>
      <c r="C1689" t="str">
        <f>+VLOOKUP(Importaciones_mensuales[[#This Row],[Código Arancelario]],Codigos10[],2,0)</f>
        <v>Ají</v>
      </c>
      <c r="D1689">
        <f>+VLOOKUP(Importaciones_mensuales[[#This Row],[Cultivo]],Cod_categoría[],2,0)</f>
        <v>100112021</v>
      </c>
      <c r="E1689" t="str">
        <f>+VLOOKUP(Importaciones_mensuales[[#This Row],[Código Arancelario]],Codigos10[],4,0)</f>
        <v>Fresco</v>
      </c>
      <c r="F1689">
        <f>+VLOOKUP(Importaciones_mensuales[[#This Row],[Procesamiento]],Cod_procesamiento[],2,0)</f>
        <v>4</v>
      </c>
      <c r="G1689" t="str">
        <f>+VLOOKUP(Importaciones_mensuales[[#This Row],[Código Arancelario]],Codigos10[],3,0)</f>
        <v>Sin especificar</v>
      </c>
      <c r="H1689">
        <f>+VLOOKUP(Importaciones_mensuales[[#This Row],[Tipo]],Cod_tipo[],2,0)</f>
        <v>5</v>
      </c>
      <c r="I1689" t="str">
        <f>+VLOOKUP(Importaciones_mensuales[[#This Row],[Código Arancelario]],Codigos10[],5,0)</f>
        <v>Hortalizas</v>
      </c>
      <c r="J1689">
        <f>+VLOOKUP(Importaciones_mensuales[[#This Row],[Categoría]],Cod_Tipo_cultivo[],2,0)</f>
        <v>7</v>
      </c>
      <c r="K1689" t="s">
        <v>20</v>
      </c>
      <c r="L1689">
        <f>+VLOOKUP(Importaciones_mensuales[[#This Row],[Contenido]],Contenido_cod[],2,0)</f>
        <v>2</v>
      </c>
      <c r="M1689" t="str">
        <f>+VLOOKUP(Importaciones_mensuales[[#This Row],[Código Arancelario]],Codigos10[],7,0)</f>
        <v>Sin especificar</v>
      </c>
      <c r="N1689">
        <v>2017</v>
      </c>
      <c r="O1689">
        <v>0</v>
      </c>
      <c r="P1689">
        <v>9861.18</v>
      </c>
      <c r="Q1689">
        <v>0</v>
      </c>
      <c r="R1689">
        <v>1000</v>
      </c>
      <c r="S1689">
        <v>17.690000000000001</v>
      </c>
      <c r="T1689">
        <v>53.06</v>
      </c>
      <c r="U1689">
        <v>0</v>
      </c>
      <c r="V1689">
        <v>0</v>
      </c>
      <c r="W1689">
        <v>0</v>
      </c>
      <c r="X1689">
        <v>1070.75</v>
      </c>
      <c r="Y1689">
        <v>2141.5</v>
      </c>
      <c r="Z1689">
        <v>700</v>
      </c>
    </row>
    <row r="1690" spans="1:26" x14ac:dyDescent="0.25">
      <c r="A1690" t="s">
        <v>62</v>
      </c>
      <c r="B1690" t="s">
        <v>362</v>
      </c>
      <c r="C1690" t="str">
        <f>+VLOOKUP(Importaciones_mensuales[[#This Row],[Código Arancelario]],Codigos10[],2,0)</f>
        <v>Zapallo</v>
      </c>
      <c r="D1690">
        <f>+VLOOKUP(Importaciones_mensuales[[#This Row],[Cultivo]],Cod_categoría[],2,0)</f>
        <v>100112032</v>
      </c>
      <c r="E1690" t="str">
        <f>+VLOOKUP(Importaciones_mensuales[[#This Row],[Código Arancelario]],Codigos10[],4,0)</f>
        <v>Fresco</v>
      </c>
      <c r="F1690">
        <f>+VLOOKUP(Importaciones_mensuales[[#This Row],[Procesamiento]],Cod_procesamiento[],2,0)</f>
        <v>4</v>
      </c>
      <c r="G1690" t="str">
        <f>+VLOOKUP(Importaciones_mensuales[[#This Row],[Código Arancelario]],Codigos10[],3,0)</f>
        <v>Sin especificar</v>
      </c>
      <c r="H1690">
        <f>+VLOOKUP(Importaciones_mensuales[[#This Row],[Tipo]],Cod_tipo[],2,0)</f>
        <v>5</v>
      </c>
      <c r="I1690" t="str">
        <f>+VLOOKUP(Importaciones_mensuales[[#This Row],[Código Arancelario]],Codigos10[],5,0)</f>
        <v>Hortalizas</v>
      </c>
      <c r="J1690">
        <f>+VLOOKUP(Importaciones_mensuales[[#This Row],[Categoría]],Cod_Tipo_cultivo[],2,0)</f>
        <v>7</v>
      </c>
      <c r="K1690" t="s">
        <v>20</v>
      </c>
      <c r="L1690">
        <f>+VLOOKUP(Importaciones_mensuales[[#This Row],[Contenido]],Contenido_cod[],2,0)</f>
        <v>2</v>
      </c>
      <c r="M1690" t="str">
        <f>+VLOOKUP(Importaciones_mensuales[[#This Row],[Código Arancelario]],Codigos10[],7,0)</f>
        <v>De guarda</v>
      </c>
      <c r="N1690">
        <v>2017</v>
      </c>
      <c r="O1690">
        <v>33000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16545.759999999998</v>
      </c>
      <c r="V1690">
        <v>463965</v>
      </c>
      <c r="W1690">
        <v>881770</v>
      </c>
      <c r="X1690">
        <v>2424052</v>
      </c>
      <c r="Y1690">
        <v>2471570</v>
      </c>
      <c r="Z1690">
        <v>279940</v>
      </c>
    </row>
    <row r="1691" spans="1:26" x14ac:dyDescent="0.25">
      <c r="A1691" t="s">
        <v>284</v>
      </c>
      <c r="B1691" t="s">
        <v>362</v>
      </c>
      <c r="C1691" t="str">
        <f>+VLOOKUP(Importaciones_mensuales[[#This Row],[Código Arancelario]],Codigos10[],2,0)</f>
        <v>Zapallo</v>
      </c>
      <c r="D1691">
        <f>+VLOOKUP(Importaciones_mensuales[[#This Row],[Cultivo]],Cod_categoría[],2,0)</f>
        <v>100112032</v>
      </c>
      <c r="E1691" t="str">
        <f>+VLOOKUP(Importaciones_mensuales[[#This Row],[Código Arancelario]],Codigos10[],4,0)</f>
        <v>Fresco</v>
      </c>
      <c r="F1691">
        <f>+VLOOKUP(Importaciones_mensuales[[#This Row],[Procesamiento]],Cod_procesamiento[],2,0)</f>
        <v>4</v>
      </c>
      <c r="G1691" t="str">
        <f>+VLOOKUP(Importaciones_mensuales[[#This Row],[Código Arancelario]],Codigos10[],3,0)</f>
        <v>Sin especificar</v>
      </c>
      <c r="H1691">
        <f>+VLOOKUP(Importaciones_mensuales[[#This Row],[Tipo]],Cod_tipo[],2,0)</f>
        <v>5</v>
      </c>
      <c r="I1691" t="str">
        <f>+VLOOKUP(Importaciones_mensuales[[#This Row],[Código Arancelario]],Codigos10[],5,0)</f>
        <v>Hortalizas</v>
      </c>
      <c r="J1691">
        <f>+VLOOKUP(Importaciones_mensuales[[#This Row],[Categoría]],Cod_Tipo_cultivo[],2,0)</f>
        <v>7</v>
      </c>
      <c r="K1691" t="s">
        <v>20</v>
      </c>
      <c r="L1691">
        <f>+VLOOKUP(Importaciones_mensuales[[#This Row],[Contenido]],Contenido_cod[],2,0)</f>
        <v>2</v>
      </c>
      <c r="M1691" t="str">
        <f>+VLOOKUP(Importaciones_mensuales[[#This Row],[Código Arancelario]],Codigos10[],7,0)</f>
        <v>Sin especificar</v>
      </c>
      <c r="N1691">
        <v>2017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10000</v>
      </c>
      <c r="W1691">
        <v>0</v>
      </c>
      <c r="X1691">
        <v>0</v>
      </c>
      <c r="Y1691">
        <v>4000</v>
      </c>
      <c r="Z1691">
        <v>0</v>
      </c>
    </row>
    <row r="1692" spans="1:26" x14ac:dyDescent="0.25">
      <c r="A1692" t="s">
        <v>65</v>
      </c>
      <c r="B1692" t="s">
        <v>362</v>
      </c>
      <c r="C1692" t="str">
        <f>+VLOOKUP(Importaciones_mensuales[[#This Row],[Código Arancelario]],Codigos10[],2,0)</f>
        <v>Calabacín</v>
      </c>
      <c r="D1692">
        <f>+VLOOKUP(Importaciones_mensuales[[#This Row],[Cultivo]],Cod_categoría[],2,0)</f>
        <v>100114018</v>
      </c>
      <c r="E1692" t="str">
        <f>+VLOOKUP(Importaciones_mensuales[[#This Row],[Código Arancelario]],Codigos10[],4,0)</f>
        <v>Fresco</v>
      </c>
      <c r="F1692">
        <f>+VLOOKUP(Importaciones_mensuales[[#This Row],[Procesamiento]],Cod_procesamiento[],2,0)</f>
        <v>4</v>
      </c>
      <c r="G1692" t="str">
        <f>+VLOOKUP(Importaciones_mensuales[[#This Row],[Código Arancelario]],Codigos10[],3,0)</f>
        <v>Sin especificar</v>
      </c>
      <c r="H1692">
        <f>+VLOOKUP(Importaciones_mensuales[[#This Row],[Tipo]],Cod_tipo[],2,0)</f>
        <v>5</v>
      </c>
      <c r="I1692" t="str">
        <f>+VLOOKUP(Importaciones_mensuales[[#This Row],[Código Arancelario]],Codigos10[],5,0)</f>
        <v>Hortalizas</v>
      </c>
      <c r="J1692">
        <f>+VLOOKUP(Importaciones_mensuales[[#This Row],[Categoría]],Cod_Tipo_cultivo[],2,0)</f>
        <v>7</v>
      </c>
      <c r="K1692" t="s">
        <v>20</v>
      </c>
      <c r="L1692">
        <f>+VLOOKUP(Importaciones_mensuales[[#This Row],[Contenido]],Contenido_cod[],2,0)</f>
        <v>2</v>
      </c>
      <c r="M1692" t="str">
        <f>+VLOOKUP(Importaciones_mensuales[[#This Row],[Código Arancelario]],Codigos10[],7,0)</f>
        <v>Sin especificar</v>
      </c>
      <c r="N1692">
        <v>2017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4000</v>
      </c>
      <c r="U1692">
        <v>72140.5</v>
      </c>
      <c r="V1692">
        <v>69830</v>
      </c>
      <c r="W1692">
        <v>0</v>
      </c>
      <c r="X1692">
        <v>0</v>
      </c>
      <c r="Y1692">
        <v>0</v>
      </c>
      <c r="Z1692">
        <v>0</v>
      </c>
    </row>
    <row r="1693" spans="1:26" x14ac:dyDescent="0.25">
      <c r="A1693" t="s">
        <v>67</v>
      </c>
      <c r="B1693" t="s">
        <v>362</v>
      </c>
      <c r="C1693" t="str">
        <f>+VLOOKUP(Importaciones_mensuales[[#This Row],[Código Arancelario]],Codigos10[],2,0)</f>
        <v>Papa</v>
      </c>
      <c r="D1693">
        <f>+VLOOKUP(Importaciones_mensuales[[#This Row],[Cultivo]],Cod_categoría[],2,0)</f>
        <v>100114001</v>
      </c>
      <c r="E1693" t="str">
        <f>+VLOOKUP(Importaciones_mensuales[[#This Row],[Código Arancelario]],Codigos10[],4,0)</f>
        <v>Congelado</v>
      </c>
      <c r="F1693">
        <f>+VLOOKUP(Importaciones_mensuales[[#This Row],[Procesamiento]],Cod_procesamiento[],2,0)</f>
        <v>1</v>
      </c>
      <c r="G1693" t="str">
        <f>+VLOOKUP(Importaciones_mensuales[[#This Row],[Código Arancelario]],Codigos10[],3,0)</f>
        <v>Sin especificar</v>
      </c>
      <c r="H1693">
        <f>+VLOOKUP(Importaciones_mensuales[[#This Row],[Tipo]],Cod_tipo[],2,0)</f>
        <v>5</v>
      </c>
      <c r="I1693" t="str">
        <f>+VLOOKUP(Importaciones_mensuales[[#This Row],[Código Arancelario]],Codigos10[],5,0)</f>
        <v>Tubérculos</v>
      </c>
      <c r="J1693">
        <f>+VLOOKUP(Importaciones_mensuales[[#This Row],[Categoría]],Cod_Tipo_cultivo[],2,0)</f>
        <v>9</v>
      </c>
      <c r="K1693" t="s">
        <v>20</v>
      </c>
      <c r="L1693">
        <f>+VLOOKUP(Importaciones_mensuales[[#This Row],[Contenido]],Contenido_cod[],2,0)</f>
        <v>2</v>
      </c>
      <c r="M1693" t="str">
        <f>+VLOOKUP(Importaciones_mensuales[[#This Row],[Código Arancelario]],Codigos10[],7,0)</f>
        <v>Sin especificar</v>
      </c>
      <c r="N1693">
        <v>2017</v>
      </c>
      <c r="O1693">
        <v>10215</v>
      </c>
      <c r="P1693">
        <v>25640.824000000001</v>
      </c>
      <c r="Q1693">
        <v>56038.5</v>
      </c>
      <c r="R1693">
        <v>26103.040000000001</v>
      </c>
      <c r="S1693">
        <v>16776.1695</v>
      </c>
      <c r="T1693">
        <v>53425.910300000003</v>
      </c>
      <c r="U1693">
        <v>97734</v>
      </c>
      <c r="V1693">
        <v>55974.437600000005</v>
      </c>
      <c r="W1693">
        <v>52702</v>
      </c>
      <c r="X1693">
        <v>31374.155999999999</v>
      </c>
      <c r="Y1693">
        <v>0</v>
      </c>
      <c r="Z1693">
        <v>5185</v>
      </c>
    </row>
    <row r="1694" spans="1:26" x14ac:dyDescent="0.25">
      <c r="A1694" t="s">
        <v>69</v>
      </c>
      <c r="B1694" t="s">
        <v>362</v>
      </c>
      <c r="C1694" t="str">
        <f>+VLOOKUP(Importaciones_mensuales[[#This Row],[Código Arancelario]],Codigos10[],2,0)</f>
        <v>Arveja</v>
      </c>
      <c r="D1694">
        <f>+VLOOKUP(Importaciones_mensuales[[#This Row],[Cultivo]],Cod_categoría[],2,0)</f>
        <v>100112022</v>
      </c>
      <c r="E1694" t="str">
        <f>+VLOOKUP(Importaciones_mensuales[[#This Row],[Código Arancelario]],Codigos10[],4,0)</f>
        <v>Congelado</v>
      </c>
      <c r="F1694">
        <f>+VLOOKUP(Importaciones_mensuales[[#This Row],[Procesamiento]],Cod_procesamiento[],2,0)</f>
        <v>1</v>
      </c>
      <c r="G1694" t="str">
        <f>+VLOOKUP(Importaciones_mensuales[[#This Row],[Código Arancelario]],Codigos10[],3,0)</f>
        <v>Sin especificar</v>
      </c>
      <c r="H1694">
        <f>+VLOOKUP(Importaciones_mensuales[[#This Row],[Tipo]],Cod_tipo[],2,0)</f>
        <v>5</v>
      </c>
      <c r="I1694" t="str">
        <f>+VLOOKUP(Importaciones_mensuales[[#This Row],[Código Arancelario]],Codigos10[],5,0)</f>
        <v>Hortalizas</v>
      </c>
      <c r="J1694">
        <f>+VLOOKUP(Importaciones_mensuales[[#This Row],[Categoría]],Cod_Tipo_cultivo[],2,0)</f>
        <v>7</v>
      </c>
      <c r="K1694" t="s">
        <v>20</v>
      </c>
      <c r="L1694">
        <f>+VLOOKUP(Importaciones_mensuales[[#This Row],[Contenido]],Contenido_cod[],2,0)</f>
        <v>2</v>
      </c>
      <c r="M1694" t="str">
        <f>+VLOOKUP(Importaciones_mensuales[[#This Row],[Código Arancelario]],Codigos10[],7,0)</f>
        <v>Sin especificar</v>
      </c>
      <c r="N1694">
        <v>2017</v>
      </c>
      <c r="O1694">
        <v>140654</v>
      </c>
      <c r="P1694">
        <v>165788</v>
      </c>
      <c r="Q1694">
        <v>29788.68</v>
      </c>
      <c r="R1694">
        <v>86848.4</v>
      </c>
      <c r="S1694">
        <v>107880.8</v>
      </c>
      <c r="T1694">
        <v>71107.257700000002</v>
      </c>
      <c r="U1694">
        <v>79980</v>
      </c>
      <c r="V1694">
        <v>445475.4</v>
      </c>
      <c r="W1694">
        <v>193078.39999999999</v>
      </c>
      <c r="X1694">
        <v>106222.39999999999</v>
      </c>
      <c r="Y1694">
        <v>233988.9</v>
      </c>
      <c r="Z1694">
        <v>219475.6</v>
      </c>
    </row>
    <row r="1695" spans="1:26" x14ac:dyDescent="0.25">
      <c r="A1695" t="s">
        <v>70</v>
      </c>
      <c r="B1695" t="s">
        <v>362</v>
      </c>
      <c r="C1695" t="str">
        <f>+VLOOKUP(Importaciones_mensuales[[#This Row],[Código Arancelario]],Codigos10[],2,0)</f>
        <v>Poroto</v>
      </c>
      <c r="D1695">
        <f>+VLOOKUP(Importaciones_mensuales[[#This Row],[Cultivo]],Cod_categoría[],2,0)</f>
        <v>100110002</v>
      </c>
      <c r="E1695" t="str">
        <f>+VLOOKUP(Importaciones_mensuales[[#This Row],[Código Arancelario]],Codigos10[],4,0)</f>
        <v>Congelado</v>
      </c>
      <c r="F1695">
        <f>+VLOOKUP(Importaciones_mensuales[[#This Row],[Procesamiento]],Cod_procesamiento[],2,0)</f>
        <v>1</v>
      </c>
      <c r="G1695" t="str">
        <f>+VLOOKUP(Importaciones_mensuales[[#This Row],[Código Arancelario]],Codigos10[],3,0)</f>
        <v>Sin especificar</v>
      </c>
      <c r="H1695">
        <f>+VLOOKUP(Importaciones_mensuales[[#This Row],[Tipo]],Cod_tipo[],2,0)</f>
        <v>5</v>
      </c>
      <c r="I1695" t="str">
        <f>+VLOOKUP(Importaciones_mensuales[[#This Row],[Código Arancelario]],Codigos10[],5,0)</f>
        <v>Hortalizas</v>
      </c>
      <c r="J1695">
        <f>+VLOOKUP(Importaciones_mensuales[[#This Row],[Categoría]],Cod_Tipo_cultivo[],2,0)</f>
        <v>7</v>
      </c>
      <c r="K1695" t="s">
        <v>20</v>
      </c>
      <c r="L1695">
        <f>+VLOOKUP(Importaciones_mensuales[[#This Row],[Contenido]],Contenido_cod[],2,0)</f>
        <v>2</v>
      </c>
      <c r="M1695" t="str">
        <f>+VLOOKUP(Importaciones_mensuales[[#This Row],[Código Arancelario]],Codigos10[],7,0)</f>
        <v>Sin especificar</v>
      </c>
      <c r="N1695">
        <v>2017</v>
      </c>
      <c r="O1695">
        <v>63666</v>
      </c>
      <c r="P1695">
        <v>120146</v>
      </c>
      <c r="Q1695">
        <v>61634.58</v>
      </c>
      <c r="R1695">
        <v>108994.16</v>
      </c>
      <c r="S1695">
        <v>98626.4</v>
      </c>
      <c r="T1695">
        <v>101893.46679999999</v>
      </c>
      <c r="U1695">
        <v>110840</v>
      </c>
      <c r="V1695">
        <v>111833.2</v>
      </c>
      <c r="W1695">
        <v>141163.20000000001</v>
      </c>
      <c r="X1695">
        <v>99573.2</v>
      </c>
      <c r="Y1695">
        <v>164863.20000000001</v>
      </c>
      <c r="Z1695">
        <v>171521.6</v>
      </c>
    </row>
    <row r="1696" spans="1:26" x14ac:dyDescent="0.25">
      <c r="A1696" t="s">
        <v>71</v>
      </c>
      <c r="B1696" t="s">
        <v>362</v>
      </c>
      <c r="C1696" t="str">
        <f>+VLOOKUP(Importaciones_mensuales[[#This Row],[Código Arancelario]],Codigos10[],2,0)</f>
        <v>Haba</v>
      </c>
      <c r="D1696">
        <f>+VLOOKUP(Importaciones_mensuales[[#This Row],[Cultivo]],Cod_categoría[],2,0)</f>
        <v>100112026</v>
      </c>
      <c r="E1696" t="str">
        <f>+VLOOKUP(Importaciones_mensuales[[#This Row],[Código Arancelario]],Codigos10[],4,0)</f>
        <v>Congelado</v>
      </c>
      <c r="F1696">
        <f>+VLOOKUP(Importaciones_mensuales[[#This Row],[Procesamiento]],Cod_procesamiento[],2,0)</f>
        <v>1</v>
      </c>
      <c r="G1696" t="str">
        <f>+VLOOKUP(Importaciones_mensuales[[#This Row],[Código Arancelario]],Codigos10[],3,0)</f>
        <v>Sin especificar</v>
      </c>
      <c r="H1696">
        <f>+VLOOKUP(Importaciones_mensuales[[#This Row],[Tipo]],Cod_tipo[],2,0)</f>
        <v>5</v>
      </c>
      <c r="I1696" t="str">
        <f>+VLOOKUP(Importaciones_mensuales[[#This Row],[Código Arancelario]],Codigos10[],5,0)</f>
        <v>Hortalizas</v>
      </c>
      <c r="J1696">
        <f>+VLOOKUP(Importaciones_mensuales[[#This Row],[Categoría]],Cod_Tipo_cultivo[],2,0)</f>
        <v>7</v>
      </c>
      <c r="K1696" t="s">
        <v>20</v>
      </c>
      <c r="L1696">
        <f>+VLOOKUP(Importaciones_mensuales[[#This Row],[Contenido]],Contenido_cod[],2,0)</f>
        <v>2</v>
      </c>
      <c r="M1696" t="str">
        <f>+VLOOKUP(Importaciones_mensuales[[#This Row],[Código Arancelario]],Codigos10[],7,0)</f>
        <v>Sin especificar</v>
      </c>
      <c r="N1696">
        <v>2017</v>
      </c>
      <c r="O1696">
        <v>9216.64</v>
      </c>
      <c r="P1696">
        <v>38920</v>
      </c>
      <c r="Q1696">
        <v>24000</v>
      </c>
      <c r="R1696">
        <v>110800</v>
      </c>
      <c r="S1696">
        <v>31080</v>
      </c>
      <c r="T1696">
        <v>50800</v>
      </c>
      <c r="U1696">
        <v>236366</v>
      </c>
      <c r="V1696">
        <v>191740</v>
      </c>
      <c r="W1696">
        <v>17140</v>
      </c>
      <c r="X1696">
        <v>34880</v>
      </c>
      <c r="Y1696">
        <v>24960</v>
      </c>
      <c r="Z1696">
        <v>35320</v>
      </c>
    </row>
    <row r="1697" spans="1:26" x14ac:dyDescent="0.25">
      <c r="A1697" t="s">
        <v>72</v>
      </c>
      <c r="B1697" t="s">
        <v>362</v>
      </c>
      <c r="C1697" t="str">
        <f>+VLOOKUP(Importaciones_mensuales[[#This Row],[Código Arancelario]],Codigos10[],2,0)</f>
        <v>Otras legumbres de vaina</v>
      </c>
      <c r="D1697">
        <f>+VLOOKUP(Importaciones_mensuales[[#This Row],[Cultivo]],Cod_categoría[],2,0)</f>
        <v>100114032</v>
      </c>
      <c r="E1697" t="str">
        <f>+VLOOKUP(Importaciones_mensuales[[#This Row],[Código Arancelario]],Codigos10[],4,0)</f>
        <v>Congelado</v>
      </c>
      <c r="F1697">
        <f>+VLOOKUP(Importaciones_mensuales[[#This Row],[Procesamiento]],Cod_procesamiento[],2,0)</f>
        <v>1</v>
      </c>
      <c r="G1697" t="str">
        <f>+VLOOKUP(Importaciones_mensuales[[#This Row],[Código Arancelario]],Codigos10[],3,0)</f>
        <v>Sin especificar</v>
      </c>
      <c r="H1697">
        <f>+VLOOKUP(Importaciones_mensuales[[#This Row],[Tipo]],Cod_tipo[],2,0)</f>
        <v>5</v>
      </c>
      <c r="I1697" t="str">
        <f>+VLOOKUP(Importaciones_mensuales[[#This Row],[Código Arancelario]],Codigos10[],5,0)</f>
        <v>Hortalizas</v>
      </c>
      <c r="J1697">
        <f>+VLOOKUP(Importaciones_mensuales[[#This Row],[Categoría]],Cod_Tipo_cultivo[],2,0)</f>
        <v>7</v>
      </c>
      <c r="K1697" t="s">
        <v>20</v>
      </c>
      <c r="L1697">
        <f>+VLOOKUP(Importaciones_mensuales[[#This Row],[Contenido]],Contenido_cod[],2,0)</f>
        <v>2</v>
      </c>
      <c r="M1697" t="str">
        <f>+VLOOKUP(Importaciones_mensuales[[#This Row],[Código Arancelario]],Codigos10[],7,0)</f>
        <v>Sin especificar</v>
      </c>
      <c r="N1697">
        <v>2017</v>
      </c>
      <c r="O1697">
        <v>0</v>
      </c>
      <c r="P1697">
        <v>0</v>
      </c>
      <c r="Q1697">
        <v>37300</v>
      </c>
      <c r="R1697">
        <v>16800</v>
      </c>
      <c r="S1697">
        <v>16800</v>
      </c>
      <c r="T1697">
        <v>39300</v>
      </c>
      <c r="U1697">
        <v>36240</v>
      </c>
      <c r="V1697">
        <v>16923.599999999999</v>
      </c>
      <c r="W1697">
        <v>18196.13</v>
      </c>
      <c r="X1697">
        <v>31600</v>
      </c>
      <c r="Y1697">
        <v>16800</v>
      </c>
      <c r="Z1697">
        <v>16800</v>
      </c>
    </row>
    <row r="1698" spans="1:26" x14ac:dyDescent="0.25">
      <c r="A1698" t="s">
        <v>73</v>
      </c>
      <c r="B1698" t="s">
        <v>362</v>
      </c>
      <c r="C1698" t="str">
        <f>+VLOOKUP(Importaciones_mensuales[[#This Row],[Código Arancelario]],Codigos10[],2,0)</f>
        <v>Espinaca</v>
      </c>
      <c r="D1698">
        <f>+VLOOKUP(Importaciones_mensuales[[#This Row],[Cultivo]],Cod_categoría[],2,0)</f>
        <v>100112012</v>
      </c>
      <c r="E1698" t="str">
        <f>+VLOOKUP(Importaciones_mensuales[[#This Row],[Código Arancelario]],Codigos10[],4,0)</f>
        <v>Congelado</v>
      </c>
      <c r="F1698">
        <f>+VLOOKUP(Importaciones_mensuales[[#This Row],[Procesamiento]],Cod_procesamiento[],2,0)</f>
        <v>1</v>
      </c>
      <c r="G1698" t="str">
        <f>+VLOOKUP(Importaciones_mensuales[[#This Row],[Código Arancelario]],Codigos10[],3,0)</f>
        <v>Sin especificar</v>
      </c>
      <c r="H1698">
        <f>+VLOOKUP(Importaciones_mensuales[[#This Row],[Tipo]],Cod_tipo[],2,0)</f>
        <v>5</v>
      </c>
      <c r="I1698" t="str">
        <f>+VLOOKUP(Importaciones_mensuales[[#This Row],[Código Arancelario]],Codigos10[],5,0)</f>
        <v>Hortalizas</v>
      </c>
      <c r="J1698">
        <f>+VLOOKUP(Importaciones_mensuales[[#This Row],[Categoría]],Cod_Tipo_cultivo[],2,0)</f>
        <v>7</v>
      </c>
      <c r="K1698" t="s">
        <v>20</v>
      </c>
      <c r="L1698">
        <f>+VLOOKUP(Importaciones_mensuales[[#This Row],[Contenido]],Contenido_cod[],2,0)</f>
        <v>2</v>
      </c>
      <c r="M1698" t="str">
        <f>+VLOOKUP(Importaciones_mensuales[[#This Row],[Código Arancelario]],Codigos10[],7,0)</f>
        <v>Sin especificar</v>
      </c>
      <c r="N1698">
        <v>2017</v>
      </c>
      <c r="O1698">
        <v>0</v>
      </c>
      <c r="P1698">
        <v>630</v>
      </c>
      <c r="Q1698">
        <v>63864</v>
      </c>
      <c r="R1698">
        <v>24996.46</v>
      </c>
      <c r="S1698">
        <v>86016</v>
      </c>
      <c r="T1698">
        <v>28350</v>
      </c>
      <c r="U1698">
        <v>41824</v>
      </c>
      <c r="V1698">
        <v>21394</v>
      </c>
      <c r="W1698">
        <v>37427</v>
      </c>
      <c r="X1698">
        <v>36922</v>
      </c>
      <c r="Y1698">
        <v>79240</v>
      </c>
      <c r="Z1698">
        <v>75631.600000000006</v>
      </c>
    </row>
    <row r="1699" spans="1:26" x14ac:dyDescent="0.25">
      <c r="A1699" t="s">
        <v>75</v>
      </c>
      <c r="B1699" t="s">
        <v>362</v>
      </c>
      <c r="C1699" t="str">
        <f>+VLOOKUP(Importaciones_mensuales[[#This Row],[Código Arancelario]],Codigos10[],2,0)</f>
        <v>Maíz</v>
      </c>
      <c r="D1699">
        <f>+VLOOKUP(Importaciones_mensuales[[#This Row],[Cultivo]],Cod_categoría[],2,0)</f>
        <v>100114015</v>
      </c>
      <c r="E1699" t="str">
        <f>+VLOOKUP(Importaciones_mensuales[[#This Row],[Código Arancelario]],Codigos10[],4,0)</f>
        <v>Congelado</v>
      </c>
      <c r="F1699">
        <f>+VLOOKUP(Importaciones_mensuales[[#This Row],[Procesamiento]],Cod_procesamiento[],2,0)</f>
        <v>1</v>
      </c>
      <c r="G1699" t="str">
        <f>+VLOOKUP(Importaciones_mensuales[[#This Row],[Código Arancelario]],Codigos10[],3,0)</f>
        <v>Sin especificar</v>
      </c>
      <c r="H1699">
        <f>+VLOOKUP(Importaciones_mensuales[[#This Row],[Tipo]],Cod_tipo[],2,0)</f>
        <v>5</v>
      </c>
      <c r="I1699" t="str">
        <f>+VLOOKUP(Importaciones_mensuales[[#This Row],[Código Arancelario]],Codigos10[],5,0)</f>
        <v>Hortalizas</v>
      </c>
      <c r="J1699">
        <f>+VLOOKUP(Importaciones_mensuales[[#This Row],[Categoría]],Cod_Tipo_cultivo[],2,0)</f>
        <v>7</v>
      </c>
      <c r="K1699" t="s">
        <v>20</v>
      </c>
      <c r="L1699">
        <f>+VLOOKUP(Importaciones_mensuales[[#This Row],[Contenido]],Contenido_cod[],2,0)</f>
        <v>2</v>
      </c>
      <c r="M1699" t="str">
        <f>+VLOOKUP(Importaciones_mensuales[[#This Row],[Código Arancelario]],Codigos10[],7,0)</f>
        <v>Maíz dulce</v>
      </c>
      <c r="N1699">
        <v>2017</v>
      </c>
      <c r="O1699">
        <v>300572.82010000001</v>
      </c>
      <c r="P1699">
        <v>522935.24</v>
      </c>
      <c r="Q1699">
        <v>348495.61440000002</v>
      </c>
      <c r="R1699">
        <v>429547.7769</v>
      </c>
      <c r="S1699">
        <v>348110.99569999997</v>
      </c>
      <c r="T1699">
        <v>599734.56640000001</v>
      </c>
      <c r="U1699">
        <v>458424.93090000004</v>
      </c>
      <c r="V1699">
        <v>324863.5393</v>
      </c>
      <c r="W1699">
        <v>572859.90460000001</v>
      </c>
      <c r="X1699">
        <v>1402149.6036999999</v>
      </c>
      <c r="Y1699">
        <v>864730.78359999997</v>
      </c>
      <c r="Z1699">
        <v>561161.5723</v>
      </c>
    </row>
    <row r="1700" spans="1:26" x14ac:dyDescent="0.25">
      <c r="A1700" t="s">
        <v>78</v>
      </c>
      <c r="B1700" t="s">
        <v>362</v>
      </c>
      <c r="C1700" t="str">
        <f>+VLOOKUP(Importaciones_mensuales[[#This Row],[Código Arancelario]],Codigos10[],2,0)</f>
        <v>Coliflor</v>
      </c>
      <c r="D1700">
        <f>+VLOOKUP(Importaciones_mensuales[[#This Row],[Cultivo]],Cod_categoría[],2,0)</f>
        <v>100112008</v>
      </c>
      <c r="E1700" t="str">
        <f>+VLOOKUP(Importaciones_mensuales[[#This Row],[Código Arancelario]],Codigos10[],4,0)</f>
        <v>Congelado</v>
      </c>
      <c r="F1700">
        <f>+VLOOKUP(Importaciones_mensuales[[#This Row],[Procesamiento]],Cod_procesamiento[],2,0)</f>
        <v>1</v>
      </c>
      <c r="G1700" t="str">
        <f>+VLOOKUP(Importaciones_mensuales[[#This Row],[Código Arancelario]],Codigos10[],3,0)</f>
        <v>Sin especificar</v>
      </c>
      <c r="H1700">
        <f>+VLOOKUP(Importaciones_mensuales[[#This Row],[Tipo]],Cod_tipo[],2,0)</f>
        <v>5</v>
      </c>
      <c r="I1700" t="str">
        <f>+VLOOKUP(Importaciones_mensuales[[#This Row],[Código Arancelario]],Codigos10[],5,0)</f>
        <v>Hortalizas</v>
      </c>
      <c r="J1700">
        <f>+VLOOKUP(Importaciones_mensuales[[#This Row],[Categoría]],Cod_Tipo_cultivo[],2,0)</f>
        <v>7</v>
      </c>
      <c r="K1700" t="s">
        <v>20</v>
      </c>
      <c r="L1700">
        <f>+VLOOKUP(Importaciones_mensuales[[#This Row],[Contenido]],Contenido_cod[],2,0)</f>
        <v>2</v>
      </c>
      <c r="M1700" t="str">
        <f>+VLOOKUP(Importaciones_mensuales[[#This Row],[Código Arancelario]],Codigos10[],7,0)</f>
        <v>Sin especificar</v>
      </c>
      <c r="N1700">
        <v>2017</v>
      </c>
      <c r="O1700">
        <v>2239.1999999999998</v>
      </c>
      <c r="P1700">
        <v>66518</v>
      </c>
      <c r="Q1700">
        <v>0</v>
      </c>
      <c r="R1700">
        <v>48704</v>
      </c>
      <c r="S1700">
        <v>5488</v>
      </c>
      <c r="T1700">
        <v>21216</v>
      </c>
      <c r="U1700">
        <v>17920</v>
      </c>
      <c r="V1700">
        <v>20260</v>
      </c>
      <c r="W1700">
        <v>11840</v>
      </c>
      <c r="X1700">
        <v>23770</v>
      </c>
      <c r="Y1700">
        <v>20910</v>
      </c>
      <c r="Z1700">
        <v>27464</v>
      </c>
    </row>
    <row r="1701" spans="1:26" x14ac:dyDescent="0.25">
      <c r="A1701" t="s">
        <v>79</v>
      </c>
      <c r="B1701" t="s">
        <v>362</v>
      </c>
      <c r="C1701" t="str">
        <f>+VLOOKUP(Importaciones_mensuales[[#This Row],[Código Arancelario]],Codigos10[],2,0)</f>
        <v>Brócoli</v>
      </c>
      <c r="D1701">
        <f>+VLOOKUP(Importaciones_mensuales[[#This Row],[Cultivo]],Cod_categoría[],2,0)</f>
        <v>100112023</v>
      </c>
      <c r="E1701" t="str">
        <f>+VLOOKUP(Importaciones_mensuales[[#This Row],[Código Arancelario]],Codigos10[],4,0)</f>
        <v>Congelado</v>
      </c>
      <c r="F1701">
        <f>+VLOOKUP(Importaciones_mensuales[[#This Row],[Procesamiento]],Cod_procesamiento[],2,0)</f>
        <v>1</v>
      </c>
      <c r="G1701" t="str">
        <f>+VLOOKUP(Importaciones_mensuales[[#This Row],[Código Arancelario]],Codigos10[],3,0)</f>
        <v>Sin especificar</v>
      </c>
      <c r="H1701">
        <f>+VLOOKUP(Importaciones_mensuales[[#This Row],[Tipo]],Cod_tipo[],2,0)</f>
        <v>5</v>
      </c>
      <c r="I1701" t="str">
        <f>+VLOOKUP(Importaciones_mensuales[[#This Row],[Código Arancelario]],Codigos10[],5,0)</f>
        <v>Hortalizas</v>
      </c>
      <c r="J1701">
        <f>+VLOOKUP(Importaciones_mensuales[[#This Row],[Categoría]],Cod_Tipo_cultivo[],2,0)</f>
        <v>7</v>
      </c>
      <c r="K1701" t="s">
        <v>20</v>
      </c>
      <c r="L1701">
        <f>+VLOOKUP(Importaciones_mensuales[[#This Row],[Contenido]],Contenido_cod[],2,0)</f>
        <v>2</v>
      </c>
      <c r="M1701" t="str">
        <f>+VLOOKUP(Importaciones_mensuales[[#This Row],[Código Arancelario]],Codigos10[],7,0)</f>
        <v>Sin especificar</v>
      </c>
      <c r="N1701">
        <v>2017</v>
      </c>
      <c r="O1701">
        <v>108368</v>
      </c>
      <c r="P1701">
        <v>16020</v>
      </c>
      <c r="Q1701">
        <v>99792</v>
      </c>
      <c r="R1701">
        <v>15304</v>
      </c>
      <c r="S1701">
        <v>10000</v>
      </c>
      <c r="T1701">
        <v>22514.615600000001</v>
      </c>
      <c r="U1701">
        <v>29268</v>
      </c>
      <c r="V1701">
        <v>26768</v>
      </c>
      <c r="W1701">
        <v>14080</v>
      </c>
      <c r="X1701">
        <v>20830</v>
      </c>
      <c r="Y1701">
        <v>43620</v>
      </c>
      <c r="Z1701">
        <v>11069.6</v>
      </c>
    </row>
    <row r="1702" spans="1:26" x14ac:dyDescent="0.25">
      <c r="A1702" t="s">
        <v>249</v>
      </c>
      <c r="B1702" t="s">
        <v>363</v>
      </c>
      <c r="C1702" t="str">
        <f>+VLOOKUP(Importaciones_mensuales[[#This Row],[Código Arancelario]],Codigos10[],2,0)</f>
        <v>Frambuesa</v>
      </c>
      <c r="D1702">
        <f>+VLOOKUP(Importaciones_mensuales[[#This Row],[Cultivo]],Cod_categoría[],2,0)</f>
        <v>100101004</v>
      </c>
      <c r="E1702" t="str">
        <f>+VLOOKUP(Importaciones_mensuales[[#This Row],[Código Arancelario]],Codigos10[],4,0)</f>
        <v>Congelado</v>
      </c>
      <c r="F1702">
        <f>+VLOOKUP(Importaciones_mensuales[[#This Row],[Procesamiento]],Cod_procesamiento[],2,0)</f>
        <v>1</v>
      </c>
      <c r="G1702" t="str">
        <f>+VLOOKUP(Importaciones_mensuales[[#This Row],[Código Arancelario]],Codigos10[],3,0)</f>
        <v>Orgánico</v>
      </c>
      <c r="H1702">
        <f>+VLOOKUP(Importaciones_mensuales[[#This Row],[Tipo]],Cod_tipo[],2,0)</f>
        <v>1</v>
      </c>
      <c r="I1702" t="str">
        <f>+VLOOKUP(Importaciones_mensuales[[#This Row],[Código Arancelario]],Codigos10[],5,0)</f>
        <v>Berries</v>
      </c>
      <c r="J1702">
        <f>+VLOOKUP(Importaciones_mensuales[[#This Row],[Categoría]],Cod_Tipo_cultivo[],2,0)</f>
        <v>1</v>
      </c>
      <c r="K1702" t="s">
        <v>129</v>
      </c>
      <c r="L1702">
        <f>+VLOOKUP(Importaciones_mensuales[[#This Row],[Contenido]],Contenido_cod[],2,0)</f>
        <v>1</v>
      </c>
      <c r="M1702" t="str">
        <f>+VLOOKUP(Importaciones_mensuales[[#This Row],[Código Arancelario]],Codigos10[],7,0)</f>
        <v>Sin especificar</v>
      </c>
      <c r="N1702">
        <v>2019</v>
      </c>
      <c r="O1702">
        <v>2.1607180000000001</v>
      </c>
      <c r="P1702">
        <v>0</v>
      </c>
      <c r="Q1702">
        <v>0</v>
      </c>
      <c r="R1702">
        <v>3.9224444444444444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</row>
    <row r="1703" spans="1:26" x14ac:dyDescent="0.25">
      <c r="A1703" t="s">
        <v>82</v>
      </c>
      <c r="B1703" t="s">
        <v>362</v>
      </c>
      <c r="C1703" t="str">
        <f>+VLOOKUP(Importaciones_mensuales[[#This Row],[Código Arancelario]],Codigos10[],2,0)</f>
        <v>Aceituna</v>
      </c>
      <c r="D1703">
        <f>+VLOOKUP(Importaciones_mensuales[[#This Row],[Cultivo]],Cod_categoría[],2,0)</f>
        <v>100114016</v>
      </c>
      <c r="E1703" t="str">
        <f>+VLOOKUP(Importaciones_mensuales[[#This Row],[Código Arancelario]],Codigos10[],4,0)</f>
        <v>Conserva</v>
      </c>
      <c r="F1703">
        <f>+VLOOKUP(Importaciones_mensuales[[#This Row],[Procesamiento]],Cod_procesamiento[],2,0)</f>
        <v>2</v>
      </c>
      <c r="G1703" t="str">
        <f>+VLOOKUP(Importaciones_mensuales[[#This Row],[Código Arancelario]],Codigos10[],3,0)</f>
        <v>Sin especificar</v>
      </c>
      <c r="H1703">
        <f>+VLOOKUP(Importaciones_mensuales[[#This Row],[Tipo]],Cod_tipo[],2,0)</f>
        <v>5</v>
      </c>
      <c r="I1703" t="str">
        <f>+VLOOKUP(Importaciones_mensuales[[#This Row],[Código Arancelario]],Codigos10[],5,0)</f>
        <v>Hortalizas</v>
      </c>
      <c r="J1703">
        <f>+VLOOKUP(Importaciones_mensuales[[#This Row],[Categoría]],Cod_Tipo_cultivo[],2,0)</f>
        <v>7</v>
      </c>
      <c r="K1703" t="s">
        <v>20</v>
      </c>
      <c r="L1703">
        <f>+VLOOKUP(Importaciones_mensuales[[#This Row],[Contenido]],Contenido_cod[],2,0)</f>
        <v>2</v>
      </c>
      <c r="M1703" t="str">
        <f>+VLOOKUP(Importaciones_mensuales[[#This Row],[Código Arancelario]],Codigos10[],7,0)</f>
        <v>Sin especificar</v>
      </c>
      <c r="N1703">
        <v>2017</v>
      </c>
      <c r="O1703">
        <v>621540</v>
      </c>
      <c r="P1703">
        <v>820515</v>
      </c>
      <c r="Q1703">
        <v>898034.44</v>
      </c>
      <c r="R1703">
        <v>947894</v>
      </c>
      <c r="S1703">
        <v>869990</v>
      </c>
      <c r="T1703">
        <v>1142610</v>
      </c>
      <c r="U1703">
        <v>1465055</v>
      </c>
      <c r="V1703">
        <v>1940254</v>
      </c>
      <c r="W1703">
        <v>1075740</v>
      </c>
      <c r="X1703">
        <v>1270624.6000000001</v>
      </c>
      <c r="Y1703">
        <v>660422.3077</v>
      </c>
      <c r="Z1703">
        <v>821246</v>
      </c>
    </row>
    <row r="1704" spans="1:26" x14ac:dyDescent="0.25">
      <c r="A1704" t="s">
        <v>86</v>
      </c>
      <c r="B1704" t="s">
        <v>362</v>
      </c>
      <c r="C1704" t="str">
        <f>+VLOOKUP(Importaciones_mensuales[[#This Row],[Código Arancelario]],Codigos10[],2,0)</f>
        <v>Pepino</v>
      </c>
      <c r="D1704">
        <f>+VLOOKUP(Importaciones_mensuales[[#This Row],[Cultivo]],Cod_categoría[],2,0)</f>
        <v>100112016</v>
      </c>
      <c r="E1704" t="str">
        <f>+VLOOKUP(Importaciones_mensuales[[#This Row],[Código Arancelario]],Codigos10[],4,0)</f>
        <v>Conserva</v>
      </c>
      <c r="F1704">
        <f>+VLOOKUP(Importaciones_mensuales[[#This Row],[Procesamiento]],Cod_procesamiento[],2,0)</f>
        <v>2</v>
      </c>
      <c r="G1704" t="str">
        <f>+VLOOKUP(Importaciones_mensuales[[#This Row],[Código Arancelario]],Codigos10[],3,0)</f>
        <v>Sin especificar</v>
      </c>
      <c r="H1704">
        <f>+VLOOKUP(Importaciones_mensuales[[#This Row],[Tipo]],Cod_tipo[],2,0)</f>
        <v>5</v>
      </c>
      <c r="I1704" t="str">
        <f>+VLOOKUP(Importaciones_mensuales[[#This Row],[Código Arancelario]],Codigos10[],5,0)</f>
        <v>Hortalizas</v>
      </c>
      <c r="J1704">
        <f>+VLOOKUP(Importaciones_mensuales[[#This Row],[Categoría]],Cod_Tipo_cultivo[],2,0)</f>
        <v>7</v>
      </c>
      <c r="K1704" t="s">
        <v>20</v>
      </c>
      <c r="L1704">
        <f>+VLOOKUP(Importaciones_mensuales[[#This Row],[Contenido]],Contenido_cod[],2,0)</f>
        <v>2</v>
      </c>
      <c r="M1704" t="str">
        <f>+VLOOKUP(Importaciones_mensuales[[#This Row],[Código Arancelario]],Codigos10[],7,0)</f>
        <v>Pepinos y pepinillos</v>
      </c>
      <c r="N1704">
        <v>2017</v>
      </c>
      <c r="O1704">
        <v>36960</v>
      </c>
      <c r="P1704">
        <v>14400</v>
      </c>
      <c r="Q1704">
        <v>60800</v>
      </c>
      <c r="R1704">
        <v>88800</v>
      </c>
      <c r="S1704">
        <v>109900</v>
      </c>
      <c r="T1704">
        <v>66400</v>
      </c>
      <c r="U1704">
        <v>60800</v>
      </c>
      <c r="V1704">
        <v>43200</v>
      </c>
      <c r="W1704">
        <v>44800</v>
      </c>
      <c r="X1704">
        <v>0</v>
      </c>
      <c r="Y1704">
        <v>29600</v>
      </c>
      <c r="Z1704">
        <v>32880</v>
      </c>
    </row>
    <row r="1705" spans="1:26" x14ac:dyDescent="0.25">
      <c r="A1705" t="s">
        <v>87</v>
      </c>
      <c r="B1705" t="s">
        <v>362</v>
      </c>
      <c r="C1705" t="str">
        <f>+VLOOKUP(Importaciones_mensuales[[#This Row],[Código Arancelario]],Codigos10[],2,0)</f>
        <v>Cebolla</v>
      </c>
      <c r="D1705">
        <f>+VLOOKUP(Importaciones_mensuales[[#This Row],[Cultivo]],Cod_categoría[],2,0)</f>
        <v>100112004</v>
      </c>
      <c r="E1705" t="str">
        <f>+VLOOKUP(Importaciones_mensuales[[#This Row],[Código Arancelario]],Codigos10[],4,0)</f>
        <v>Deshidratado</v>
      </c>
      <c r="F1705">
        <f>+VLOOKUP(Importaciones_mensuales[[#This Row],[Procesamiento]],Cod_procesamiento[],2,0)</f>
        <v>3</v>
      </c>
      <c r="G1705" t="str">
        <f>+VLOOKUP(Importaciones_mensuales[[#This Row],[Código Arancelario]],Codigos10[],3,0)</f>
        <v>Sin especificar</v>
      </c>
      <c r="H1705">
        <f>+VLOOKUP(Importaciones_mensuales[[#This Row],[Tipo]],Cod_tipo[],2,0)</f>
        <v>5</v>
      </c>
      <c r="I1705" t="str">
        <f>+VLOOKUP(Importaciones_mensuales[[#This Row],[Código Arancelario]],Codigos10[],5,0)</f>
        <v>Hortalizas</v>
      </c>
      <c r="J1705">
        <f>+VLOOKUP(Importaciones_mensuales[[#This Row],[Categoría]],Cod_Tipo_cultivo[],2,0)</f>
        <v>7</v>
      </c>
      <c r="K1705" t="s">
        <v>20</v>
      </c>
      <c r="L1705">
        <f>+VLOOKUP(Importaciones_mensuales[[#This Row],[Contenido]],Contenido_cod[],2,0)</f>
        <v>2</v>
      </c>
      <c r="M1705" t="str">
        <f>+VLOOKUP(Importaciones_mensuales[[#This Row],[Código Arancelario]],Codigos10[],7,0)</f>
        <v>Sin especificar</v>
      </c>
      <c r="N1705">
        <v>2017</v>
      </c>
      <c r="O1705">
        <v>39704.541700000002</v>
      </c>
      <c r="P1705">
        <v>105619.9069</v>
      </c>
      <c r="Q1705">
        <v>9956.0954000000002</v>
      </c>
      <c r="R1705">
        <v>27386.98</v>
      </c>
      <c r="S1705">
        <v>60345.305</v>
      </c>
      <c r="T1705">
        <v>67025.463000000003</v>
      </c>
      <c r="U1705">
        <v>58826.377399999998</v>
      </c>
      <c r="V1705">
        <v>21613.69</v>
      </c>
      <c r="W1705">
        <v>24136.98</v>
      </c>
      <c r="X1705">
        <v>8700.99</v>
      </c>
      <c r="Y1705">
        <v>65730.490000000005</v>
      </c>
      <c r="Z1705">
        <v>51566.98</v>
      </c>
    </row>
    <row r="1706" spans="1:26" x14ac:dyDescent="0.25">
      <c r="A1706" t="s">
        <v>89</v>
      </c>
      <c r="B1706" t="s">
        <v>362</v>
      </c>
      <c r="C1706" t="str">
        <f>+VLOOKUP(Importaciones_mensuales[[#This Row],[Código Arancelario]],Codigos10[],2,0)</f>
        <v>Puerro</v>
      </c>
      <c r="D1706">
        <f>+VLOOKUP(Importaciones_mensuales[[#This Row],[Cultivo]],Cod_categoría[],2,0)</f>
        <v>100114035</v>
      </c>
      <c r="E1706" t="str">
        <f>+VLOOKUP(Importaciones_mensuales[[#This Row],[Código Arancelario]],Codigos10[],4,0)</f>
        <v>Deshidratado</v>
      </c>
      <c r="F1706">
        <f>+VLOOKUP(Importaciones_mensuales[[#This Row],[Procesamiento]],Cod_procesamiento[],2,0)</f>
        <v>3</v>
      </c>
      <c r="G1706" t="str">
        <f>+VLOOKUP(Importaciones_mensuales[[#This Row],[Código Arancelario]],Codigos10[],3,0)</f>
        <v>Sin especificar</v>
      </c>
      <c r="H1706">
        <f>+VLOOKUP(Importaciones_mensuales[[#This Row],[Tipo]],Cod_tipo[],2,0)</f>
        <v>5</v>
      </c>
      <c r="I1706" t="str">
        <f>+VLOOKUP(Importaciones_mensuales[[#This Row],[Código Arancelario]],Codigos10[],5,0)</f>
        <v>Hortalizas</v>
      </c>
      <c r="J1706">
        <f>+VLOOKUP(Importaciones_mensuales[[#This Row],[Categoría]],Cod_Tipo_cultivo[],2,0)</f>
        <v>7</v>
      </c>
      <c r="K1706" t="s">
        <v>20</v>
      </c>
      <c r="L1706">
        <f>+VLOOKUP(Importaciones_mensuales[[#This Row],[Contenido]],Contenido_cod[],2,0)</f>
        <v>2</v>
      </c>
      <c r="M1706" t="str">
        <f>+VLOOKUP(Importaciones_mensuales[[#This Row],[Código Arancelario]],Codigos10[],7,0)</f>
        <v>Sin especificar</v>
      </c>
      <c r="N1706">
        <v>2017</v>
      </c>
      <c r="O1706">
        <v>21600</v>
      </c>
      <c r="P1706">
        <v>0</v>
      </c>
      <c r="Q1706">
        <v>6912</v>
      </c>
      <c r="R1706">
        <v>0</v>
      </c>
      <c r="S1706">
        <v>0</v>
      </c>
      <c r="T1706">
        <v>0</v>
      </c>
      <c r="U1706">
        <v>9112</v>
      </c>
      <c r="V1706">
        <v>696</v>
      </c>
      <c r="W1706">
        <v>0</v>
      </c>
      <c r="X1706">
        <v>4500</v>
      </c>
      <c r="Y1706">
        <v>1000</v>
      </c>
      <c r="Z1706">
        <v>0</v>
      </c>
    </row>
    <row r="1707" spans="1:26" x14ac:dyDescent="0.25">
      <c r="A1707" t="s">
        <v>255</v>
      </c>
      <c r="B1707" t="s">
        <v>363</v>
      </c>
      <c r="C1707" t="str">
        <f>+VLOOKUP(Importaciones_mensuales[[#This Row],[Código Arancelario]],Codigos10[],2,0)</f>
        <v>Arándano</v>
      </c>
      <c r="D1707">
        <f>+VLOOKUP(Importaciones_mensuales[[#This Row],[Cultivo]],Cod_categoría[],2,0)</f>
        <v>100101001</v>
      </c>
      <c r="E1707" t="str">
        <f>+VLOOKUP(Importaciones_mensuales[[#This Row],[Código Arancelario]],Codigos10[],4,0)</f>
        <v>Congelado</v>
      </c>
      <c r="F1707">
        <f>+VLOOKUP(Importaciones_mensuales[[#This Row],[Procesamiento]],Cod_procesamiento[],2,0)</f>
        <v>1</v>
      </c>
      <c r="G1707" t="str">
        <f>+VLOOKUP(Importaciones_mensuales[[#This Row],[Código Arancelario]],Codigos10[],3,0)</f>
        <v>No orgánico</v>
      </c>
      <c r="H1707">
        <f>+VLOOKUP(Importaciones_mensuales[[#This Row],[Tipo]],Cod_tipo[],2,0)</f>
        <v>2</v>
      </c>
      <c r="I1707" t="str">
        <f>+VLOOKUP(Importaciones_mensuales[[#This Row],[Código Arancelario]],Codigos10[],5,0)</f>
        <v>Berries</v>
      </c>
      <c r="J1707">
        <f>+VLOOKUP(Importaciones_mensuales[[#This Row],[Categoría]],Cod_Tipo_cultivo[],2,0)</f>
        <v>1</v>
      </c>
      <c r="K1707" t="s">
        <v>129</v>
      </c>
      <c r="L1707">
        <f>+VLOOKUP(Importaciones_mensuales[[#This Row],[Contenido]],Contenido_cod[],2,0)</f>
        <v>1</v>
      </c>
      <c r="M1707" t="str">
        <f>+VLOOKUP(Importaciones_mensuales[[#This Row],[Código Arancelario]],Codigos10[],7,0)</f>
        <v>Sin especificar</v>
      </c>
      <c r="N1707">
        <v>2016</v>
      </c>
      <c r="O1707">
        <v>2.1230149925273158</v>
      </c>
      <c r="P1707">
        <v>1.5915708813450034</v>
      </c>
      <c r="Q1707">
        <v>2.159916704330322</v>
      </c>
      <c r="R1707">
        <v>2.6492156706472292</v>
      </c>
      <c r="S1707">
        <v>2.6580507016485733</v>
      </c>
      <c r="T1707">
        <v>2.5299745737985075</v>
      </c>
      <c r="U1707">
        <v>2.5299745737985075</v>
      </c>
      <c r="V1707">
        <v>0</v>
      </c>
      <c r="W1707">
        <v>0</v>
      </c>
      <c r="X1707">
        <v>2.3063423417714835</v>
      </c>
      <c r="Y1707">
        <v>0</v>
      </c>
      <c r="Z1707">
        <v>1.6298497428738905</v>
      </c>
    </row>
    <row r="1708" spans="1:26" x14ac:dyDescent="0.25">
      <c r="A1708" t="s">
        <v>251</v>
      </c>
      <c r="B1708" t="s">
        <v>363</v>
      </c>
      <c r="C1708" t="str">
        <f>+VLOOKUP(Importaciones_mensuales[[#This Row],[Código Arancelario]],Codigos10[],2,0)</f>
        <v>Frambuesa</v>
      </c>
      <c r="D1708">
        <f>+VLOOKUP(Importaciones_mensuales[[#This Row],[Cultivo]],Cod_categoría[],2,0)</f>
        <v>100101004</v>
      </c>
      <c r="E1708" t="str">
        <f>+VLOOKUP(Importaciones_mensuales[[#This Row],[Código Arancelario]],Codigos10[],4,0)</f>
        <v>Congelado</v>
      </c>
      <c r="F1708">
        <f>+VLOOKUP(Importaciones_mensuales[[#This Row],[Procesamiento]],Cod_procesamiento[],2,0)</f>
        <v>1</v>
      </c>
      <c r="G1708" t="str">
        <f>+VLOOKUP(Importaciones_mensuales[[#This Row],[Código Arancelario]],Codigos10[],3,0)</f>
        <v>No orgánico</v>
      </c>
      <c r="H1708">
        <f>+VLOOKUP(Importaciones_mensuales[[#This Row],[Tipo]],Cod_tipo[],2,0)</f>
        <v>2</v>
      </c>
      <c r="I1708" t="str">
        <f>+VLOOKUP(Importaciones_mensuales[[#This Row],[Código Arancelario]],Codigos10[],5,0)</f>
        <v>Berries</v>
      </c>
      <c r="J1708">
        <f>+VLOOKUP(Importaciones_mensuales[[#This Row],[Categoría]],Cod_Tipo_cultivo[],2,0)</f>
        <v>1</v>
      </c>
      <c r="K1708" t="s">
        <v>129</v>
      </c>
      <c r="L1708">
        <f>+VLOOKUP(Importaciones_mensuales[[#This Row],[Contenido]],Contenido_cod[],2,0)</f>
        <v>1</v>
      </c>
      <c r="M1708" t="str">
        <f>+VLOOKUP(Importaciones_mensuales[[#This Row],[Código Arancelario]],Codigos10[],7,0)</f>
        <v>Sin especificar</v>
      </c>
      <c r="N1708">
        <v>2016</v>
      </c>
      <c r="O1708">
        <v>2.0578925874757799</v>
      </c>
      <c r="P1708">
        <v>2.198710509839112</v>
      </c>
      <c r="Q1708">
        <v>1.9527224719902947</v>
      </c>
      <c r="R1708">
        <v>1.9288058671825854</v>
      </c>
      <c r="S1708">
        <v>1.8419492341723926</v>
      </c>
      <c r="T1708">
        <v>1.7120888591493812</v>
      </c>
      <c r="U1708">
        <v>1.7837856122337783</v>
      </c>
      <c r="V1708">
        <v>3.044737459665591</v>
      </c>
      <c r="W1708">
        <v>0</v>
      </c>
      <c r="X1708">
        <v>0</v>
      </c>
      <c r="Y1708">
        <v>0</v>
      </c>
      <c r="Z1708">
        <v>2.0030800256668804</v>
      </c>
    </row>
    <row r="1709" spans="1:26" x14ac:dyDescent="0.25">
      <c r="A1709" t="s">
        <v>93</v>
      </c>
      <c r="B1709" t="s">
        <v>362</v>
      </c>
      <c r="C1709" t="str">
        <f>+VLOOKUP(Importaciones_mensuales[[#This Row],[Código Arancelario]],Codigos10[],2,0)</f>
        <v>Apio</v>
      </c>
      <c r="D1709">
        <f>+VLOOKUP(Importaciones_mensuales[[#This Row],[Cultivo]],Cod_categoría[],2,0)</f>
        <v>100112017</v>
      </c>
      <c r="E1709" t="str">
        <f>+VLOOKUP(Importaciones_mensuales[[#This Row],[Código Arancelario]],Codigos10[],4,0)</f>
        <v>Deshidratado</v>
      </c>
      <c r="F1709">
        <f>+VLOOKUP(Importaciones_mensuales[[#This Row],[Procesamiento]],Cod_procesamiento[],2,0)</f>
        <v>3</v>
      </c>
      <c r="G1709" t="str">
        <f>+VLOOKUP(Importaciones_mensuales[[#This Row],[Código Arancelario]],Codigos10[],3,0)</f>
        <v>Sin especificar</v>
      </c>
      <c r="H1709">
        <f>+VLOOKUP(Importaciones_mensuales[[#This Row],[Tipo]],Cod_tipo[],2,0)</f>
        <v>5</v>
      </c>
      <c r="I1709" t="str">
        <f>+VLOOKUP(Importaciones_mensuales[[#This Row],[Código Arancelario]],Codigos10[],5,0)</f>
        <v>Hortalizas</v>
      </c>
      <c r="J1709">
        <f>+VLOOKUP(Importaciones_mensuales[[#This Row],[Categoría]],Cod_Tipo_cultivo[],2,0)</f>
        <v>7</v>
      </c>
      <c r="K1709" t="s">
        <v>20</v>
      </c>
      <c r="L1709">
        <f>+VLOOKUP(Importaciones_mensuales[[#This Row],[Contenido]],Contenido_cod[],2,0)</f>
        <v>2</v>
      </c>
      <c r="M1709" t="str">
        <f>+VLOOKUP(Importaciones_mensuales[[#This Row],[Código Arancelario]],Codigos10[],7,0)</f>
        <v>Sin especificar</v>
      </c>
      <c r="N1709">
        <v>2017</v>
      </c>
      <c r="O1709">
        <v>0</v>
      </c>
      <c r="P1709">
        <v>0</v>
      </c>
      <c r="Q1709">
        <v>0</v>
      </c>
      <c r="R1709">
        <v>1050</v>
      </c>
      <c r="S1709">
        <v>0</v>
      </c>
      <c r="T1709">
        <v>0</v>
      </c>
      <c r="U1709">
        <v>0</v>
      </c>
      <c r="V1709">
        <v>1430</v>
      </c>
      <c r="W1709">
        <v>0</v>
      </c>
      <c r="X1709">
        <v>0</v>
      </c>
      <c r="Y1709">
        <v>0</v>
      </c>
      <c r="Z1709">
        <v>800</v>
      </c>
    </row>
    <row r="1710" spans="1:26" x14ac:dyDescent="0.25">
      <c r="A1710" t="s">
        <v>95</v>
      </c>
      <c r="B1710" t="s">
        <v>362</v>
      </c>
      <c r="C1710" t="str">
        <f>+VLOOKUP(Importaciones_mensuales[[#This Row],[Código Arancelario]],Codigos10[],2,0)</f>
        <v>Ajo</v>
      </c>
      <c r="D1710">
        <f>+VLOOKUP(Importaciones_mensuales[[#This Row],[Cultivo]],Cod_categoría[],2,0)</f>
        <v>100112003</v>
      </c>
      <c r="E1710" t="str">
        <f>+VLOOKUP(Importaciones_mensuales[[#This Row],[Código Arancelario]],Codigos10[],4,0)</f>
        <v>Deshidratado</v>
      </c>
      <c r="F1710">
        <f>+VLOOKUP(Importaciones_mensuales[[#This Row],[Procesamiento]],Cod_procesamiento[],2,0)</f>
        <v>3</v>
      </c>
      <c r="G1710" t="str">
        <f>+VLOOKUP(Importaciones_mensuales[[#This Row],[Código Arancelario]],Codigos10[],3,0)</f>
        <v>Sin especificar</v>
      </c>
      <c r="H1710">
        <f>+VLOOKUP(Importaciones_mensuales[[#This Row],[Tipo]],Cod_tipo[],2,0)</f>
        <v>5</v>
      </c>
      <c r="I1710" t="str">
        <f>+VLOOKUP(Importaciones_mensuales[[#This Row],[Código Arancelario]],Codigos10[],5,0)</f>
        <v>Hortalizas</v>
      </c>
      <c r="J1710">
        <f>+VLOOKUP(Importaciones_mensuales[[#This Row],[Categoría]],Cod_Tipo_cultivo[],2,0)</f>
        <v>7</v>
      </c>
      <c r="K1710" t="s">
        <v>20</v>
      </c>
      <c r="L1710">
        <f>+VLOOKUP(Importaciones_mensuales[[#This Row],[Contenido]],Contenido_cod[],2,0)</f>
        <v>2</v>
      </c>
      <c r="M1710" t="str">
        <f>+VLOOKUP(Importaciones_mensuales[[#This Row],[Código Arancelario]],Codigos10[],7,0)</f>
        <v>Sin especificar</v>
      </c>
      <c r="N1710">
        <v>2017</v>
      </c>
      <c r="O1710">
        <v>109634.14</v>
      </c>
      <c r="P1710">
        <v>72841.23079999999</v>
      </c>
      <c r="Q1710">
        <v>36264.720699999998</v>
      </c>
      <c r="R1710">
        <v>66769.620999999999</v>
      </c>
      <c r="S1710">
        <v>31328.884699999999</v>
      </c>
      <c r="T1710">
        <v>46305.786799999994</v>
      </c>
      <c r="U1710">
        <v>55249.919099999999</v>
      </c>
      <c r="V1710">
        <v>90500.857199999999</v>
      </c>
      <c r="W1710">
        <v>25356.859799999998</v>
      </c>
      <c r="X1710">
        <v>30626.514900000002</v>
      </c>
      <c r="Y1710">
        <v>57237.780000000006</v>
      </c>
      <c r="Z1710">
        <v>76460</v>
      </c>
    </row>
    <row r="1711" spans="1:26" x14ac:dyDescent="0.25">
      <c r="A1711" t="s">
        <v>251</v>
      </c>
      <c r="B1711" t="s">
        <v>363</v>
      </c>
      <c r="C1711" t="str">
        <f>+VLOOKUP(Importaciones_mensuales[[#This Row],[Código Arancelario]],Codigos10[],2,0)</f>
        <v>Frambuesa</v>
      </c>
      <c r="D1711">
        <f>+VLOOKUP(Importaciones_mensuales[[#This Row],[Cultivo]],Cod_categoría[],2,0)</f>
        <v>100101004</v>
      </c>
      <c r="E1711" t="str">
        <f>+VLOOKUP(Importaciones_mensuales[[#This Row],[Código Arancelario]],Codigos10[],4,0)</f>
        <v>Congelado</v>
      </c>
      <c r="F1711">
        <f>+VLOOKUP(Importaciones_mensuales[[#This Row],[Procesamiento]],Cod_procesamiento[],2,0)</f>
        <v>1</v>
      </c>
      <c r="G1711" t="str">
        <f>+VLOOKUP(Importaciones_mensuales[[#This Row],[Código Arancelario]],Codigos10[],3,0)</f>
        <v>No orgánico</v>
      </c>
      <c r="H1711">
        <f>+VLOOKUP(Importaciones_mensuales[[#This Row],[Tipo]],Cod_tipo[],2,0)</f>
        <v>2</v>
      </c>
      <c r="I1711" t="str">
        <f>+VLOOKUP(Importaciones_mensuales[[#This Row],[Código Arancelario]],Codigos10[],5,0)</f>
        <v>Berries</v>
      </c>
      <c r="J1711">
        <f>+VLOOKUP(Importaciones_mensuales[[#This Row],[Categoría]],Cod_Tipo_cultivo[],2,0)</f>
        <v>1</v>
      </c>
      <c r="K1711" t="s">
        <v>129</v>
      </c>
      <c r="L1711">
        <f>+VLOOKUP(Importaciones_mensuales[[#This Row],[Contenido]],Contenido_cod[],2,0)</f>
        <v>1</v>
      </c>
      <c r="M1711" t="str">
        <f>+VLOOKUP(Importaciones_mensuales[[#This Row],[Código Arancelario]],Codigos10[],7,0)</f>
        <v>Sin especificar</v>
      </c>
      <c r="N1711">
        <v>2021</v>
      </c>
      <c r="O1711">
        <v>2.0548185142010245</v>
      </c>
      <c r="P1711">
        <v>1.5347255035333807</v>
      </c>
      <c r="Q1711">
        <v>1.2990356152040146</v>
      </c>
      <c r="R1711">
        <v>1.656614127927388</v>
      </c>
      <c r="S1711">
        <v>1.9231801190592508</v>
      </c>
      <c r="T1711">
        <v>2.0336271449058447</v>
      </c>
      <c r="U1711">
        <v>2.4614455575204865</v>
      </c>
      <c r="V1711">
        <v>2.0095148810064618</v>
      </c>
      <c r="W1711">
        <v>2.1134150672983476</v>
      </c>
      <c r="X1711">
        <v>0</v>
      </c>
      <c r="Y1711">
        <v>0</v>
      </c>
      <c r="Z1711">
        <v>0</v>
      </c>
    </row>
    <row r="1712" spans="1:26" x14ac:dyDescent="0.25">
      <c r="A1712" t="s">
        <v>97</v>
      </c>
      <c r="B1712" t="s">
        <v>362</v>
      </c>
      <c r="C1712" t="str">
        <f>+VLOOKUP(Importaciones_mensuales[[#This Row],[Código Arancelario]],Codigos10[],2,0)</f>
        <v>Maíz</v>
      </c>
      <c r="D1712">
        <f>+VLOOKUP(Importaciones_mensuales[[#This Row],[Cultivo]],Cod_categoría[],2,0)</f>
        <v>100114015</v>
      </c>
      <c r="E1712" t="str">
        <f>+VLOOKUP(Importaciones_mensuales[[#This Row],[Código Arancelario]],Codigos10[],4,0)</f>
        <v>Deshidratado</v>
      </c>
      <c r="F1712">
        <f>+VLOOKUP(Importaciones_mensuales[[#This Row],[Procesamiento]],Cod_procesamiento[],2,0)</f>
        <v>3</v>
      </c>
      <c r="G1712" t="str">
        <f>+VLOOKUP(Importaciones_mensuales[[#This Row],[Código Arancelario]],Codigos10[],3,0)</f>
        <v>Siembra</v>
      </c>
      <c r="H1712">
        <f>+VLOOKUP(Importaciones_mensuales[[#This Row],[Tipo]],Cod_tipo[],2,0)</f>
        <v>6</v>
      </c>
      <c r="I1712" t="str">
        <f>+VLOOKUP(Importaciones_mensuales[[#This Row],[Código Arancelario]],Codigos10[],5,0)</f>
        <v>Hortalizas</v>
      </c>
      <c r="J1712">
        <f>+VLOOKUP(Importaciones_mensuales[[#This Row],[Categoría]],Cod_Tipo_cultivo[],2,0)</f>
        <v>7</v>
      </c>
      <c r="K1712" t="s">
        <v>20</v>
      </c>
      <c r="L1712">
        <f>+VLOOKUP(Importaciones_mensuales[[#This Row],[Contenido]],Contenido_cod[],2,0)</f>
        <v>2</v>
      </c>
      <c r="M1712" t="str">
        <f>+VLOOKUP(Importaciones_mensuales[[#This Row],[Código Arancelario]],Codigos10[],7,0)</f>
        <v>Maíz dulce</v>
      </c>
      <c r="N1712">
        <v>2017</v>
      </c>
      <c r="O1712">
        <v>916.72</v>
      </c>
      <c r="P1712">
        <v>0</v>
      </c>
      <c r="Q1712">
        <v>13667.036</v>
      </c>
      <c r="R1712">
        <v>0</v>
      </c>
      <c r="S1712">
        <v>2000</v>
      </c>
      <c r="T1712">
        <v>29912.11</v>
      </c>
      <c r="U1712">
        <v>1173</v>
      </c>
      <c r="V1712">
        <v>44970.606100000005</v>
      </c>
      <c r="W1712">
        <v>18552.108</v>
      </c>
      <c r="X1712">
        <v>825.83479999999997</v>
      </c>
      <c r="Y1712">
        <v>5727.1350999999995</v>
      </c>
      <c r="Z1712">
        <v>217.05</v>
      </c>
    </row>
    <row r="1713" spans="1:26" x14ac:dyDescent="0.25">
      <c r="A1713" t="s">
        <v>98</v>
      </c>
      <c r="B1713" t="s">
        <v>362</v>
      </c>
      <c r="C1713" t="str">
        <f>+VLOOKUP(Importaciones_mensuales[[#This Row],[Código Arancelario]],Codigos10[],2,0)</f>
        <v>Maíz</v>
      </c>
      <c r="D1713">
        <f>+VLOOKUP(Importaciones_mensuales[[#This Row],[Cultivo]],Cod_categoría[],2,0)</f>
        <v>100114015</v>
      </c>
      <c r="E1713" t="str">
        <f>+VLOOKUP(Importaciones_mensuales[[#This Row],[Código Arancelario]],Codigos10[],4,0)</f>
        <v>Deshidratado</v>
      </c>
      <c r="F1713">
        <f>+VLOOKUP(Importaciones_mensuales[[#This Row],[Procesamiento]],Cod_procesamiento[],2,0)</f>
        <v>3</v>
      </c>
      <c r="G1713" t="str">
        <f>+VLOOKUP(Importaciones_mensuales[[#This Row],[Código Arancelario]],Codigos10[],3,0)</f>
        <v>Consumo</v>
      </c>
      <c r="H1713">
        <f>+VLOOKUP(Importaciones_mensuales[[#This Row],[Tipo]],Cod_tipo[],2,0)</f>
        <v>7</v>
      </c>
      <c r="I1713" t="str">
        <f>+VLOOKUP(Importaciones_mensuales[[#This Row],[Código Arancelario]],Codigos10[],5,0)</f>
        <v>Hortalizas</v>
      </c>
      <c r="J1713">
        <f>+VLOOKUP(Importaciones_mensuales[[#This Row],[Categoría]],Cod_Tipo_cultivo[],2,0)</f>
        <v>7</v>
      </c>
      <c r="K1713" t="s">
        <v>20</v>
      </c>
      <c r="L1713">
        <f>+VLOOKUP(Importaciones_mensuales[[#This Row],[Contenido]],Contenido_cod[],2,0)</f>
        <v>2</v>
      </c>
      <c r="M1713" t="str">
        <f>+VLOOKUP(Importaciones_mensuales[[#This Row],[Código Arancelario]],Codigos10[],7,0)</f>
        <v>Maíz dulce</v>
      </c>
      <c r="N1713">
        <v>2017</v>
      </c>
      <c r="O1713">
        <v>25301</v>
      </c>
      <c r="P1713">
        <v>36898</v>
      </c>
      <c r="Q1713">
        <v>17800</v>
      </c>
      <c r="R1713">
        <v>22540</v>
      </c>
      <c r="S1713">
        <v>22300</v>
      </c>
      <c r="T1713">
        <v>12546</v>
      </c>
      <c r="U1713">
        <v>38870</v>
      </c>
      <c r="V1713">
        <v>19535</v>
      </c>
      <c r="W1713">
        <v>33626.338499999998</v>
      </c>
      <c r="X1713">
        <v>24050</v>
      </c>
      <c r="Y1713">
        <v>13099.67</v>
      </c>
      <c r="Z1713">
        <v>44505</v>
      </c>
    </row>
    <row r="1714" spans="1:26" x14ac:dyDescent="0.25">
      <c r="A1714" t="s">
        <v>100</v>
      </c>
      <c r="B1714" t="s">
        <v>362</v>
      </c>
      <c r="C1714" t="str">
        <f>+VLOOKUP(Importaciones_mensuales[[#This Row],[Código Arancelario]],Codigos10[],2,0)</f>
        <v>Maíz</v>
      </c>
      <c r="D1714">
        <f>+VLOOKUP(Importaciones_mensuales[[#This Row],[Cultivo]],Cod_categoría[],2,0)</f>
        <v>100114015</v>
      </c>
      <c r="E1714" t="str">
        <f>+VLOOKUP(Importaciones_mensuales[[#This Row],[Código Arancelario]],Codigos10[],4,0)</f>
        <v>Deshidratado</v>
      </c>
      <c r="F1714">
        <f>+VLOOKUP(Importaciones_mensuales[[#This Row],[Procesamiento]],Cod_procesamiento[],2,0)</f>
        <v>3</v>
      </c>
      <c r="G1714" t="str">
        <f>+VLOOKUP(Importaciones_mensuales[[#This Row],[Código Arancelario]],Codigos10[],3,0)</f>
        <v>Sin especificar</v>
      </c>
      <c r="H1714">
        <f>+VLOOKUP(Importaciones_mensuales[[#This Row],[Tipo]],Cod_tipo[],2,0)</f>
        <v>5</v>
      </c>
      <c r="I1714" t="str">
        <f>+VLOOKUP(Importaciones_mensuales[[#This Row],[Código Arancelario]],Codigos10[],5,0)</f>
        <v>Hortalizas</v>
      </c>
      <c r="J1714">
        <f>+VLOOKUP(Importaciones_mensuales[[#This Row],[Categoría]],Cod_Tipo_cultivo[],2,0)</f>
        <v>7</v>
      </c>
      <c r="K1714" t="s">
        <v>20</v>
      </c>
      <c r="L1714">
        <f>+VLOOKUP(Importaciones_mensuales[[#This Row],[Contenido]],Contenido_cod[],2,0)</f>
        <v>2</v>
      </c>
      <c r="M1714" t="str">
        <f>+VLOOKUP(Importaciones_mensuales[[#This Row],[Código Arancelario]],Codigos10[],7,0)</f>
        <v>Maíz dulce</v>
      </c>
      <c r="N1714">
        <v>2017</v>
      </c>
      <c r="O1714">
        <v>3484</v>
      </c>
      <c r="P1714">
        <v>0</v>
      </c>
      <c r="Q1714">
        <v>0</v>
      </c>
      <c r="R1714">
        <v>0</v>
      </c>
      <c r="S1714">
        <v>0</v>
      </c>
      <c r="T1714">
        <v>7.67</v>
      </c>
      <c r="U1714">
        <v>3.2</v>
      </c>
      <c r="V1714">
        <v>0</v>
      </c>
      <c r="W1714">
        <v>0</v>
      </c>
      <c r="X1714">
        <v>0</v>
      </c>
      <c r="Y1714">
        <v>0</v>
      </c>
      <c r="Z1714">
        <v>4831</v>
      </c>
    </row>
    <row r="1715" spans="1:26" x14ac:dyDescent="0.25">
      <c r="A1715" t="s">
        <v>215</v>
      </c>
      <c r="B1715" t="s">
        <v>363</v>
      </c>
      <c r="C1715" t="str">
        <f>+VLOOKUP(Importaciones_mensuales[[#This Row],[Código Arancelario]],Codigos10[],2,0)</f>
        <v>Manzana</v>
      </c>
      <c r="D1715">
        <f>+VLOOKUP(Importaciones_mensuales[[#This Row],[Cultivo]],Cod_categoría[],2,0)</f>
        <v>100104002</v>
      </c>
      <c r="E1715" t="str">
        <f>+VLOOKUP(Importaciones_mensuales[[#This Row],[Código Arancelario]],Codigos10[],4,0)</f>
        <v>Fresco</v>
      </c>
      <c r="F1715">
        <f>+VLOOKUP(Importaciones_mensuales[[#This Row],[Procesamiento]],Cod_procesamiento[],2,0)</f>
        <v>4</v>
      </c>
      <c r="G1715" t="str">
        <f>+VLOOKUP(Importaciones_mensuales[[#This Row],[Código Arancelario]],Codigos10[],3,0)</f>
        <v>No orgánico</v>
      </c>
      <c r="H1715">
        <f>+VLOOKUP(Importaciones_mensuales[[#This Row],[Tipo]],Cod_tipo[],2,0)</f>
        <v>2</v>
      </c>
      <c r="I1715" t="str">
        <f>+VLOOKUP(Importaciones_mensuales[[#This Row],[Código Arancelario]],Codigos10[],5,0)</f>
        <v>Frutos de pepita</v>
      </c>
      <c r="J1715">
        <f>+VLOOKUP(Importaciones_mensuales[[#This Row],[Categoría]],Cod_Tipo_cultivo[],2,0)</f>
        <v>3</v>
      </c>
      <c r="K1715" t="s">
        <v>129</v>
      </c>
      <c r="L1715">
        <f>+VLOOKUP(Importaciones_mensuales[[#This Row],[Contenido]],Contenido_cod[],2,0)</f>
        <v>1</v>
      </c>
      <c r="M1715" t="str">
        <f>+VLOOKUP(Importaciones_mensuales[[#This Row],[Código Arancelario]],Codigos10[],7,0)</f>
        <v>Sin especificar</v>
      </c>
      <c r="N1715">
        <v>2016</v>
      </c>
      <c r="O1715">
        <v>2.031102802381298</v>
      </c>
      <c r="P1715">
        <v>1.8377517419446114</v>
      </c>
      <c r="Q1715">
        <v>1.7580096061479347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1.5983242830199769</v>
      </c>
      <c r="Z1715">
        <v>1.5194285999674189</v>
      </c>
    </row>
    <row r="1716" spans="1:26" x14ac:dyDescent="0.25">
      <c r="A1716" t="s">
        <v>104</v>
      </c>
      <c r="B1716" t="s">
        <v>362</v>
      </c>
      <c r="C1716" t="str">
        <f>+VLOOKUP(Importaciones_mensuales[[#This Row],[Código Arancelario]],Codigos10[],2,0)</f>
        <v>Arveja</v>
      </c>
      <c r="D1716">
        <f>+VLOOKUP(Importaciones_mensuales[[#This Row],[Cultivo]],Cod_categoría[],2,0)</f>
        <v>100112022</v>
      </c>
      <c r="E1716" t="str">
        <f>+VLOOKUP(Importaciones_mensuales[[#This Row],[Código Arancelario]],Codigos10[],4,0)</f>
        <v>Deshidratado</v>
      </c>
      <c r="F1716">
        <f>+VLOOKUP(Importaciones_mensuales[[#This Row],[Procesamiento]],Cod_procesamiento[],2,0)</f>
        <v>3</v>
      </c>
      <c r="G1716" t="str">
        <f>+VLOOKUP(Importaciones_mensuales[[#This Row],[Código Arancelario]],Codigos10[],3,0)</f>
        <v>Siembra</v>
      </c>
      <c r="H1716">
        <f>+VLOOKUP(Importaciones_mensuales[[#This Row],[Tipo]],Cod_tipo[],2,0)</f>
        <v>6</v>
      </c>
      <c r="I1716" t="str">
        <f>+VLOOKUP(Importaciones_mensuales[[#This Row],[Código Arancelario]],Codigos10[],5,0)</f>
        <v>Granos</v>
      </c>
      <c r="J1716">
        <f>+VLOOKUP(Importaciones_mensuales[[#This Row],[Categoría]],Cod_Tipo_cultivo[],2,0)</f>
        <v>8</v>
      </c>
      <c r="K1716" t="s">
        <v>20</v>
      </c>
      <c r="L1716">
        <f>+VLOOKUP(Importaciones_mensuales[[#This Row],[Contenido]],Contenido_cod[],2,0)</f>
        <v>2</v>
      </c>
      <c r="M1716" t="str">
        <f>+VLOOKUP(Importaciones_mensuales[[#This Row],[Código Arancelario]],Codigos10[],7,0)</f>
        <v>Sin especificar</v>
      </c>
      <c r="N1716">
        <v>2017</v>
      </c>
      <c r="O1716">
        <v>0</v>
      </c>
      <c r="P1716">
        <v>0</v>
      </c>
      <c r="Q1716">
        <v>29541.599999999999</v>
      </c>
      <c r="R1716">
        <v>10825</v>
      </c>
      <c r="S1716">
        <v>140000</v>
      </c>
      <c r="T1716">
        <v>319125</v>
      </c>
      <c r="U1716">
        <v>173358.2</v>
      </c>
      <c r="V1716">
        <v>31904.85</v>
      </c>
      <c r="W1716">
        <v>732</v>
      </c>
      <c r="X1716">
        <v>3392.5230999999999</v>
      </c>
      <c r="Y1716">
        <v>13104.9231</v>
      </c>
      <c r="Z1716">
        <v>0.95099999999999996</v>
      </c>
    </row>
    <row r="1717" spans="1:26" x14ac:dyDescent="0.25">
      <c r="A1717" t="s">
        <v>106</v>
      </c>
      <c r="B1717" t="s">
        <v>362</v>
      </c>
      <c r="C1717" t="str">
        <f>+VLOOKUP(Importaciones_mensuales[[#This Row],[Código Arancelario]],Codigos10[],2,0)</f>
        <v>Arveja</v>
      </c>
      <c r="D1717">
        <f>+VLOOKUP(Importaciones_mensuales[[#This Row],[Cultivo]],Cod_categoría[],2,0)</f>
        <v>100112022</v>
      </c>
      <c r="E1717" t="str">
        <f>+VLOOKUP(Importaciones_mensuales[[#This Row],[Código Arancelario]],Codigos10[],4,0)</f>
        <v>Deshidratado</v>
      </c>
      <c r="F1717">
        <f>+VLOOKUP(Importaciones_mensuales[[#This Row],[Procesamiento]],Cod_procesamiento[],2,0)</f>
        <v>3</v>
      </c>
      <c r="G1717" t="str">
        <f>+VLOOKUP(Importaciones_mensuales[[#This Row],[Código Arancelario]],Codigos10[],3,0)</f>
        <v>Consumo</v>
      </c>
      <c r="H1717">
        <f>+VLOOKUP(Importaciones_mensuales[[#This Row],[Tipo]],Cod_tipo[],2,0)</f>
        <v>7</v>
      </c>
      <c r="I1717" t="str">
        <f>+VLOOKUP(Importaciones_mensuales[[#This Row],[Código Arancelario]],Codigos10[],5,0)</f>
        <v>Granos</v>
      </c>
      <c r="J1717">
        <f>+VLOOKUP(Importaciones_mensuales[[#This Row],[Categoría]],Cod_Tipo_cultivo[],2,0)</f>
        <v>8</v>
      </c>
      <c r="K1717" t="s">
        <v>20</v>
      </c>
      <c r="L1717">
        <f>+VLOOKUP(Importaciones_mensuales[[#This Row],[Contenido]],Contenido_cod[],2,0)</f>
        <v>2</v>
      </c>
      <c r="M1717" t="str">
        <f>+VLOOKUP(Importaciones_mensuales[[#This Row],[Código Arancelario]],Codigos10[],7,0)</f>
        <v>Sin especificar</v>
      </c>
      <c r="N1717">
        <v>2017</v>
      </c>
      <c r="O1717">
        <v>399391</v>
      </c>
      <c r="P1717">
        <v>336666.2</v>
      </c>
      <c r="Q1717">
        <v>721557</v>
      </c>
      <c r="R1717">
        <v>814052</v>
      </c>
      <c r="S1717">
        <v>982780</v>
      </c>
      <c r="T1717">
        <v>443861.36</v>
      </c>
      <c r="U1717">
        <v>855183</v>
      </c>
      <c r="V1717">
        <v>374517</v>
      </c>
      <c r="W1717">
        <v>798658.45</v>
      </c>
      <c r="X1717">
        <v>444849</v>
      </c>
      <c r="Y1717">
        <v>687463</v>
      </c>
      <c r="Z1717">
        <v>341500</v>
      </c>
    </row>
    <row r="1718" spans="1:26" x14ac:dyDescent="0.25">
      <c r="A1718" t="s">
        <v>109</v>
      </c>
      <c r="B1718" t="s">
        <v>362</v>
      </c>
      <c r="C1718" t="str">
        <f>+VLOOKUP(Importaciones_mensuales[[#This Row],[Código Arancelario]],Codigos10[],2,0)</f>
        <v>Poroto</v>
      </c>
      <c r="D1718">
        <f>+VLOOKUP(Importaciones_mensuales[[#This Row],[Cultivo]],Cod_categoría[],2,0)</f>
        <v>100110002</v>
      </c>
      <c r="E1718" t="str">
        <f>+VLOOKUP(Importaciones_mensuales[[#This Row],[Código Arancelario]],Codigos10[],4,0)</f>
        <v>Deshidratado</v>
      </c>
      <c r="F1718">
        <f>+VLOOKUP(Importaciones_mensuales[[#This Row],[Procesamiento]],Cod_procesamiento[],2,0)</f>
        <v>3</v>
      </c>
      <c r="G1718" t="str">
        <f>+VLOOKUP(Importaciones_mensuales[[#This Row],[Código Arancelario]],Codigos10[],3,0)</f>
        <v>Siembra</v>
      </c>
      <c r="H1718">
        <f>+VLOOKUP(Importaciones_mensuales[[#This Row],[Tipo]],Cod_tipo[],2,0)</f>
        <v>6</v>
      </c>
      <c r="I1718" t="str">
        <f>+VLOOKUP(Importaciones_mensuales[[#This Row],[Código Arancelario]],Codigos10[],5,0)</f>
        <v>Granos</v>
      </c>
      <c r="J1718">
        <f>+VLOOKUP(Importaciones_mensuales[[#This Row],[Categoría]],Cod_Tipo_cultivo[],2,0)</f>
        <v>8</v>
      </c>
      <c r="K1718" t="s">
        <v>20</v>
      </c>
      <c r="L1718">
        <f>+VLOOKUP(Importaciones_mensuales[[#This Row],[Contenido]],Contenido_cod[],2,0)</f>
        <v>2</v>
      </c>
      <c r="M1718" t="str">
        <f>+VLOOKUP(Importaciones_mensuales[[#This Row],[Código Arancelario]],Codigos10[],7,0)</f>
        <v>Porotos comunes</v>
      </c>
      <c r="N1718">
        <v>2017</v>
      </c>
      <c r="O1718">
        <v>260</v>
      </c>
      <c r="P1718">
        <v>266.637</v>
      </c>
      <c r="Q1718">
        <v>206.87</v>
      </c>
      <c r="R1718">
        <v>25000</v>
      </c>
      <c r="S1718">
        <v>0</v>
      </c>
      <c r="T1718">
        <v>59601</v>
      </c>
      <c r="U1718">
        <v>30631.599999999999</v>
      </c>
      <c r="V1718">
        <v>3761.22</v>
      </c>
      <c r="W1718">
        <v>2588.0173999999997</v>
      </c>
      <c r="X1718">
        <v>25012.69</v>
      </c>
      <c r="Y1718">
        <v>35647.434000000001</v>
      </c>
      <c r="Z1718">
        <v>60.67</v>
      </c>
    </row>
    <row r="1719" spans="1:26" x14ac:dyDescent="0.25">
      <c r="A1719" t="s">
        <v>114</v>
      </c>
      <c r="B1719" t="s">
        <v>362</v>
      </c>
      <c r="C1719" t="str">
        <f>+VLOOKUP(Importaciones_mensuales[[#This Row],[Código Arancelario]],Codigos10[],2,0)</f>
        <v>Lenteja</v>
      </c>
      <c r="D1719">
        <f>+VLOOKUP(Importaciones_mensuales[[#This Row],[Cultivo]],Cod_categoría[],2,0)</f>
        <v>100110003</v>
      </c>
      <c r="E1719" t="str">
        <f>+VLOOKUP(Importaciones_mensuales[[#This Row],[Código Arancelario]],Codigos10[],4,0)</f>
        <v>Deshidratado</v>
      </c>
      <c r="F1719">
        <f>+VLOOKUP(Importaciones_mensuales[[#This Row],[Procesamiento]],Cod_procesamiento[],2,0)</f>
        <v>3</v>
      </c>
      <c r="G1719" t="str">
        <f>+VLOOKUP(Importaciones_mensuales[[#This Row],[Código Arancelario]],Codigos10[],3,0)</f>
        <v>Sin especificar</v>
      </c>
      <c r="H1719">
        <f>+VLOOKUP(Importaciones_mensuales[[#This Row],[Tipo]],Cod_tipo[],2,0)</f>
        <v>5</v>
      </c>
      <c r="I1719" t="str">
        <f>+VLOOKUP(Importaciones_mensuales[[#This Row],[Código Arancelario]],Codigos10[],5,0)</f>
        <v>Granos</v>
      </c>
      <c r="J1719">
        <f>+VLOOKUP(Importaciones_mensuales[[#This Row],[Categoría]],Cod_Tipo_cultivo[],2,0)</f>
        <v>8</v>
      </c>
      <c r="K1719" t="s">
        <v>20</v>
      </c>
      <c r="L1719">
        <f>+VLOOKUP(Importaciones_mensuales[[#This Row],[Contenido]],Contenido_cod[],2,0)</f>
        <v>2</v>
      </c>
      <c r="M1719" t="str">
        <f>+VLOOKUP(Importaciones_mensuales[[#This Row],[Código Arancelario]],Codigos10[],7,0)</f>
        <v>Sin especificar</v>
      </c>
      <c r="N1719">
        <v>2017</v>
      </c>
      <c r="O1719">
        <v>2397358.8857</v>
      </c>
      <c r="P1719">
        <v>1595881.9</v>
      </c>
      <c r="Q1719">
        <v>3346307.9</v>
      </c>
      <c r="R1719">
        <v>2237587</v>
      </c>
      <c r="S1719">
        <v>1323346</v>
      </c>
      <c r="T1719">
        <v>1716301.1708</v>
      </c>
      <c r="U1719">
        <v>1633820</v>
      </c>
      <c r="V1719">
        <v>967347</v>
      </c>
      <c r="W1719">
        <v>1084892.8999999999</v>
      </c>
      <c r="X1719">
        <v>941980.67499999993</v>
      </c>
      <c r="Y1719">
        <v>1756115.13</v>
      </c>
      <c r="Z1719">
        <v>1919977</v>
      </c>
    </row>
    <row r="1720" spans="1:26" x14ac:dyDescent="0.25">
      <c r="A1720" t="s">
        <v>116</v>
      </c>
      <c r="B1720" t="s">
        <v>362</v>
      </c>
      <c r="C1720" t="str">
        <f>+VLOOKUP(Importaciones_mensuales[[#This Row],[Código Arancelario]],Codigos10[],2,0)</f>
        <v>Haba</v>
      </c>
      <c r="D1720">
        <f>+VLOOKUP(Importaciones_mensuales[[#This Row],[Cultivo]],Cod_categoría[],2,0)</f>
        <v>100112026</v>
      </c>
      <c r="E1720" t="str">
        <f>+VLOOKUP(Importaciones_mensuales[[#This Row],[Código Arancelario]],Codigos10[],4,0)</f>
        <v>Deshidratado</v>
      </c>
      <c r="F1720">
        <f>+VLOOKUP(Importaciones_mensuales[[#This Row],[Procesamiento]],Cod_procesamiento[],2,0)</f>
        <v>3</v>
      </c>
      <c r="G1720" t="str">
        <f>+VLOOKUP(Importaciones_mensuales[[#This Row],[Código Arancelario]],Codigos10[],3,0)</f>
        <v>Siembra</v>
      </c>
      <c r="H1720">
        <f>+VLOOKUP(Importaciones_mensuales[[#This Row],[Tipo]],Cod_tipo[],2,0)</f>
        <v>6</v>
      </c>
      <c r="I1720" t="str">
        <f>+VLOOKUP(Importaciones_mensuales[[#This Row],[Código Arancelario]],Codigos10[],5,0)</f>
        <v>Granos</v>
      </c>
      <c r="J1720">
        <f>+VLOOKUP(Importaciones_mensuales[[#This Row],[Categoría]],Cod_Tipo_cultivo[],2,0)</f>
        <v>8</v>
      </c>
      <c r="K1720" t="s">
        <v>20</v>
      </c>
      <c r="L1720">
        <f>+VLOOKUP(Importaciones_mensuales[[#This Row],[Contenido]],Contenido_cod[],2,0)</f>
        <v>2</v>
      </c>
      <c r="M1720" t="str">
        <f>+VLOOKUP(Importaciones_mensuales[[#This Row],[Código Arancelario]],Codigos10[],7,0)</f>
        <v>Sin especificar</v>
      </c>
      <c r="N1720">
        <v>2017</v>
      </c>
      <c r="O1720">
        <v>0</v>
      </c>
      <c r="P1720">
        <v>0</v>
      </c>
      <c r="Q1720">
        <v>0</v>
      </c>
      <c r="R1720">
        <v>15000</v>
      </c>
      <c r="S1720">
        <v>0</v>
      </c>
      <c r="T1720">
        <v>0</v>
      </c>
      <c r="U1720">
        <v>0</v>
      </c>
      <c r="V1720">
        <v>0</v>
      </c>
      <c r="W1720">
        <v>4006</v>
      </c>
      <c r="X1720">
        <v>59.12</v>
      </c>
      <c r="Y1720">
        <v>40000</v>
      </c>
      <c r="Z1720">
        <v>0</v>
      </c>
    </row>
    <row r="1721" spans="1:26" x14ac:dyDescent="0.25">
      <c r="A1721" t="s">
        <v>117</v>
      </c>
      <c r="B1721" t="s">
        <v>362</v>
      </c>
      <c r="C1721" t="str">
        <f>+VLOOKUP(Importaciones_mensuales[[#This Row],[Código Arancelario]],Codigos10[],2,0)</f>
        <v>Haba</v>
      </c>
      <c r="D1721">
        <f>+VLOOKUP(Importaciones_mensuales[[#This Row],[Cultivo]],Cod_categoría[],2,0)</f>
        <v>100112026</v>
      </c>
      <c r="E1721" t="str">
        <f>+VLOOKUP(Importaciones_mensuales[[#This Row],[Código Arancelario]],Codigos10[],4,0)</f>
        <v>Deshidratado</v>
      </c>
      <c r="F1721">
        <f>+VLOOKUP(Importaciones_mensuales[[#This Row],[Procesamiento]],Cod_procesamiento[],2,0)</f>
        <v>3</v>
      </c>
      <c r="G1721" t="str">
        <f>+VLOOKUP(Importaciones_mensuales[[#This Row],[Código Arancelario]],Codigos10[],3,0)</f>
        <v>Consumo</v>
      </c>
      <c r="H1721">
        <f>+VLOOKUP(Importaciones_mensuales[[#This Row],[Tipo]],Cod_tipo[],2,0)</f>
        <v>7</v>
      </c>
      <c r="I1721" t="str">
        <f>+VLOOKUP(Importaciones_mensuales[[#This Row],[Código Arancelario]],Codigos10[],5,0)</f>
        <v>Granos</v>
      </c>
      <c r="J1721">
        <f>+VLOOKUP(Importaciones_mensuales[[#This Row],[Categoría]],Cod_Tipo_cultivo[],2,0)</f>
        <v>8</v>
      </c>
      <c r="K1721" t="s">
        <v>20</v>
      </c>
      <c r="L1721">
        <f>+VLOOKUP(Importaciones_mensuales[[#This Row],[Contenido]],Contenido_cod[],2,0)</f>
        <v>2</v>
      </c>
      <c r="M1721" t="str">
        <f>+VLOOKUP(Importaciones_mensuales[[#This Row],[Código Arancelario]],Codigos10[],7,0)</f>
        <v>Sin especificar</v>
      </c>
      <c r="N1721">
        <v>2017</v>
      </c>
      <c r="O1721">
        <v>0</v>
      </c>
      <c r="P1721">
        <v>0</v>
      </c>
      <c r="Q1721">
        <v>1000</v>
      </c>
      <c r="R1721">
        <v>500</v>
      </c>
      <c r="S1721">
        <v>1272</v>
      </c>
      <c r="T1721">
        <v>3050.1648</v>
      </c>
      <c r="U1721">
        <v>560</v>
      </c>
      <c r="V1721">
        <v>3000</v>
      </c>
      <c r="W1721">
        <v>1720</v>
      </c>
      <c r="X1721">
        <v>26.25</v>
      </c>
      <c r="Y1721">
        <v>3765.1309999999999</v>
      </c>
      <c r="Z1721">
        <v>0</v>
      </c>
    </row>
    <row r="1722" spans="1:26" x14ac:dyDescent="0.25">
      <c r="A1722" t="s">
        <v>285</v>
      </c>
      <c r="B1722" t="s">
        <v>362</v>
      </c>
      <c r="C1722" t="str">
        <f>+VLOOKUP(Importaciones_mensuales[[#This Row],[Código Arancelario]],Codigos10[],2,0)</f>
        <v>Arveja</v>
      </c>
      <c r="D1722">
        <f>+VLOOKUP(Importaciones_mensuales[[#This Row],[Cultivo]],Cod_categoría[],2,0)</f>
        <v>100112022</v>
      </c>
      <c r="E1722" t="str">
        <f>+VLOOKUP(Importaciones_mensuales[[#This Row],[Código Arancelario]],Codigos10[],4,0)</f>
        <v>Deshidratado</v>
      </c>
      <c r="F1722">
        <f>+VLOOKUP(Importaciones_mensuales[[#This Row],[Procesamiento]],Cod_procesamiento[],2,0)</f>
        <v>3</v>
      </c>
      <c r="G1722" t="str">
        <f>+VLOOKUP(Importaciones_mensuales[[#This Row],[Código Arancelario]],Codigos10[],3,0)</f>
        <v>Consumo</v>
      </c>
      <c r="H1722">
        <f>+VLOOKUP(Importaciones_mensuales[[#This Row],[Tipo]],Cod_tipo[],2,0)</f>
        <v>7</v>
      </c>
      <c r="I1722" t="str">
        <f>+VLOOKUP(Importaciones_mensuales[[#This Row],[Código Arancelario]],Codigos10[],5,0)</f>
        <v>Granos</v>
      </c>
      <c r="J1722">
        <f>+VLOOKUP(Importaciones_mensuales[[#This Row],[Categoría]],Cod_Tipo_cultivo[],2,0)</f>
        <v>8</v>
      </c>
      <c r="K1722" t="s">
        <v>20</v>
      </c>
      <c r="L1722">
        <f>+VLOOKUP(Importaciones_mensuales[[#This Row],[Contenido]],Contenido_cod[],2,0)</f>
        <v>2</v>
      </c>
      <c r="M1722" t="str">
        <f>+VLOOKUP(Importaciones_mensuales[[#This Row],[Código Arancelario]],Codigos10[],7,0)</f>
        <v>Sin especificar</v>
      </c>
      <c r="N1722">
        <v>2017</v>
      </c>
      <c r="O1722">
        <v>0</v>
      </c>
      <c r="P1722">
        <v>0</v>
      </c>
      <c r="Q1722">
        <v>0</v>
      </c>
      <c r="R1722">
        <v>0</v>
      </c>
      <c r="S1722">
        <v>74309</v>
      </c>
      <c r="T1722">
        <v>26309</v>
      </c>
      <c r="U1722">
        <v>72312</v>
      </c>
      <c r="V1722">
        <v>48129</v>
      </c>
      <c r="W1722">
        <v>25000</v>
      </c>
      <c r="X1722">
        <v>0</v>
      </c>
      <c r="Y1722">
        <v>25000</v>
      </c>
      <c r="Z1722">
        <v>0</v>
      </c>
    </row>
    <row r="1723" spans="1:26" x14ac:dyDescent="0.25">
      <c r="A1723" t="s">
        <v>118</v>
      </c>
      <c r="B1723" t="s">
        <v>362</v>
      </c>
      <c r="C1723" t="str">
        <f>+VLOOKUP(Importaciones_mensuales[[#This Row],[Código Arancelario]],Codigos10[],2,0)</f>
        <v>Mandioca</v>
      </c>
      <c r="D1723">
        <f>+VLOOKUP(Importaciones_mensuales[[#This Row],[Cultivo]],Cod_categoría[],2,0)</f>
        <v>100114040</v>
      </c>
      <c r="E1723" t="str">
        <f>+VLOOKUP(Importaciones_mensuales[[#This Row],[Código Arancelario]],Codigos10[],4,0)</f>
        <v>Deshidratado</v>
      </c>
      <c r="F1723">
        <f>+VLOOKUP(Importaciones_mensuales[[#This Row],[Procesamiento]],Cod_procesamiento[],2,0)</f>
        <v>3</v>
      </c>
      <c r="G1723" t="str">
        <f>+VLOOKUP(Importaciones_mensuales[[#This Row],[Código Arancelario]],Codigos10[],3,0)</f>
        <v>Consumo</v>
      </c>
      <c r="H1723">
        <f>+VLOOKUP(Importaciones_mensuales[[#This Row],[Tipo]],Cod_tipo[],2,0)</f>
        <v>7</v>
      </c>
      <c r="I1723" t="str">
        <f>+VLOOKUP(Importaciones_mensuales[[#This Row],[Código Arancelario]],Codigos10[],5,0)</f>
        <v>Tubérculos</v>
      </c>
      <c r="J1723">
        <f>+VLOOKUP(Importaciones_mensuales[[#This Row],[Categoría]],Cod_Tipo_cultivo[],2,0)</f>
        <v>9</v>
      </c>
      <c r="K1723" t="s">
        <v>20</v>
      </c>
      <c r="L1723">
        <f>+VLOOKUP(Importaciones_mensuales[[#This Row],[Contenido]],Contenido_cod[],2,0)</f>
        <v>2</v>
      </c>
      <c r="M1723" t="str">
        <f>+VLOOKUP(Importaciones_mensuales[[#This Row],[Código Arancelario]],Codigos10[],7,0)</f>
        <v>Sin especificar</v>
      </c>
      <c r="N1723">
        <v>2017</v>
      </c>
      <c r="O1723">
        <v>69389.5</v>
      </c>
      <c r="P1723">
        <v>54803</v>
      </c>
      <c r="Q1723">
        <v>58515</v>
      </c>
      <c r="R1723">
        <v>60964.108200000002</v>
      </c>
      <c r="S1723">
        <v>83327.169599999994</v>
      </c>
      <c r="T1723">
        <v>106276</v>
      </c>
      <c r="U1723">
        <v>148911.55930000002</v>
      </c>
      <c r="V1723">
        <v>118537.60769999999</v>
      </c>
      <c r="W1723">
        <v>84847.661500000002</v>
      </c>
      <c r="X1723">
        <v>136537.89359999998</v>
      </c>
      <c r="Y1723">
        <v>118936.0914</v>
      </c>
      <c r="Z1723">
        <v>105147</v>
      </c>
    </row>
    <row r="1724" spans="1:26" x14ac:dyDescent="0.25">
      <c r="A1724" t="s">
        <v>120</v>
      </c>
      <c r="B1724" t="s">
        <v>362</v>
      </c>
      <c r="C1724" t="str">
        <f>+VLOOKUP(Importaciones_mensuales[[#This Row],[Código Arancelario]],Codigos10[],2,0)</f>
        <v>Camote</v>
      </c>
      <c r="D1724">
        <f>+VLOOKUP(Importaciones_mensuales[[#This Row],[Cultivo]],Cod_categoría[],2,0)</f>
        <v>100114002</v>
      </c>
      <c r="E1724" t="str">
        <f>+VLOOKUP(Importaciones_mensuales[[#This Row],[Código Arancelario]],Codigos10[],4,0)</f>
        <v>Deshidratado</v>
      </c>
      <c r="F1724">
        <f>+VLOOKUP(Importaciones_mensuales[[#This Row],[Procesamiento]],Cod_procesamiento[],2,0)</f>
        <v>3</v>
      </c>
      <c r="G1724" t="str">
        <f>+VLOOKUP(Importaciones_mensuales[[#This Row],[Código Arancelario]],Codigos10[],3,0)</f>
        <v>Consumo</v>
      </c>
      <c r="H1724">
        <f>+VLOOKUP(Importaciones_mensuales[[#This Row],[Tipo]],Cod_tipo[],2,0)</f>
        <v>7</v>
      </c>
      <c r="I1724" t="str">
        <f>+VLOOKUP(Importaciones_mensuales[[#This Row],[Código Arancelario]],Codigos10[],5,0)</f>
        <v>Tubérculos</v>
      </c>
      <c r="J1724">
        <f>+VLOOKUP(Importaciones_mensuales[[#This Row],[Categoría]],Cod_Tipo_cultivo[],2,0)</f>
        <v>9</v>
      </c>
      <c r="K1724" t="s">
        <v>20</v>
      </c>
      <c r="L1724">
        <f>+VLOOKUP(Importaciones_mensuales[[#This Row],[Contenido]],Contenido_cod[],2,0)</f>
        <v>2</v>
      </c>
      <c r="M1724" t="str">
        <f>+VLOOKUP(Importaciones_mensuales[[#This Row],[Código Arancelario]],Codigos10[],7,0)</f>
        <v>Sin especificar</v>
      </c>
      <c r="N1724">
        <v>2017</v>
      </c>
      <c r="O1724">
        <v>282798.10560000001</v>
      </c>
      <c r="P1724">
        <v>207966</v>
      </c>
      <c r="Q1724">
        <v>197110.2506</v>
      </c>
      <c r="R1724">
        <v>195202</v>
      </c>
      <c r="S1724">
        <v>186220.38949999999</v>
      </c>
      <c r="T1724">
        <v>189595.7</v>
      </c>
      <c r="U1724">
        <v>155958.20000000001</v>
      </c>
      <c r="V1724">
        <v>332419</v>
      </c>
      <c r="W1724">
        <v>283492</v>
      </c>
      <c r="X1724">
        <v>370284</v>
      </c>
      <c r="Y1724">
        <v>369045.30239999999</v>
      </c>
      <c r="Z1724">
        <v>370670</v>
      </c>
    </row>
    <row r="1725" spans="1:26" x14ac:dyDescent="0.25">
      <c r="A1725" t="s">
        <v>343</v>
      </c>
      <c r="B1725" t="s">
        <v>362</v>
      </c>
      <c r="C1725" t="str">
        <f>+VLOOKUP(Importaciones_mensuales[[#This Row],[Código Arancelario]],Codigos10[],2,0)</f>
        <v>Taro</v>
      </c>
      <c r="D1725" t="e">
        <f>+VLOOKUP(Importaciones_mensuales[[#This Row],[Cultivo]],Cod_categoría[],2,0)</f>
        <v>#N/A</v>
      </c>
      <c r="E1725" t="str">
        <f>+VLOOKUP(Importaciones_mensuales[[#This Row],[Código Arancelario]],Codigos10[],4,0)</f>
        <v>Deshidratado</v>
      </c>
      <c r="F1725">
        <f>+VLOOKUP(Importaciones_mensuales[[#This Row],[Procesamiento]],Cod_procesamiento[],2,0)</f>
        <v>3</v>
      </c>
      <c r="G1725" t="str">
        <f>+VLOOKUP(Importaciones_mensuales[[#This Row],[Código Arancelario]],Codigos10[],3,0)</f>
        <v>Consumo</v>
      </c>
      <c r="H1725">
        <f>+VLOOKUP(Importaciones_mensuales[[#This Row],[Tipo]],Cod_tipo[],2,0)</f>
        <v>7</v>
      </c>
      <c r="I1725" t="str">
        <f>+VLOOKUP(Importaciones_mensuales[[#This Row],[Código Arancelario]],Codigos10[],5,0)</f>
        <v>Tubérculos</v>
      </c>
      <c r="J1725">
        <f>+VLOOKUP(Importaciones_mensuales[[#This Row],[Categoría]],Cod_Tipo_cultivo[],2,0)</f>
        <v>9</v>
      </c>
      <c r="K1725" t="s">
        <v>20</v>
      </c>
      <c r="L1725">
        <f>+VLOOKUP(Importaciones_mensuales[[#This Row],[Contenido]],Contenido_cod[],2,0)</f>
        <v>2</v>
      </c>
      <c r="M1725" t="str">
        <f>+VLOOKUP(Importaciones_mensuales[[#This Row],[Código Arancelario]],Codigos10[],7,0)</f>
        <v>Sin especificar</v>
      </c>
      <c r="N1725">
        <v>2017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2400</v>
      </c>
      <c r="Y1725">
        <v>0</v>
      </c>
      <c r="Z1725">
        <v>0</v>
      </c>
    </row>
    <row r="1726" spans="1:26" x14ac:dyDescent="0.25">
      <c r="A1726" t="s">
        <v>124</v>
      </c>
      <c r="B1726" t="s">
        <v>362</v>
      </c>
      <c r="C1726" t="str">
        <f>+VLOOKUP(Importaciones_mensuales[[#This Row],[Código Arancelario]],Codigos10[],2,0)</f>
        <v>Otros tubérculos</v>
      </c>
      <c r="D1726">
        <f>+VLOOKUP(Importaciones_mensuales[[#This Row],[Cultivo]],Cod_categoría[],2,0)</f>
        <v>100114034</v>
      </c>
      <c r="E1726" t="str">
        <f>+VLOOKUP(Importaciones_mensuales[[#This Row],[Código Arancelario]],Codigos10[],4,0)</f>
        <v>Deshidratado</v>
      </c>
      <c r="F1726">
        <f>+VLOOKUP(Importaciones_mensuales[[#This Row],[Procesamiento]],Cod_procesamiento[],2,0)</f>
        <v>3</v>
      </c>
      <c r="G1726" t="str">
        <f>+VLOOKUP(Importaciones_mensuales[[#This Row],[Código Arancelario]],Codigos10[],3,0)</f>
        <v>Consumo</v>
      </c>
      <c r="H1726">
        <f>+VLOOKUP(Importaciones_mensuales[[#This Row],[Tipo]],Cod_tipo[],2,0)</f>
        <v>7</v>
      </c>
      <c r="I1726" t="str">
        <f>+VLOOKUP(Importaciones_mensuales[[#This Row],[Código Arancelario]],Codigos10[],5,0)</f>
        <v>Tubérculos</v>
      </c>
      <c r="J1726">
        <f>+VLOOKUP(Importaciones_mensuales[[#This Row],[Categoría]],Cod_Tipo_cultivo[],2,0)</f>
        <v>9</v>
      </c>
      <c r="K1726" t="s">
        <v>20</v>
      </c>
      <c r="L1726">
        <f>+VLOOKUP(Importaciones_mensuales[[#This Row],[Contenido]],Contenido_cod[],2,0)</f>
        <v>2</v>
      </c>
      <c r="M1726" t="str">
        <f>+VLOOKUP(Importaciones_mensuales[[#This Row],[Código Arancelario]],Codigos10[],7,0)</f>
        <v>Sin especificar</v>
      </c>
      <c r="N1726">
        <v>2017</v>
      </c>
      <c r="O1726">
        <v>7173</v>
      </c>
      <c r="P1726">
        <v>4518</v>
      </c>
      <c r="Q1726">
        <v>9908</v>
      </c>
      <c r="R1726">
        <v>13175.753700000001</v>
      </c>
      <c r="S1726">
        <v>19329</v>
      </c>
      <c r="T1726">
        <v>10368.1757</v>
      </c>
      <c r="U1726">
        <v>12244.6675</v>
      </c>
      <c r="V1726">
        <v>22902</v>
      </c>
      <c r="W1726">
        <v>24151</v>
      </c>
      <c r="X1726">
        <v>12086.765600000001</v>
      </c>
      <c r="Y1726">
        <v>8321.6147000000001</v>
      </c>
      <c r="Z1726">
        <v>8870</v>
      </c>
    </row>
    <row r="1727" spans="1:26" x14ac:dyDescent="0.25">
      <c r="A1727" t="s">
        <v>126</v>
      </c>
      <c r="B1727" t="s">
        <v>362</v>
      </c>
      <c r="C1727" t="str">
        <f>+VLOOKUP(Importaciones_mensuales[[#This Row],[Código Arancelario]],Codigos10[],2,0)</f>
        <v>Coco</v>
      </c>
      <c r="D1727">
        <f>+VLOOKUP(Importaciones_mensuales[[#This Row],[Cultivo]],Cod_categoría[],2,0)</f>
        <v>100108007</v>
      </c>
      <c r="E1727" t="str">
        <f>+VLOOKUP(Importaciones_mensuales[[#This Row],[Código Arancelario]],Codigos10[],4,0)</f>
        <v>Deshidratado</v>
      </c>
      <c r="F1727">
        <f>+VLOOKUP(Importaciones_mensuales[[#This Row],[Procesamiento]],Cod_procesamiento[],2,0)</f>
        <v>3</v>
      </c>
      <c r="G1727" t="str">
        <f>+VLOOKUP(Importaciones_mensuales[[#This Row],[Código Arancelario]],Codigos10[],3,0)</f>
        <v>Sin especificar</v>
      </c>
      <c r="H1727">
        <f>+VLOOKUP(Importaciones_mensuales[[#This Row],[Tipo]],Cod_tipo[],2,0)</f>
        <v>5</v>
      </c>
      <c r="I1727" t="str">
        <f>+VLOOKUP(Importaciones_mensuales[[#This Row],[Código Arancelario]],Codigos10[],5,0)</f>
        <v>Tropicales y Subtropicales</v>
      </c>
      <c r="J1727">
        <f>+VLOOKUP(Importaciones_mensuales[[#This Row],[Categoría]],Cod_Tipo_cultivo[],2,0)</f>
        <v>4</v>
      </c>
      <c r="K1727" t="s">
        <v>129</v>
      </c>
      <c r="L1727">
        <f>+VLOOKUP(Importaciones_mensuales[[#This Row],[Contenido]],Contenido_cod[],2,0)</f>
        <v>1</v>
      </c>
      <c r="M1727" t="str">
        <f>+VLOOKUP(Importaciones_mensuales[[#This Row],[Código Arancelario]],Codigos10[],7,0)</f>
        <v>Sin especificar</v>
      </c>
      <c r="N1727">
        <v>2017</v>
      </c>
      <c r="O1727">
        <v>135459.1538</v>
      </c>
      <c r="P1727">
        <v>113798.18610000001</v>
      </c>
      <c r="Q1727">
        <v>134286.9277</v>
      </c>
      <c r="R1727">
        <v>157211.39230000001</v>
      </c>
      <c r="S1727">
        <v>71051.229200000002</v>
      </c>
      <c r="T1727">
        <v>122090.18</v>
      </c>
      <c r="U1727">
        <v>291843.02769999998</v>
      </c>
      <c r="V1727">
        <v>70065.710000000006</v>
      </c>
      <c r="W1727">
        <v>145774.41399999999</v>
      </c>
      <c r="X1727">
        <v>114134.3067</v>
      </c>
      <c r="Y1727">
        <v>152657.88769999999</v>
      </c>
      <c r="Z1727">
        <v>204308.76790000001</v>
      </c>
    </row>
    <row r="1728" spans="1:26" x14ac:dyDescent="0.25">
      <c r="A1728" t="s">
        <v>286</v>
      </c>
      <c r="B1728" t="s">
        <v>362</v>
      </c>
      <c r="C1728" t="str">
        <f>+VLOOKUP(Importaciones_mensuales[[#This Row],[Código Arancelario]],Codigos10[],2,0)</f>
        <v>Coco</v>
      </c>
      <c r="D1728">
        <f>+VLOOKUP(Importaciones_mensuales[[#This Row],[Cultivo]],Cod_categoría[],2,0)</f>
        <v>100108007</v>
      </c>
      <c r="E1728" t="str">
        <f>+VLOOKUP(Importaciones_mensuales[[#This Row],[Código Arancelario]],Codigos10[],4,0)</f>
        <v>Deshidratado</v>
      </c>
      <c r="F1728">
        <f>+VLOOKUP(Importaciones_mensuales[[#This Row],[Procesamiento]],Cod_procesamiento[],2,0)</f>
        <v>3</v>
      </c>
      <c r="G1728" t="str">
        <f>+VLOOKUP(Importaciones_mensuales[[#This Row],[Código Arancelario]],Codigos10[],3,0)</f>
        <v>Con cáscara</v>
      </c>
      <c r="H1728">
        <f>+VLOOKUP(Importaciones_mensuales[[#This Row],[Tipo]],Cod_tipo[],2,0)</f>
        <v>3</v>
      </c>
      <c r="I1728" t="str">
        <f>+VLOOKUP(Importaciones_mensuales[[#This Row],[Código Arancelario]],Codigos10[],5,0)</f>
        <v>Tropicales y Subtropicales</v>
      </c>
      <c r="J1728">
        <f>+VLOOKUP(Importaciones_mensuales[[#This Row],[Categoría]],Cod_Tipo_cultivo[],2,0)</f>
        <v>4</v>
      </c>
      <c r="K1728" t="s">
        <v>129</v>
      </c>
      <c r="L1728">
        <f>+VLOOKUP(Importaciones_mensuales[[#This Row],[Contenido]],Contenido_cod[],2,0)</f>
        <v>1</v>
      </c>
      <c r="M1728" t="str">
        <f>+VLOOKUP(Importaciones_mensuales[[#This Row],[Código Arancelario]],Codigos10[],7,0)</f>
        <v>Sin especificar</v>
      </c>
      <c r="N1728">
        <v>2017</v>
      </c>
      <c r="O1728">
        <v>0</v>
      </c>
      <c r="P1728">
        <v>0</v>
      </c>
      <c r="Q1728">
        <v>0</v>
      </c>
      <c r="R1728">
        <v>14500</v>
      </c>
      <c r="S1728">
        <v>14480</v>
      </c>
      <c r="T1728">
        <v>8400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</row>
    <row r="1729" spans="1:26" x14ac:dyDescent="0.25">
      <c r="A1729" t="s">
        <v>130</v>
      </c>
      <c r="B1729" t="s">
        <v>362</v>
      </c>
      <c r="C1729" t="str">
        <f>+VLOOKUP(Importaciones_mensuales[[#This Row],[Código Arancelario]],Codigos10[],2,0)</f>
        <v>Coco</v>
      </c>
      <c r="D1729">
        <f>+VLOOKUP(Importaciones_mensuales[[#This Row],[Cultivo]],Cod_categoría[],2,0)</f>
        <v>100108007</v>
      </c>
      <c r="E1729" t="str">
        <f>+VLOOKUP(Importaciones_mensuales[[#This Row],[Código Arancelario]],Codigos10[],4,0)</f>
        <v>Deshidratado</v>
      </c>
      <c r="F1729">
        <f>+VLOOKUP(Importaciones_mensuales[[#This Row],[Procesamiento]],Cod_procesamiento[],2,0)</f>
        <v>3</v>
      </c>
      <c r="G1729" t="str">
        <f>+VLOOKUP(Importaciones_mensuales[[#This Row],[Código Arancelario]],Codigos10[],3,0)</f>
        <v>Sin especificar</v>
      </c>
      <c r="H1729">
        <f>+VLOOKUP(Importaciones_mensuales[[#This Row],[Tipo]],Cod_tipo[],2,0)</f>
        <v>5</v>
      </c>
      <c r="I1729" t="str">
        <f>+VLOOKUP(Importaciones_mensuales[[#This Row],[Código Arancelario]],Codigos10[],5,0)</f>
        <v>Tropicales y Subtropicales</v>
      </c>
      <c r="J1729">
        <f>+VLOOKUP(Importaciones_mensuales[[#This Row],[Categoría]],Cod_Tipo_cultivo[],2,0)</f>
        <v>4</v>
      </c>
      <c r="K1729" t="s">
        <v>129</v>
      </c>
      <c r="L1729">
        <f>+VLOOKUP(Importaciones_mensuales[[#This Row],[Contenido]],Contenido_cod[],2,0)</f>
        <v>1</v>
      </c>
      <c r="M1729" t="str">
        <f>+VLOOKUP(Importaciones_mensuales[[#This Row],[Código Arancelario]],Codigos10[],7,0)</f>
        <v>Sin especificar</v>
      </c>
      <c r="N1729">
        <v>2017</v>
      </c>
      <c r="O1729">
        <v>60</v>
      </c>
      <c r="P1729">
        <v>341.62310000000002</v>
      </c>
      <c r="Q1729">
        <v>25025</v>
      </c>
      <c r="R1729">
        <v>125592.1</v>
      </c>
      <c r="S1729">
        <v>105668</v>
      </c>
      <c r="T1729">
        <v>41094</v>
      </c>
      <c r="U1729">
        <v>12138</v>
      </c>
      <c r="V1729">
        <v>14175</v>
      </c>
      <c r="W1729">
        <v>18680</v>
      </c>
      <c r="X1729">
        <v>35424</v>
      </c>
      <c r="Y1729">
        <v>45352.5</v>
      </c>
      <c r="Z1729">
        <v>20140.599999999999</v>
      </c>
    </row>
    <row r="1730" spans="1:26" x14ac:dyDescent="0.25">
      <c r="A1730" t="s">
        <v>131</v>
      </c>
      <c r="B1730" t="s">
        <v>362</v>
      </c>
      <c r="C1730" t="str">
        <f>+VLOOKUP(Importaciones_mensuales[[#This Row],[Código Arancelario]],Codigos10[],2,0)</f>
        <v>Nuez</v>
      </c>
      <c r="D1730">
        <f>+VLOOKUP(Importaciones_mensuales[[#This Row],[Cultivo]],Cod_categoría[],2,0)</f>
        <v>100105004</v>
      </c>
      <c r="E1730" t="str">
        <f>+VLOOKUP(Importaciones_mensuales[[#This Row],[Código Arancelario]],Codigos10[],4,0)</f>
        <v>Deshidratado</v>
      </c>
      <c r="F1730">
        <f>+VLOOKUP(Importaciones_mensuales[[#This Row],[Procesamiento]],Cod_procesamiento[],2,0)</f>
        <v>3</v>
      </c>
      <c r="G1730" t="str">
        <f>+VLOOKUP(Importaciones_mensuales[[#This Row],[Código Arancelario]],Codigos10[],3,0)</f>
        <v>Sin cáscara</v>
      </c>
      <c r="H1730">
        <f>+VLOOKUP(Importaciones_mensuales[[#This Row],[Tipo]],Cod_tipo[],2,0)</f>
        <v>4</v>
      </c>
      <c r="I1730" t="str">
        <f>+VLOOKUP(Importaciones_mensuales[[#This Row],[Código Arancelario]],Codigos10[],5,0)</f>
        <v>Frutos Secos</v>
      </c>
      <c r="J1730">
        <f>+VLOOKUP(Importaciones_mensuales[[#This Row],[Categoría]],Cod_Tipo_cultivo[],2,0)</f>
        <v>6</v>
      </c>
      <c r="K1730" t="s">
        <v>129</v>
      </c>
      <c r="L1730">
        <f>+VLOOKUP(Importaciones_mensuales[[#This Row],[Contenido]],Contenido_cod[],2,0)</f>
        <v>1</v>
      </c>
      <c r="M1730" t="str">
        <f>+VLOOKUP(Importaciones_mensuales[[#This Row],[Código Arancelario]],Codigos10[],7,0)</f>
        <v>Nueces de Brasil</v>
      </c>
      <c r="N1730">
        <v>2017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120</v>
      </c>
      <c r="V1730">
        <v>0</v>
      </c>
      <c r="W1730">
        <v>240</v>
      </c>
      <c r="X1730">
        <v>0</v>
      </c>
      <c r="Y1730">
        <v>0</v>
      </c>
      <c r="Z1730">
        <v>0</v>
      </c>
    </row>
    <row r="1731" spans="1:26" x14ac:dyDescent="0.25">
      <c r="A1731" t="s">
        <v>304</v>
      </c>
      <c r="B1731" t="s">
        <v>362</v>
      </c>
      <c r="C1731" t="str">
        <f>+VLOOKUP(Importaciones_mensuales[[#This Row],[Código Arancelario]],Codigos10[],2,0)</f>
        <v>Nuez</v>
      </c>
      <c r="D1731">
        <f>+VLOOKUP(Importaciones_mensuales[[#This Row],[Cultivo]],Cod_categoría[],2,0)</f>
        <v>100105004</v>
      </c>
      <c r="E1731" t="str">
        <f>+VLOOKUP(Importaciones_mensuales[[#This Row],[Código Arancelario]],Codigos10[],4,0)</f>
        <v>Deshidratado</v>
      </c>
      <c r="F1731">
        <f>+VLOOKUP(Importaciones_mensuales[[#This Row],[Procesamiento]],Cod_procesamiento[],2,0)</f>
        <v>3</v>
      </c>
      <c r="G1731" t="str">
        <f>+VLOOKUP(Importaciones_mensuales[[#This Row],[Código Arancelario]],Codigos10[],3,0)</f>
        <v>Con cáscara</v>
      </c>
      <c r="H1731">
        <f>+VLOOKUP(Importaciones_mensuales[[#This Row],[Tipo]],Cod_tipo[],2,0)</f>
        <v>3</v>
      </c>
      <c r="I1731" t="str">
        <f>+VLOOKUP(Importaciones_mensuales[[#This Row],[Código Arancelario]],Codigos10[],5,0)</f>
        <v>Frutos Secos</v>
      </c>
      <c r="J1731">
        <f>+VLOOKUP(Importaciones_mensuales[[#This Row],[Categoría]],Cod_Tipo_cultivo[],2,0)</f>
        <v>6</v>
      </c>
      <c r="K1731" t="s">
        <v>129</v>
      </c>
      <c r="L1731">
        <f>+VLOOKUP(Importaciones_mensuales[[#This Row],[Contenido]],Contenido_cod[],2,0)</f>
        <v>1</v>
      </c>
      <c r="M1731" t="str">
        <f>+VLOOKUP(Importaciones_mensuales[[#This Row],[Código Arancelario]],Codigos10[],7,0)</f>
        <v>Nueces de marañón</v>
      </c>
      <c r="N1731">
        <v>2017</v>
      </c>
      <c r="O1731">
        <v>5.35</v>
      </c>
      <c r="P1731">
        <v>0</v>
      </c>
      <c r="Q1731">
        <v>0</v>
      </c>
      <c r="R1731">
        <v>3.74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</row>
    <row r="1732" spans="1:26" x14ac:dyDescent="0.25">
      <c r="A1732" t="s">
        <v>136</v>
      </c>
      <c r="B1732" t="s">
        <v>362</v>
      </c>
      <c r="C1732" t="str">
        <f>+VLOOKUP(Importaciones_mensuales[[#This Row],[Código Arancelario]],Codigos10[],2,0)</f>
        <v>Nuez</v>
      </c>
      <c r="D1732">
        <f>+VLOOKUP(Importaciones_mensuales[[#This Row],[Cultivo]],Cod_categoría[],2,0)</f>
        <v>100105004</v>
      </c>
      <c r="E1732" t="str">
        <f>+VLOOKUP(Importaciones_mensuales[[#This Row],[Código Arancelario]],Codigos10[],4,0)</f>
        <v>Deshidratado</v>
      </c>
      <c r="F1732">
        <f>+VLOOKUP(Importaciones_mensuales[[#This Row],[Procesamiento]],Cod_procesamiento[],2,0)</f>
        <v>3</v>
      </c>
      <c r="G1732" t="str">
        <f>+VLOOKUP(Importaciones_mensuales[[#This Row],[Código Arancelario]],Codigos10[],3,0)</f>
        <v>Sin cáscara</v>
      </c>
      <c r="H1732">
        <f>+VLOOKUP(Importaciones_mensuales[[#This Row],[Tipo]],Cod_tipo[],2,0)</f>
        <v>4</v>
      </c>
      <c r="I1732" t="str">
        <f>+VLOOKUP(Importaciones_mensuales[[#This Row],[Código Arancelario]],Codigos10[],5,0)</f>
        <v>Frutos Secos</v>
      </c>
      <c r="J1732">
        <f>+VLOOKUP(Importaciones_mensuales[[#This Row],[Categoría]],Cod_Tipo_cultivo[],2,0)</f>
        <v>6</v>
      </c>
      <c r="K1732" t="s">
        <v>129</v>
      </c>
      <c r="L1732">
        <f>+VLOOKUP(Importaciones_mensuales[[#This Row],[Contenido]],Contenido_cod[],2,0)</f>
        <v>1</v>
      </c>
      <c r="M1732" t="str">
        <f>+VLOOKUP(Importaciones_mensuales[[#This Row],[Código Arancelario]],Codigos10[],7,0)</f>
        <v>Nueces de marañón</v>
      </c>
      <c r="N1732">
        <v>2017</v>
      </c>
      <c r="O1732">
        <v>76276</v>
      </c>
      <c r="P1732">
        <v>0</v>
      </c>
      <c r="Q1732">
        <v>31752</v>
      </c>
      <c r="R1732">
        <v>9979.2000000000007</v>
      </c>
      <c r="S1732">
        <v>9979.2000000000007</v>
      </c>
      <c r="T1732">
        <v>15014.16</v>
      </c>
      <c r="U1732">
        <v>31752</v>
      </c>
      <c r="V1732">
        <v>51710.400000000001</v>
      </c>
      <c r="W1732">
        <v>9979.2000000000007</v>
      </c>
      <c r="X1732">
        <v>31752</v>
      </c>
      <c r="Y1732">
        <v>40824</v>
      </c>
      <c r="Z1732">
        <v>25855.200000000001</v>
      </c>
    </row>
    <row r="1733" spans="1:26" x14ac:dyDescent="0.25">
      <c r="A1733" t="s">
        <v>141</v>
      </c>
      <c r="B1733" t="s">
        <v>362</v>
      </c>
      <c r="C1733" t="str">
        <f>+VLOOKUP(Importaciones_mensuales[[#This Row],[Código Arancelario]],Codigos10[],2,0)</f>
        <v>Almendra</v>
      </c>
      <c r="D1733">
        <f>+VLOOKUP(Importaciones_mensuales[[#This Row],[Cultivo]],Cod_categoría[],2,0)</f>
        <v>100105001</v>
      </c>
      <c r="E1733" t="str">
        <f>+VLOOKUP(Importaciones_mensuales[[#This Row],[Código Arancelario]],Codigos10[],4,0)</f>
        <v>Deshidratado</v>
      </c>
      <c r="F1733">
        <f>+VLOOKUP(Importaciones_mensuales[[#This Row],[Procesamiento]],Cod_procesamiento[],2,0)</f>
        <v>3</v>
      </c>
      <c r="G1733" t="str">
        <f>+VLOOKUP(Importaciones_mensuales[[#This Row],[Código Arancelario]],Codigos10[],3,0)</f>
        <v>Sin cáscara</v>
      </c>
      <c r="H1733">
        <f>+VLOOKUP(Importaciones_mensuales[[#This Row],[Tipo]],Cod_tipo[],2,0)</f>
        <v>4</v>
      </c>
      <c r="I1733" t="str">
        <f>+VLOOKUP(Importaciones_mensuales[[#This Row],[Código Arancelario]],Codigos10[],5,0)</f>
        <v>Frutos Secos</v>
      </c>
      <c r="J1733">
        <f>+VLOOKUP(Importaciones_mensuales[[#This Row],[Categoría]],Cod_Tipo_cultivo[],2,0)</f>
        <v>6</v>
      </c>
      <c r="K1733" t="s">
        <v>129</v>
      </c>
      <c r="L1733">
        <f>+VLOOKUP(Importaciones_mensuales[[#This Row],[Contenido]],Contenido_cod[],2,0)</f>
        <v>1</v>
      </c>
      <c r="M1733" t="str">
        <f>+VLOOKUP(Importaciones_mensuales[[#This Row],[Código Arancelario]],Codigos10[],7,0)</f>
        <v>Sin especificar</v>
      </c>
      <c r="N1733">
        <v>2017</v>
      </c>
      <c r="O1733">
        <v>165994.47</v>
      </c>
      <c r="P1733">
        <v>52634.98</v>
      </c>
      <c r="Q1733">
        <v>261951.44699999999</v>
      </c>
      <c r="R1733">
        <v>310487.92599999998</v>
      </c>
      <c r="S1733">
        <v>165134.75</v>
      </c>
      <c r="T1733">
        <v>251718.11</v>
      </c>
      <c r="U1733">
        <v>315906.3161</v>
      </c>
      <c r="V1733">
        <v>436681.7696</v>
      </c>
      <c r="W1733">
        <v>157237.33299999998</v>
      </c>
      <c r="X1733">
        <v>112946.023</v>
      </c>
      <c r="Y1733">
        <v>232333.59600000002</v>
      </c>
      <c r="Z1733">
        <v>330559.46999999997</v>
      </c>
    </row>
    <row r="1734" spans="1:26" x14ac:dyDescent="0.25">
      <c r="A1734" t="s">
        <v>142</v>
      </c>
      <c r="B1734" t="s">
        <v>362</v>
      </c>
      <c r="C1734" t="str">
        <f>+VLOOKUP(Importaciones_mensuales[[#This Row],[Código Arancelario]],Codigos10[],2,0)</f>
        <v>Almendra</v>
      </c>
      <c r="D1734">
        <f>+VLOOKUP(Importaciones_mensuales[[#This Row],[Cultivo]],Cod_categoría[],2,0)</f>
        <v>100105001</v>
      </c>
      <c r="E1734" t="str">
        <f>+VLOOKUP(Importaciones_mensuales[[#This Row],[Código Arancelario]],Codigos10[],4,0)</f>
        <v>Deshidratado</v>
      </c>
      <c r="F1734">
        <f>+VLOOKUP(Importaciones_mensuales[[#This Row],[Procesamiento]],Cod_procesamiento[],2,0)</f>
        <v>3</v>
      </c>
      <c r="G1734" t="str">
        <f>+VLOOKUP(Importaciones_mensuales[[#This Row],[Código Arancelario]],Codigos10[],3,0)</f>
        <v>Sin cáscara</v>
      </c>
      <c r="H1734">
        <f>+VLOOKUP(Importaciones_mensuales[[#This Row],[Tipo]],Cod_tipo[],2,0)</f>
        <v>4</v>
      </c>
      <c r="I1734" t="str">
        <f>+VLOOKUP(Importaciones_mensuales[[#This Row],[Código Arancelario]],Codigos10[],5,0)</f>
        <v>Frutos Secos</v>
      </c>
      <c r="J1734">
        <f>+VLOOKUP(Importaciones_mensuales[[#This Row],[Categoría]],Cod_Tipo_cultivo[],2,0)</f>
        <v>6</v>
      </c>
      <c r="K1734" t="s">
        <v>129</v>
      </c>
      <c r="L1734">
        <f>+VLOOKUP(Importaciones_mensuales[[#This Row],[Contenido]],Contenido_cod[],2,0)</f>
        <v>1</v>
      </c>
      <c r="M1734" t="str">
        <f>+VLOOKUP(Importaciones_mensuales[[#This Row],[Código Arancelario]],Codigos10[],7,0)</f>
        <v>Sin especificar</v>
      </c>
      <c r="N1734">
        <v>2017</v>
      </c>
      <c r="O1734">
        <v>400</v>
      </c>
      <c r="P1734">
        <v>22226.3</v>
      </c>
      <c r="Q1734">
        <v>1000</v>
      </c>
      <c r="R1734">
        <v>0</v>
      </c>
      <c r="S1734">
        <v>21389</v>
      </c>
      <c r="T1734">
        <v>10886.4</v>
      </c>
      <c r="U1734">
        <v>17556.764999999999</v>
      </c>
      <c r="V1734">
        <v>22225.4</v>
      </c>
      <c r="W1734">
        <v>15013.16</v>
      </c>
      <c r="X1734">
        <v>1</v>
      </c>
      <c r="Y1734">
        <v>0</v>
      </c>
      <c r="Z1734">
        <v>1000</v>
      </c>
    </row>
    <row r="1735" spans="1:26" x14ac:dyDescent="0.25">
      <c r="A1735" t="s">
        <v>143</v>
      </c>
      <c r="B1735" t="s">
        <v>362</v>
      </c>
      <c r="C1735" t="str">
        <f>+VLOOKUP(Importaciones_mensuales[[#This Row],[Código Arancelario]],Codigos10[],2,0)</f>
        <v>Avellana</v>
      </c>
      <c r="D1735">
        <f>+VLOOKUP(Importaciones_mensuales[[#This Row],[Cultivo]],Cod_categoría[],2,0)</f>
        <v>100105002</v>
      </c>
      <c r="E1735" t="str">
        <f>+VLOOKUP(Importaciones_mensuales[[#This Row],[Código Arancelario]],Codigos10[],4,0)</f>
        <v>Deshidratado</v>
      </c>
      <c r="F1735">
        <f>+VLOOKUP(Importaciones_mensuales[[#This Row],[Procesamiento]],Cod_procesamiento[],2,0)</f>
        <v>3</v>
      </c>
      <c r="G1735" t="str">
        <f>+VLOOKUP(Importaciones_mensuales[[#This Row],[Código Arancelario]],Codigos10[],3,0)</f>
        <v>Con cáscara</v>
      </c>
      <c r="H1735">
        <f>+VLOOKUP(Importaciones_mensuales[[#This Row],[Tipo]],Cod_tipo[],2,0)</f>
        <v>3</v>
      </c>
      <c r="I1735" t="str">
        <f>+VLOOKUP(Importaciones_mensuales[[#This Row],[Código Arancelario]],Codigos10[],5,0)</f>
        <v>Frutos Secos</v>
      </c>
      <c r="J1735">
        <f>+VLOOKUP(Importaciones_mensuales[[#This Row],[Categoría]],Cod_Tipo_cultivo[],2,0)</f>
        <v>6</v>
      </c>
      <c r="K1735" t="s">
        <v>129</v>
      </c>
      <c r="L1735">
        <f>+VLOOKUP(Importaciones_mensuales[[#This Row],[Contenido]],Contenido_cod[],2,0)</f>
        <v>1</v>
      </c>
      <c r="M1735" t="str">
        <f>+VLOOKUP(Importaciones_mensuales[[#This Row],[Código Arancelario]],Codigos10[],7,0)</f>
        <v>Sin especificar</v>
      </c>
      <c r="N1735">
        <v>2017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22800</v>
      </c>
      <c r="V1735">
        <v>205200</v>
      </c>
      <c r="W1735">
        <v>0</v>
      </c>
      <c r="X1735">
        <v>0</v>
      </c>
      <c r="Y1735">
        <v>0</v>
      </c>
      <c r="Z1735">
        <v>0</v>
      </c>
    </row>
    <row r="1736" spans="1:26" x14ac:dyDescent="0.25">
      <c r="A1736" t="s">
        <v>146</v>
      </c>
      <c r="B1736" t="s">
        <v>362</v>
      </c>
      <c r="C1736" t="str">
        <f>+VLOOKUP(Importaciones_mensuales[[#This Row],[Código Arancelario]],Codigos10[],2,0)</f>
        <v>Nuez</v>
      </c>
      <c r="D1736">
        <f>+VLOOKUP(Importaciones_mensuales[[#This Row],[Cultivo]],Cod_categoría[],2,0)</f>
        <v>100105004</v>
      </c>
      <c r="E1736" t="str">
        <f>+VLOOKUP(Importaciones_mensuales[[#This Row],[Código Arancelario]],Codigos10[],4,0)</f>
        <v>Deshidratado</v>
      </c>
      <c r="F1736">
        <f>+VLOOKUP(Importaciones_mensuales[[#This Row],[Procesamiento]],Cod_procesamiento[],2,0)</f>
        <v>3</v>
      </c>
      <c r="G1736" t="str">
        <f>+VLOOKUP(Importaciones_mensuales[[#This Row],[Código Arancelario]],Codigos10[],3,0)</f>
        <v>Con cáscara</v>
      </c>
      <c r="H1736">
        <f>+VLOOKUP(Importaciones_mensuales[[#This Row],[Tipo]],Cod_tipo[],2,0)</f>
        <v>3</v>
      </c>
      <c r="I1736" t="str">
        <f>+VLOOKUP(Importaciones_mensuales[[#This Row],[Código Arancelario]],Codigos10[],5,0)</f>
        <v>Frutos Secos</v>
      </c>
      <c r="J1736">
        <f>+VLOOKUP(Importaciones_mensuales[[#This Row],[Categoría]],Cod_Tipo_cultivo[],2,0)</f>
        <v>6</v>
      </c>
      <c r="K1736" t="s">
        <v>129</v>
      </c>
      <c r="L1736">
        <f>+VLOOKUP(Importaciones_mensuales[[#This Row],[Contenido]],Contenido_cod[],2,0)</f>
        <v>1</v>
      </c>
      <c r="M1736" t="str">
        <f>+VLOOKUP(Importaciones_mensuales[[#This Row],[Código Arancelario]],Codigos10[],7,0)</f>
        <v>Nueces de nogal</v>
      </c>
      <c r="N1736">
        <v>2017</v>
      </c>
      <c r="O1736">
        <v>20000</v>
      </c>
      <c r="P1736">
        <v>0</v>
      </c>
      <c r="Q1736">
        <v>0</v>
      </c>
      <c r="R1736">
        <v>1</v>
      </c>
      <c r="S1736">
        <v>0</v>
      </c>
      <c r="T1736">
        <v>0</v>
      </c>
      <c r="U1736">
        <v>0</v>
      </c>
      <c r="V1736">
        <v>0</v>
      </c>
      <c r="W1736">
        <v>20000.13</v>
      </c>
      <c r="X1736">
        <v>0</v>
      </c>
      <c r="Y1736">
        <v>0</v>
      </c>
      <c r="Z1736">
        <v>0</v>
      </c>
    </row>
    <row r="1737" spans="1:26" x14ac:dyDescent="0.25">
      <c r="A1737" t="s">
        <v>148</v>
      </c>
      <c r="B1737" t="s">
        <v>362</v>
      </c>
      <c r="C1737" t="str">
        <f>+VLOOKUP(Importaciones_mensuales[[#This Row],[Código Arancelario]],Codigos10[],2,0)</f>
        <v>Nuez</v>
      </c>
      <c r="D1737">
        <f>+VLOOKUP(Importaciones_mensuales[[#This Row],[Cultivo]],Cod_categoría[],2,0)</f>
        <v>100105004</v>
      </c>
      <c r="E1737" t="str">
        <f>+VLOOKUP(Importaciones_mensuales[[#This Row],[Código Arancelario]],Codigos10[],4,0)</f>
        <v>Deshidratado</v>
      </c>
      <c r="F1737">
        <f>+VLOOKUP(Importaciones_mensuales[[#This Row],[Procesamiento]],Cod_procesamiento[],2,0)</f>
        <v>3</v>
      </c>
      <c r="G1737" t="str">
        <f>+VLOOKUP(Importaciones_mensuales[[#This Row],[Código Arancelario]],Codigos10[],3,0)</f>
        <v>Sin cáscara</v>
      </c>
      <c r="H1737">
        <f>+VLOOKUP(Importaciones_mensuales[[#This Row],[Tipo]],Cod_tipo[],2,0)</f>
        <v>4</v>
      </c>
      <c r="I1737" t="str">
        <f>+VLOOKUP(Importaciones_mensuales[[#This Row],[Código Arancelario]],Codigos10[],5,0)</f>
        <v>Frutos Secos</v>
      </c>
      <c r="J1737">
        <f>+VLOOKUP(Importaciones_mensuales[[#This Row],[Categoría]],Cod_Tipo_cultivo[],2,0)</f>
        <v>6</v>
      </c>
      <c r="K1737" t="s">
        <v>129</v>
      </c>
      <c r="L1737">
        <f>+VLOOKUP(Importaciones_mensuales[[#This Row],[Contenido]],Contenido_cod[],2,0)</f>
        <v>1</v>
      </c>
      <c r="M1737" t="str">
        <f>+VLOOKUP(Importaciones_mensuales[[#This Row],[Código Arancelario]],Codigos10[],7,0)</f>
        <v>Nueces de nogal</v>
      </c>
      <c r="N1737">
        <v>2017</v>
      </c>
      <c r="O1737">
        <v>772.7</v>
      </c>
      <c r="P1737">
        <v>14968.8</v>
      </c>
      <c r="Q1737">
        <v>10.9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</row>
    <row r="1738" spans="1:26" x14ac:dyDescent="0.25">
      <c r="A1738" t="s">
        <v>149</v>
      </c>
      <c r="B1738" t="s">
        <v>362</v>
      </c>
      <c r="C1738" t="str">
        <f>+VLOOKUP(Importaciones_mensuales[[#This Row],[Código Arancelario]],Codigos10[],2,0)</f>
        <v>Nuez</v>
      </c>
      <c r="D1738">
        <f>+VLOOKUP(Importaciones_mensuales[[#This Row],[Cultivo]],Cod_categoría[],2,0)</f>
        <v>100105004</v>
      </c>
      <c r="E1738" t="str">
        <f>+VLOOKUP(Importaciones_mensuales[[#This Row],[Código Arancelario]],Codigos10[],4,0)</f>
        <v>Deshidratado</v>
      </c>
      <c r="F1738">
        <f>+VLOOKUP(Importaciones_mensuales[[#This Row],[Procesamiento]],Cod_procesamiento[],2,0)</f>
        <v>3</v>
      </c>
      <c r="G1738" t="str">
        <f>+VLOOKUP(Importaciones_mensuales[[#This Row],[Código Arancelario]],Codigos10[],3,0)</f>
        <v>Sin cáscara</v>
      </c>
      <c r="H1738">
        <f>+VLOOKUP(Importaciones_mensuales[[#This Row],[Tipo]],Cod_tipo[],2,0)</f>
        <v>4</v>
      </c>
      <c r="I1738" t="str">
        <f>+VLOOKUP(Importaciones_mensuales[[#This Row],[Código Arancelario]],Codigos10[],5,0)</f>
        <v>Frutos Secos</v>
      </c>
      <c r="J1738">
        <f>+VLOOKUP(Importaciones_mensuales[[#This Row],[Categoría]],Cod_Tipo_cultivo[],2,0)</f>
        <v>6</v>
      </c>
      <c r="K1738" t="s">
        <v>129</v>
      </c>
      <c r="L1738">
        <f>+VLOOKUP(Importaciones_mensuales[[#This Row],[Contenido]],Contenido_cod[],2,0)</f>
        <v>1</v>
      </c>
      <c r="M1738" t="str">
        <f>+VLOOKUP(Importaciones_mensuales[[#This Row],[Código Arancelario]],Codigos10[],7,0)</f>
        <v>Nueces de nogal</v>
      </c>
      <c r="N1738">
        <v>2017</v>
      </c>
      <c r="O1738">
        <v>5.62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0.98</v>
      </c>
      <c r="V1738">
        <v>0</v>
      </c>
      <c r="W1738">
        <v>10.38</v>
      </c>
      <c r="X1738">
        <v>0</v>
      </c>
      <c r="Y1738">
        <v>0</v>
      </c>
      <c r="Z1738">
        <v>3.7</v>
      </c>
    </row>
    <row r="1739" spans="1:26" x14ac:dyDescent="0.25">
      <c r="A1739" t="s">
        <v>150</v>
      </c>
      <c r="B1739" t="s">
        <v>362</v>
      </c>
      <c r="C1739" t="str">
        <f>+VLOOKUP(Importaciones_mensuales[[#This Row],[Código Arancelario]],Codigos10[],2,0)</f>
        <v>Castaña</v>
      </c>
      <c r="D1739">
        <f>+VLOOKUP(Importaciones_mensuales[[#This Row],[Cultivo]],Cod_categoría[],2,0)</f>
        <v>100105003</v>
      </c>
      <c r="E1739" t="str">
        <f>+VLOOKUP(Importaciones_mensuales[[#This Row],[Código Arancelario]],Codigos10[],4,0)</f>
        <v>Deshidratado</v>
      </c>
      <c r="F1739">
        <f>+VLOOKUP(Importaciones_mensuales[[#This Row],[Procesamiento]],Cod_procesamiento[],2,0)</f>
        <v>3</v>
      </c>
      <c r="G1739" t="str">
        <f>+VLOOKUP(Importaciones_mensuales[[#This Row],[Código Arancelario]],Codigos10[],3,0)</f>
        <v>Sin cáscara</v>
      </c>
      <c r="H1739">
        <f>+VLOOKUP(Importaciones_mensuales[[#This Row],[Tipo]],Cod_tipo[],2,0)</f>
        <v>4</v>
      </c>
      <c r="I1739" t="str">
        <f>+VLOOKUP(Importaciones_mensuales[[#This Row],[Código Arancelario]],Codigos10[],5,0)</f>
        <v>Frutos Secos</v>
      </c>
      <c r="J1739">
        <f>+VLOOKUP(Importaciones_mensuales[[#This Row],[Categoría]],Cod_Tipo_cultivo[],2,0)</f>
        <v>6</v>
      </c>
      <c r="K1739" t="s">
        <v>129</v>
      </c>
      <c r="L1739">
        <f>+VLOOKUP(Importaciones_mensuales[[#This Row],[Contenido]],Contenido_cod[],2,0)</f>
        <v>1</v>
      </c>
      <c r="M1739" t="str">
        <f>+VLOOKUP(Importaciones_mensuales[[#This Row],[Código Arancelario]],Codigos10[],7,0)</f>
        <v>Sin especificar</v>
      </c>
      <c r="N1739">
        <v>2017</v>
      </c>
      <c r="O1739">
        <v>0</v>
      </c>
      <c r="P1739">
        <v>0</v>
      </c>
      <c r="Q1739">
        <v>0</v>
      </c>
      <c r="R1739">
        <v>15</v>
      </c>
      <c r="S1739">
        <v>0</v>
      </c>
      <c r="T1739">
        <v>3.18</v>
      </c>
      <c r="U1739">
        <v>0</v>
      </c>
      <c r="V1739">
        <v>0</v>
      </c>
      <c r="W1739">
        <v>0</v>
      </c>
      <c r="X1739">
        <v>227</v>
      </c>
      <c r="Y1739">
        <v>0</v>
      </c>
      <c r="Z1739">
        <v>0</v>
      </c>
    </row>
    <row r="1740" spans="1:26" x14ac:dyDescent="0.25">
      <c r="A1740" t="s">
        <v>152</v>
      </c>
      <c r="B1740" t="s">
        <v>362</v>
      </c>
      <c r="C1740" t="str">
        <f>+VLOOKUP(Importaciones_mensuales[[#This Row],[Código Arancelario]],Codigos10[],2,0)</f>
        <v>Pistacho</v>
      </c>
      <c r="D1740">
        <f>+VLOOKUP(Importaciones_mensuales[[#This Row],[Cultivo]],Cod_categoría[],2,0)</f>
        <v>100105005</v>
      </c>
      <c r="E1740" t="str">
        <f>+VLOOKUP(Importaciones_mensuales[[#This Row],[Código Arancelario]],Codigos10[],4,0)</f>
        <v>Deshidratado</v>
      </c>
      <c r="F1740">
        <f>+VLOOKUP(Importaciones_mensuales[[#This Row],[Procesamiento]],Cod_procesamiento[],2,0)</f>
        <v>3</v>
      </c>
      <c r="G1740" t="str">
        <f>+VLOOKUP(Importaciones_mensuales[[#This Row],[Código Arancelario]],Codigos10[],3,0)</f>
        <v>Con cáscara</v>
      </c>
      <c r="H1740">
        <f>+VLOOKUP(Importaciones_mensuales[[#This Row],[Tipo]],Cod_tipo[],2,0)</f>
        <v>3</v>
      </c>
      <c r="I1740" t="str">
        <f>+VLOOKUP(Importaciones_mensuales[[#This Row],[Código Arancelario]],Codigos10[],5,0)</f>
        <v>Frutos Secos</v>
      </c>
      <c r="J1740">
        <f>+VLOOKUP(Importaciones_mensuales[[#This Row],[Categoría]],Cod_Tipo_cultivo[],2,0)</f>
        <v>6</v>
      </c>
      <c r="K1740" t="s">
        <v>129</v>
      </c>
      <c r="L1740">
        <f>+VLOOKUP(Importaciones_mensuales[[#This Row],[Contenido]],Contenido_cod[],2,0)</f>
        <v>1</v>
      </c>
      <c r="M1740" t="str">
        <f>+VLOOKUP(Importaciones_mensuales[[#This Row],[Código Arancelario]],Codigos10[],7,0)</f>
        <v>Sin especificar</v>
      </c>
      <c r="N1740">
        <v>2017</v>
      </c>
      <c r="O1740">
        <v>0</v>
      </c>
      <c r="P1740">
        <v>5613.3</v>
      </c>
      <c r="Q1740">
        <v>0</v>
      </c>
      <c r="R1740">
        <v>10773</v>
      </c>
      <c r="S1740">
        <v>0</v>
      </c>
      <c r="T1740">
        <v>0</v>
      </c>
      <c r="U1740">
        <v>5159.7</v>
      </c>
      <c r="V1740">
        <v>11340</v>
      </c>
      <c r="W1740">
        <v>0</v>
      </c>
      <c r="X1740">
        <v>205</v>
      </c>
      <c r="Y1740">
        <v>2993.76</v>
      </c>
      <c r="Z1740">
        <v>2267.98</v>
      </c>
    </row>
    <row r="1741" spans="1:26" x14ac:dyDescent="0.25">
      <c r="A1741" t="s">
        <v>154</v>
      </c>
      <c r="B1741" t="s">
        <v>362</v>
      </c>
      <c r="C1741" t="str">
        <f>+VLOOKUP(Importaciones_mensuales[[#This Row],[Código Arancelario]],Codigos10[],2,0)</f>
        <v>Pistacho</v>
      </c>
      <c r="D1741">
        <f>+VLOOKUP(Importaciones_mensuales[[#This Row],[Cultivo]],Cod_categoría[],2,0)</f>
        <v>100105005</v>
      </c>
      <c r="E1741" t="str">
        <f>+VLOOKUP(Importaciones_mensuales[[#This Row],[Código Arancelario]],Codigos10[],4,0)</f>
        <v>Deshidratado</v>
      </c>
      <c r="F1741">
        <f>+VLOOKUP(Importaciones_mensuales[[#This Row],[Procesamiento]],Cod_procesamiento[],2,0)</f>
        <v>3</v>
      </c>
      <c r="G1741" t="str">
        <f>+VLOOKUP(Importaciones_mensuales[[#This Row],[Código Arancelario]],Codigos10[],3,0)</f>
        <v>Sin cáscara</v>
      </c>
      <c r="H1741">
        <f>+VLOOKUP(Importaciones_mensuales[[#This Row],[Tipo]],Cod_tipo[],2,0)</f>
        <v>4</v>
      </c>
      <c r="I1741" t="str">
        <f>+VLOOKUP(Importaciones_mensuales[[#This Row],[Código Arancelario]],Codigos10[],5,0)</f>
        <v>Frutos Secos</v>
      </c>
      <c r="J1741">
        <f>+VLOOKUP(Importaciones_mensuales[[#This Row],[Categoría]],Cod_Tipo_cultivo[],2,0)</f>
        <v>6</v>
      </c>
      <c r="K1741" t="s">
        <v>129</v>
      </c>
      <c r="L1741">
        <f>+VLOOKUP(Importaciones_mensuales[[#This Row],[Contenido]],Contenido_cod[],2,0)</f>
        <v>1</v>
      </c>
      <c r="M1741" t="str">
        <f>+VLOOKUP(Importaciones_mensuales[[#This Row],[Código Arancelario]],Codigos10[],7,0)</f>
        <v>Sin especificar</v>
      </c>
      <c r="N1741">
        <v>2017</v>
      </c>
      <c r="O1741">
        <v>0</v>
      </c>
      <c r="P1741">
        <v>0</v>
      </c>
      <c r="Q1741">
        <v>95.27</v>
      </c>
      <c r="R1741">
        <v>2721.6</v>
      </c>
      <c r="S1741">
        <v>0</v>
      </c>
      <c r="T1741">
        <v>0</v>
      </c>
      <c r="U1741">
        <v>0</v>
      </c>
      <c r="V1741">
        <v>100</v>
      </c>
      <c r="W1741">
        <v>0</v>
      </c>
      <c r="X1741">
        <v>150.54</v>
      </c>
      <c r="Y1741">
        <v>15</v>
      </c>
      <c r="Z1741">
        <v>0</v>
      </c>
    </row>
    <row r="1742" spans="1:26" x14ac:dyDescent="0.25">
      <c r="A1742" t="s">
        <v>288</v>
      </c>
      <c r="B1742" t="s">
        <v>362</v>
      </c>
      <c r="C1742" t="str">
        <f>+VLOOKUP(Importaciones_mensuales[[#This Row],[Código Arancelario]],Codigos10[],2,0)</f>
        <v>Nuez</v>
      </c>
      <c r="D1742">
        <f>+VLOOKUP(Importaciones_mensuales[[#This Row],[Cultivo]],Cod_categoría[],2,0)</f>
        <v>100105004</v>
      </c>
      <c r="E1742" t="str">
        <f>+VLOOKUP(Importaciones_mensuales[[#This Row],[Código Arancelario]],Codigos10[],4,0)</f>
        <v>Deshidratado</v>
      </c>
      <c r="F1742">
        <f>+VLOOKUP(Importaciones_mensuales[[#This Row],[Procesamiento]],Cod_procesamiento[],2,0)</f>
        <v>3</v>
      </c>
      <c r="G1742" t="str">
        <f>+VLOOKUP(Importaciones_mensuales[[#This Row],[Código Arancelario]],Codigos10[],3,0)</f>
        <v>Con cáscara</v>
      </c>
      <c r="H1742">
        <f>+VLOOKUP(Importaciones_mensuales[[#This Row],[Tipo]],Cod_tipo[],2,0)</f>
        <v>3</v>
      </c>
      <c r="I1742" t="str">
        <f>+VLOOKUP(Importaciones_mensuales[[#This Row],[Código Arancelario]],Codigos10[],5,0)</f>
        <v>Frutos Secos</v>
      </c>
      <c r="J1742">
        <f>+VLOOKUP(Importaciones_mensuales[[#This Row],[Categoría]],Cod_Tipo_cultivo[],2,0)</f>
        <v>6</v>
      </c>
      <c r="K1742" t="s">
        <v>129</v>
      </c>
      <c r="L1742">
        <f>+VLOOKUP(Importaciones_mensuales[[#This Row],[Contenido]],Contenido_cod[],2,0)</f>
        <v>1</v>
      </c>
      <c r="M1742" t="str">
        <f>+VLOOKUP(Importaciones_mensuales[[#This Row],[Código Arancelario]],Codigos10[],7,0)</f>
        <v>Nueces de Macadamia</v>
      </c>
      <c r="N1742">
        <v>2017</v>
      </c>
      <c r="O1742">
        <v>0</v>
      </c>
      <c r="P1742">
        <v>0</v>
      </c>
      <c r="Q1742">
        <v>132.0231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</row>
    <row r="1743" spans="1:26" x14ac:dyDescent="0.25">
      <c r="A1743" t="s">
        <v>155</v>
      </c>
      <c r="B1743" t="s">
        <v>362</v>
      </c>
      <c r="C1743" t="str">
        <f>+VLOOKUP(Importaciones_mensuales[[#This Row],[Código Arancelario]],Codigos10[],2,0)</f>
        <v>Nuez</v>
      </c>
      <c r="D1743">
        <f>+VLOOKUP(Importaciones_mensuales[[#This Row],[Cultivo]],Cod_categoría[],2,0)</f>
        <v>100105004</v>
      </c>
      <c r="E1743" t="str">
        <f>+VLOOKUP(Importaciones_mensuales[[#This Row],[Código Arancelario]],Codigos10[],4,0)</f>
        <v>Deshidratado</v>
      </c>
      <c r="F1743">
        <f>+VLOOKUP(Importaciones_mensuales[[#This Row],[Procesamiento]],Cod_procesamiento[],2,0)</f>
        <v>3</v>
      </c>
      <c r="G1743" t="str">
        <f>+VLOOKUP(Importaciones_mensuales[[#This Row],[Código Arancelario]],Codigos10[],3,0)</f>
        <v>Sin cáscara</v>
      </c>
      <c r="H1743">
        <f>+VLOOKUP(Importaciones_mensuales[[#This Row],[Tipo]],Cod_tipo[],2,0)</f>
        <v>4</v>
      </c>
      <c r="I1743" t="str">
        <f>+VLOOKUP(Importaciones_mensuales[[#This Row],[Código Arancelario]],Codigos10[],5,0)</f>
        <v>Frutos Secos</v>
      </c>
      <c r="J1743">
        <f>+VLOOKUP(Importaciones_mensuales[[#This Row],[Categoría]],Cod_Tipo_cultivo[],2,0)</f>
        <v>6</v>
      </c>
      <c r="K1743" t="s">
        <v>129</v>
      </c>
      <c r="L1743">
        <f>+VLOOKUP(Importaciones_mensuales[[#This Row],[Contenido]],Contenido_cod[],2,0)</f>
        <v>1</v>
      </c>
      <c r="M1743" t="str">
        <f>+VLOOKUP(Importaciones_mensuales[[#This Row],[Código Arancelario]],Codigos10[],7,0)</f>
        <v>Nueces de Macadamia</v>
      </c>
      <c r="N1743">
        <v>2017</v>
      </c>
      <c r="O1743">
        <v>0</v>
      </c>
      <c r="P1743">
        <v>0</v>
      </c>
      <c r="Q1743">
        <v>159.22110000000001</v>
      </c>
      <c r="R1743">
        <v>0</v>
      </c>
      <c r="S1743">
        <v>0</v>
      </c>
      <c r="T1743">
        <v>0</v>
      </c>
      <c r="U1743">
        <v>1.63</v>
      </c>
      <c r="V1743">
        <v>0</v>
      </c>
      <c r="W1743">
        <v>0</v>
      </c>
      <c r="X1743">
        <v>0</v>
      </c>
      <c r="Y1743">
        <v>0</v>
      </c>
      <c r="Z1743">
        <v>0</v>
      </c>
    </row>
    <row r="1744" spans="1:26" x14ac:dyDescent="0.25">
      <c r="A1744" t="s">
        <v>157</v>
      </c>
      <c r="B1744" t="s">
        <v>362</v>
      </c>
      <c r="C1744" t="str">
        <f>+VLOOKUP(Importaciones_mensuales[[#This Row],[Código Arancelario]],Codigos10[],2,0)</f>
        <v>Nuez</v>
      </c>
      <c r="D1744">
        <f>+VLOOKUP(Importaciones_mensuales[[#This Row],[Cultivo]],Cod_categoría[],2,0)</f>
        <v>100105004</v>
      </c>
      <c r="E1744" t="str">
        <f>+VLOOKUP(Importaciones_mensuales[[#This Row],[Código Arancelario]],Codigos10[],4,0)</f>
        <v>Deshidratado</v>
      </c>
      <c r="F1744">
        <f>+VLOOKUP(Importaciones_mensuales[[#This Row],[Procesamiento]],Cod_procesamiento[],2,0)</f>
        <v>3</v>
      </c>
      <c r="G1744" t="str">
        <f>+VLOOKUP(Importaciones_mensuales[[#This Row],[Código Arancelario]],Codigos10[],3,0)</f>
        <v>Sin especificar</v>
      </c>
      <c r="H1744">
        <f>+VLOOKUP(Importaciones_mensuales[[#This Row],[Tipo]],Cod_tipo[],2,0)</f>
        <v>5</v>
      </c>
      <c r="I1744" t="str">
        <f>+VLOOKUP(Importaciones_mensuales[[#This Row],[Código Arancelario]],Codigos10[],5,0)</f>
        <v>Frutos Secos</v>
      </c>
      <c r="J1744">
        <f>+VLOOKUP(Importaciones_mensuales[[#This Row],[Categoría]],Cod_Tipo_cultivo[],2,0)</f>
        <v>6</v>
      </c>
      <c r="K1744" t="s">
        <v>129</v>
      </c>
      <c r="L1744">
        <f>+VLOOKUP(Importaciones_mensuales[[#This Row],[Contenido]],Contenido_cod[],2,0)</f>
        <v>1</v>
      </c>
      <c r="M1744" t="str">
        <f>+VLOOKUP(Importaciones_mensuales[[#This Row],[Código Arancelario]],Codigos10[],7,0)</f>
        <v>Otras nueces</v>
      </c>
      <c r="N1744">
        <v>2017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85.63</v>
      </c>
      <c r="V1744">
        <v>0</v>
      </c>
      <c r="W1744">
        <v>100</v>
      </c>
      <c r="X1744">
        <v>0</v>
      </c>
      <c r="Y1744">
        <v>0</v>
      </c>
      <c r="Z1744">
        <v>0</v>
      </c>
    </row>
    <row r="1745" spans="1:26" x14ac:dyDescent="0.25">
      <c r="A1745" t="s">
        <v>159</v>
      </c>
      <c r="B1745" t="s">
        <v>362</v>
      </c>
      <c r="C1745" t="str">
        <f>+VLOOKUP(Importaciones_mensuales[[#This Row],[Código Arancelario]],Codigos10[],2,0)</f>
        <v>Plátano</v>
      </c>
      <c r="D1745">
        <f>+VLOOKUP(Importaciones_mensuales[[#This Row],[Cultivo]],Cod_categoría[],2,0)</f>
        <v>100108006</v>
      </c>
      <c r="E1745" t="str">
        <f>+VLOOKUP(Importaciones_mensuales[[#This Row],[Código Arancelario]],Codigos10[],4,0)</f>
        <v>Sin especificar</v>
      </c>
      <c r="F1745">
        <f>+VLOOKUP(Importaciones_mensuales[[#This Row],[Procesamiento]],Cod_procesamiento[],2,0)</f>
        <v>6</v>
      </c>
      <c r="G1745" t="str">
        <f>+VLOOKUP(Importaciones_mensuales[[#This Row],[Código Arancelario]],Codigos10[],3,0)</f>
        <v>Sin especificar</v>
      </c>
      <c r="H1745">
        <f>+VLOOKUP(Importaciones_mensuales[[#This Row],[Tipo]],Cod_tipo[],2,0)</f>
        <v>5</v>
      </c>
      <c r="I1745" t="str">
        <f>+VLOOKUP(Importaciones_mensuales[[#This Row],[Código Arancelario]],Codigos10[],5,0)</f>
        <v>Tropicales y Subtropicales</v>
      </c>
      <c r="J1745">
        <f>+VLOOKUP(Importaciones_mensuales[[#This Row],[Categoría]],Cod_Tipo_cultivo[],2,0)</f>
        <v>4</v>
      </c>
      <c r="K1745" t="s">
        <v>129</v>
      </c>
      <c r="L1745">
        <f>+VLOOKUP(Importaciones_mensuales[[#This Row],[Contenido]],Contenido_cod[],2,0)</f>
        <v>1</v>
      </c>
      <c r="M1745" t="str">
        <f>+VLOOKUP(Importaciones_mensuales[[#This Row],[Código Arancelario]],Codigos10[],7,0)</f>
        <v>Sin especificar</v>
      </c>
      <c r="N1745">
        <v>2017</v>
      </c>
      <c r="O1745">
        <v>836335.09</v>
      </c>
      <c r="P1745">
        <v>823207.92</v>
      </c>
      <c r="Q1745">
        <v>1306127.6599999999</v>
      </c>
      <c r="R1745">
        <v>1111026.72</v>
      </c>
      <c r="S1745">
        <v>1624443.83</v>
      </c>
      <c r="T1745">
        <v>926723.17999999993</v>
      </c>
      <c r="U1745">
        <v>930169.38</v>
      </c>
      <c r="V1745">
        <v>1297434.4862000002</v>
      </c>
      <c r="W1745">
        <v>1092357.54</v>
      </c>
      <c r="X1745">
        <v>1021811.6799999999</v>
      </c>
      <c r="Y1745">
        <v>626273.93000000005</v>
      </c>
      <c r="Z1745">
        <v>620518.33539999998</v>
      </c>
    </row>
    <row r="1746" spans="1:26" x14ac:dyDescent="0.25">
      <c r="A1746" t="s">
        <v>161</v>
      </c>
      <c r="B1746" t="s">
        <v>362</v>
      </c>
      <c r="C1746" t="str">
        <f>+VLOOKUP(Importaciones_mensuales[[#This Row],[Código Arancelario]],Codigos10[],2,0)</f>
        <v>Plátano</v>
      </c>
      <c r="D1746">
        <f>+VLOOKUP(Importaciones_mensuales[[#This Row],[Cultivo]],Cod_categoría[],2,0)</f>
        <v>100108006</v>
      </c>
      <c r="E1746" t="str">
        <f>+VLOOKUP(Importaciones_mensuales[[#This Row],[Código Arancelario]],Codigos10[],4,0)</f>
        <v>Sin especificar</v>
      </c>
      <c r="F1746">
        <f>+VLOOKUP(Importaciones_mensuales[[#This Row],[Procesamiento]],Cod_procesamiento[],2,0)</f>
        <v>6</v>
      </c>
      <c r="G1746" t="str">
        <f>+VLOOKUP(Importaciones_mensuales[[#This Row],[Código Arancelario]],Codigos10[],3,0)</f>
        <v>Sin especificar</v>
      </c>
      <c r="H1746">
        <f>+VLOOKUP(Importaciones_mensuales[[#This Row],[Tipo]],Cod_tipo[],2,0)</f>
        <v>5</v>
      </c>
      <c r="I1746" t="str">
        <f>+VLOOKUP(Importaciones_mensuales[[#This Row],[Código Arancelario]],Codigos10[],5,0)</f>
        <v>Tropicales y Subtropicales</v>
      </c>
      <c r="J1746">
        <f>+VLOOKUP(Importaciones_mensuales[[#This Row],[Categoría]],Cod_Tipo_cultivo[],2,0)</f>
        <v>4</v>
      </c>
      <c r="K1746" t="s">
        <v>129</v>
      </c>
      <c r="L1746">
        <f>+VLOOKUP(Importaciones_mensuales[[#This Row],[Contenido]],Contenido_cod[],2,0)</f>
        <v>1</v>
      </c>
      <c r="M1746" t="str">
        <f>+VLOOKUP(Importaciones_mensuales[[#This Row],[Código Arancelario]],Codigos10[],7,0)</f>
        <v>Sin especificar</v>
      </c>
      <c r="N1746">
        <v>2017</v>
      </c>
      <c r="O1746">
        <v>15741984.030000001</v>
      </c>
      <c r="P1746">
        <v>12646480.401500002</v>
      </c>
      <c r="Q1746">
        <v>18973797.478599999</v>
      </c>
      <c r="R1746">
        <v>16232074.800000001</v>
      </c>
      <c r="S1746">
        <v>19488715.2293</v>
      </c>
      <c r="T1746">
        <v>18400958.508500002</v>
      </c>
      <c r="U1746">
        <v>16519253.531599998</v>
      </c>
      <c r="V1746">
        <v>25367048.869999997</v>
      </c>
      <c r="W1746">
        <v>21200892.509999998</v>
      </c>
      <c r="X1746">
        <v>21014494.761999998</v>
      </c>
      <c r="Y1746">
        <v>19128393.258400001</v>
      </c>
      <c r="Z1746">
        <v>17558709.670000002</v>
      </c>
    </row>
    <row r="1747" spans="1:26" x14ac:dyDescent="0.25">
      <c r="A1747" t="s">
        <v>162</v>
      </c>
      <c r="B1747" t="s">
        <v>362</v>
      </c>
      <c r="C1747" t="str">
        <f>+VLOOKUP(Importaciones_mensuales[[#This Row],[Código Arancelario]],Codigos10[],2,0)</f>
        <v>Dátil</v>
      </c>
      <c r="D1747">
        <f>+VLOOKUP(Importaciones_mensuales[[#This Row],[Cultivo]],Cod_categoría[],2,0)</f>
        <v>100114023</v>
      </c>
      <c r="E1747" t="str">
        <f>+VLOOKUP(Importaciones_mensuales[[#This Row],[Código Arancelario]],Codigos10[],4,0)</f>
        <v>Sin especificar</v>
      </c>
      <c r="F1747">
        <f>+VLOOKUP(Importaciones_mensuales[[#This Row],[Procesamiento]],Cod_procesamiento[],2,0)</f>
        <v>6</v>
      </c>
      <c r="G1747" t="str">
        <f>+VLOOKUP(Importaciones_mensuales[[#This Row],[Código Arancelario]],Codigos10[],3,0)</f>
        <v>Sin especificar</v>
      </c>
      <c r="H1747">
        <f>+VLOOKUP(Importaciones_mensuales[[#This Row],[Tipo]],Cod_tipo[],2,0)</f>
        <v>5</v>
      </c>
      <c r="I1747" t="str">
        <f>+VLOOKUP(Importaciones_mensuales[[#This Row],[Código Arancelario]],Codigos10[],5,0)</f>
        <v>Tropicales y Subtropicales</v>
      </c>
      <c r="J1747">
        <f>+VLOOKUP(Importaciones_mensuales[[#This Row],[Categoría]],Cod_Tipo_cultivo[],2,0)</f>
        <v>4</v>
      </c>
      <c r="K1747" t="s">
        <v>129</v>
      </c>
      <c r="L1747">
        <f>+VLOOKUP(Importaciones_mensuales[[#This Row],[Contenido]],Contenido_cod[],2,0)</f>
        <v>1</v>
      </c>
      <c r="M1747" t="str">
        <f>+VLOOKUP(Importaciones_mensuales[[#This Row],[Código Arancelario]],Codigos10[],7,0)</f>
        <v>Sin especificar</v>
      </c>
      <c r="N1747">
        <v>2017</v>
      </c>
      <c r="O1747">
        <v>0</v>
      </c>
      <c r="P1747">
        <v>10000</v>
      </c>
      <c r="Q1747">
        <v>11005</v>
      </c>
      <c r="R1747">
        <v>8564.74</v>
      </c>
      <c r="S1747">
        <v>0</v>
      </c>
      <c r="T1747">
        <v>0.4854</v>
      </c>
      <c r="U1747">
        <v>19500</v>
      </c>
      <c r="V1747">
        <v>0</v>
      </c>
      <c r="W1747">
        <v>34677.25</v>
      </c>
      <c r="X1747">
        <v>0</v>
      </c>
      <c r="Y1747">
        <v>10020</v>
      </c>
      <c r="Z1747">
        <v>21725</v>
      </c>
    </row>
    <row r="1748" spans="1:26" x14ac:dyDescent="0.25">
      <c r="A1748" t="s">
        <v>289</v>
      </c>
      <c r="B1748" t="s">
        <v>362</v>
      </c>
      <c r="C1748" t="str">
        <f>+VLOOKUP(Importaciones_mensuales[[#This Row],[Código Arancelario]],Codigos10[],2,0)</f>
        <v>Higo</v>
      </c>
      <c r="D1748">
        <f>+VLOOKUP(Importaciones_mensuales[[#This Row],[Cultivo]],Cod_categoría[],2,0)</f>
        <v>100101006</v>
      </c>
      <c r="E1748" t="str">
        <f>+VLOOKUP(Importaciones_mensuales[[#This Row],[Código Arancelario]],Codigos10[],4,0)</f>
        <v>Sin especificar</v>
      </c>
      <c r="F1748">
        <f>+VLOOKUP(Importaciones_mensuales[[#This Row],[Procesamiento]],Cod_procesamiento[],2,0)</f>
        <v>6</v>
      </c>
      <c r="G1748" t="str">
        <f>+VLOOKUP(Importaciones_mensuales[[#This Row],[Código Arancelario]],Codigos10[],3,0)</f>
        <v>Sin especificar</v>
      </c>
      <c r="H1748">
        <f>+VLOOKUP(Importaciones_mensuales[[#This Row],[Tipo]],Cod_tipo[],2,0)</f>
        <v>5</v>
      </c>
      <c r="I1748" t="str">
        <f>+VLOOKUP(Importaciones_mensuales[[#This Row],[Código Arancelario]],Codigos10[],5,0)</f>
        <v>Berries</v>
      </c>
      <c r="J1748">
        <f>+VLOOKUP(Importaciones_mensuales[[#This Row],[Categoría]],Cod_Tipo_cultivo[],2,0)</f>
        <v>1</v>
      </c>
      <c r="K1748" t="s">
        <v>129</v>
      </c>
      <c r="L1748">
        <f>+VLOOKUP(Importaciones_mensuales[[#This Row],[Contenido]],Contenido_cod[],2,0)</f>
        <v>1</v>
      </c>
      <c r="M1748" t="str">
        <f>+VLOOKUP(Importaciones_mensuales[[#This Row],[Código Arancelario]],Codigos10[],7,0)</f>
        <v>Sin especificar</v>
      </c>
      <c r="N1748">
        <v>2017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250</v>
      </c>
      <c r="Z1748">
        <v>0</v>
      </c>
    </row>
    <row r="1749" spans="1:26" x14ac:dyDescent="0.25">
      <c r="A1749" t="s">
        <v>164</v>
      </c>
      <c r="B1749" t="s">
        <v>362</v>
      </c>
      <c r="C1749" t="str">
        <f>+VLOOKUP(Importaciones_mensuales[[#This Row],[Código Arancelario]],Codigos10[],2,0)</f>
        <v>Piña</v>
      </c>
      <c r="D1749">
        <f>+VLOOKUP(Importaciones_mensuales[[#This Row],[Cultivo]],Cod_categoría[],2,0)</f>
        <v>100108005</v>
      </c>
      <c r="E1749" t="str">
        <f>+VLOOKUP(Importaciones_mensuales[[#This Row],[Código Arancelario]],Codigos10[],4,0)</f>
        <v>Sin especificar</v>
      </c>
      <c r="F1749">
        <f>+VLOOKUP(Importaciones_mensuales[[#This Row],[Procesamiento]],Cod_procesamiento[],2,0)</f>
        <v>6</v>
      </c>
      <c r="G1749" t="str">
        <f>+VLOOKUP(Importaciones_mensuales[[#This Row],[Código Arancelario]],Codigos10[],3,0)</f>
        <v>Sin especificar</v>
      </c>
      <c r="H1749">
        <f>+VLOOKUP(Importaciones_mensuales[[#This Row],[Tipo]],Cod_tipo[],2,0)</f>
        <v>5</v>
      </c>
      <c r="I1749" t="str">
        <f>+VLOOKUP(Importaciones_mensuales[[#This Row],[Código Arancelario]],Codigos10[],5,0)</f>
        <v>Tropicales y Subtropicales</v>
      </c>
      <c r="J1749">
        <f>+VLOOKUP(Importaciones_mensuales[[#This Row],[Categoría]],Cod_Tipo_cultivo[],2,0)</f>
        <v>4</v>
      </c>
      <c r="K1749" t="s">
        <v>129</v>
      </c>
      <c r="L1749">
        <f>+VLOOKUP(Importaciones_mensuales[[#This Row],[Contenido]],Contenido_cod[],2,0)</f>
        <v>1</v>
      </c>
      <c r="M1749" t="str">
        <f>+VLOOKUP(Importaciones_mensuales[[#This Row],[Código Arancelario]],Codigos10[],7,0)</f>
        <v>Sin especificar</v>
      </c>
      <c r="N1749">
        <v>2017</v>
      </c>
      <c r="O1749">
        <v>2696640.3937999997</v>
      </c>
      <c r="P1749">
        <v>2369254.1566999997</v>
      </c>
      <c r="Q1749">
        <v>3083025.0660999999</v>
      </c>
      <c r="R1749">
        <v>2801210.4246</v>
      </c>
      <c r="S1749">
        <v>2481343.0153999999</v>
      </c>
      <c r="T1749">
        <v>2019413.2629</v>
      </c>
      <c r="U1749">
        <v>2252036.8801000002</v>
      </c>
      <c r="V1749">
        <v>2690315.3106999998</v>
      </c>
      <c r="W1749">
        <v>3162349.7538000001</v>
      </c>
      <c r="X1749">
        <v>3506711.9446999999</v>
      </c>
      <c r="Y1749">
        <v>3817243.0377000002</v>
      </c>
      <c r="Z1749">
        <v>4256004.4054000005</v>
      </c>
    </row>
    <row r="1750" spans="1:26" x14ac:dyDescent="0.25">
      <c r="A1750" t="s">
        <v>211</v>
      </c>
      <c r="B1750" t="s">
        <v>363</v>
      </c>
      <c r="C1750" t="str">
        <f>+VLOOKUP(Importaciones_mensuales[[#This Row],[Código Arancelario]],Codigos10[],2,0)</f>
        <v>Manzana</v>
      </c>
      <c r="D1750">
        <f>+VLOOKUP(Importaciones_mensuales[[#This Row],[Cultivo]],Cod_categoría[],2,0)</f>
        <v>100104002</v>
      </c>
      <c r="E1750" t="str">
        <f>+VLOOKUP(Importaciones_mensuales[[#This Row],[Código Arancelario]],Codigos10[],4,0)</f>
        <v>Fresco</v>
      </c>
      <c r="F1750">
        <f>+VLOOKUP(Importaciones_mensuales[[#This Row],[Procesamiento]],Cod_procesamiento[],2,0)</f>
        <v>4</v>
      </c>
      <c r="G1750" t="str">
        <f>+VLOOKUP(Importaciones_mensuales[[#This Row],[Código Arancelario]],Codigos10[],3,0)</f>
        <v>No orgánico</v>
      </c>
      <c r="H1750">
        <f>+VLOOKUP(Importaciones_mensuales[[#This Row],[Tipo]],Cod_tipo[],2,0)</f>
        <v>2</v>
      </c>
      <c r="I1750" t="str">
        <f>+VLOOKUP(Importaciones_mensuales[[#This Row],[Código Arancelario]],Codigos10[],5,0)</f>
        <v>Frutos de pepita</v>
      </c>
      <c r="J1750">
        <f>+VLOOKUP(Importaciones_mensuales[[#This Row],[Categoría]],Cod_Tipo_cultivo[],2,0)</f>
        <v>3</v>
      </c>
      <c r="K1750" t="s">
        <v>129</v>
      </c>
      <c r="L1750">
        <f>+VLOOKUP(Importaciones_mensuales[[#This Row],[Contenido]],Contenido_cod[],2,0)</f>
        <v>1</v>
      </c>
      <c r="M1750" t="str">
        <f>+VLOOKUP(Importaciones_mensuales[[#This Row],[Código Arancelario]],Codigos10[],7,0)</f>
        <v>Fuji</v>
      </c>
      <c r="N1750">
        <v>2019</v>
      </c>
      <c r="O1750">
        <v>1.9954762020805918</v>
      </c>
      <c r="P1750">
        <v>1.8083261013933036</v>
      </c>
      <c r="Q1750">
        <v>1.8405816966151276</v>
      </c>
      <c r="R1750">
        <v>1.7109969558599696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1.7044839658348949</v>
      </c>
      <c r="Z1750">
        <v>1.7258744922588785</v>
      </c>
    </row>
    <row r="1751" spans="1:26" x14ac:dyDescent="0.25">
      <c r="A1751" t="s">
        <v>170</v>
      </c>
      <c r="B1751" t="s">
        <v>363</v>
      </c>
      <c r="C1751" t="str">
        <f>+VLOOKUP(Importaciones_mensuales[[#This Row],[Código Arancelario]],Codigos10[],2,0)</f>
        <v>Palta</v>
      </c>
      <c r="D1751">
        <f>+VLOOKUP(Importaciones_mensuales[[#This Row],[Cultivo]],Cod_categoría[],2,0)</f>
        <v>100106002</v>
      </c>
      <c r="E1751" t="str">
        <f>+VLOOKUP(Importaciones_mensuales[[#This Row],[Código Arancelario]],Codigos10[],4,0)</f>
        <v>Sin especificar</v>
      </c>
      <c r="F1751">
        <f>+VLOOKUP(Importaciones_mensuales[[#This Row],[Procesamiento]],Cod_procesamiento[],2,0)</f>
        <v>6</v>
      </c>
      <c r="G1751" t="str">
        <f>+VLOOKUP(Importaciones_mensuales[[#This Row],[Código Arancelario]],Codigos10[],3,0)</f>
        <v>No orgánico</v>
      </c>
      <c r="H1751">
        <f>+VLOOKUP(Importaciones_mensuales[[#This Row],[Tipo]],Cod_tipo[],2,0)</f>
        <v>2</v>
      </c>
      <c r="I1751" t="str">
        <f>+VLOOKUP(Importaciones_mensuales[[#This Row],[Código Arancelario]],Codigos10[],5,0)</f>
        <v>Frutos Oleaginosos</v>
      </c>
      <c r="J1751">
        <f>+VLOOKUP(Importaciones_mensuales[[#This Row],[Categoría]],Cod_Tipo_cultivo[],2,0)</f>
        <v>12</v>
      </c>
      <c r="K1751" t="s">
        <v>129</v>
      </c>
      <c r="L1751">
        <f>+VLOOKUP(Importaciones_mensuales[[#This Row],[Contenido]],Contenido_cod[],2,0)</f>
        <v>1</v>
      </c>
      <c r="M1751" t="str">
        <f>+VLOOKUP(Importaciones_mensuales[[#This Row],[Código Arancelario]],Codigos10[],7,0)</f>
        <v>Hass</v>
      </c>
      <c r="N1751">
        <v>2021</v>
      </c>
      <c r="O1751">
        <v>1.9787808572738546</v>
      </c>
      <c r="P1751">
        <v>1.995072440740763</v>
      </c>
      <c r="Q1751">
        <v>1.9408655115295821</v>
      </c>
      <c r="R1751">
        <v>1.8945705554035128</v>
      </c>
      <c r="S1751">
        <v>1.706137259849869</v>
      </c>
      <c r="T1751">
        <v>1.8402649316808797</v>
      </c>
      <c r="U1751">
        <v>1.6737427481864702</v>
      </c>
      <c r="V1751">
        <v>1.6243427139701809</v>
      </c>
      <c r="W1751">
        <v>1.6287434751889376</v>
      </c>
      <c r="X1751">
        <v>0</v>
      </c>
      <c r="Y1751">
        <v>0</v>
      </c>
      <c r="Z1751">
        <v>0</v>
      </c>
    </row>
    <row r="1752" spans="1:26" x14ac:dyDescent="0.25">
      <c r="A1752" t="s">
        <v>171</v>
      </c>
      <c r="B1752" t="s">
        <v>362</v>
      </c>
      <c r="C1752" t="str">
        <f>+VLOOKUP(Importaciones_mensuales[[#This Row],[Código Arancelario]],Codigos10[],2,0)</f>
        <v>Palta</v>
      </c>
      <c r="D1752">
        <f>+VLOOKUP(Importaciones_mensuales[[#This Row],[Cultivo]],Cod_categoría[],2,0)</f>
        <v>100106002</v>
      </c>
      <c r="E1752" t="str">
        <f>+VLOOKUP(Importaciones_mensuales[[#This Row],[Código Arancelario]],Codigos10[],4,0)</f>
        <v>Sin especificar</v>
      </c>
      <c r="F1752">
        <f>+VLOOKUP(Importaciones_mensuales[[#This Row],[Procesamiento]],Cod_procesamiento[],2,0)</f>
        <v>6</v>
      </c>
      <c r="G1752" t="str">
        <f>+VLOOKUP(Importaciones_mensuales[[#This Row],[Código Arancelario]],Codigos10[],3,0)</f>
        <v>Sin especificar</v>
      </c>
      <c r="H1752">
        <f>+VLOOKUP(Importaciones_mensuales[[#This Row],[Tipo]],Cod_tipo[],2,0)</f>
        <v>5</v>
      </c>
      <c r="I1752" t="str">
        <f>+VLOOKUP(Importaciones_mensuales[[#This Row],[Código Arancelario]],Codigos10[],5,0)</f>
        <v>Frutos Oleaginosos</v>
      </c>
      <c r="J1752">
        <f>+VLOOKUP(Importaciones_mensuales[[#This Row],[Categoría]],Cod_Tipo_cultivo[],2,0)</f>
        <v>12</v>
      </c>
      <c r="K1752" t="s">
        <v>129</v>
      </c>
      <c r="L1752">
        <f>+VLOOKUP(Importaciones_mensuales[[#This Row],[Contenido]],Contenido_cod[],2,0)</f>
        <v>1</v>
      </c>
      <c r="M1752" t="str">
        <f>+VLOOKUP(Importaciones_mensuales[[#This Row],[Código Arancelario]],Codigos10[],7,0)</f>
        <v>Fuerte</v>
      </c>
      <c r="N1752">
        <v>2017</v>
      </c>
      <c r="O1752">
        <v>0</v>
      </c>
      <c r="P1752">
        <v>0</v>
      </c>
      <c r="Q1752">
        <v>0</v>
      </c>
      <c r="R1752">
        <v>42640</v>
      </c>
      <c r="S1752">
        <v>59540</v>
      </c>
      <c r="T1752">
        <v>14950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</row>
    <row r="1753" spans="1:26" x14ac:dyDescent="0.25">
      <c r="A1753" t="s">
        <v>251</v>
      </c>
      <c r="B1753" t="s">
        <v>363</v>
      </c>
      <c r="C1753" t="str">
        <f>+VLOOKUP(Importaciones_mensuales[[#This Row],[Código Arancelario]],Codigos10[],2,0)</f>
        <v>Frambuesa</v>
      </c>
      <c r="D1753">
        <f>+VLOOKUP(Importaciones_mensuales[[#This Row],[Cultivo]],Cod_categoría[],2,0)</f>
        <v>100101004</v>
      </c>
      <c r="E1753" t="str">
        <f>+VLOOKUP(Importaciones_mensuales[[#This Row],[Código Arancelario]],Codigos10[],4,0)</f>
        <v>Congelado</v>
      </c>
      <c r="F1753">
        <f>+VLOOKUP(Importaciones_mensuales[[#This Row],[Procesamiento]],Cod_procesamiento[],2,0)</f>
        <v>1</v>
      </c>
      <c r="G1753" t="str">
        <f>+VLOOKUP(Importaciones_mensuales[[#This Row],[Código Arancelario]],Codigos10[],3,0)</f>
        <v>No orgánico</v>
      </c>
      <c r="H1753">
        <f>+VLOOKUP(Importaciones_mensuales[[#This Row],[Tipo]],Cod_tipo[],2,0)</f>
        <v>2</v>
      </c>
      <c r="I1753" t="str">
        <f>+VLOOKUP(Importaciones_mensuales[[#This Row],[Código Arancelario]],Codigos10[],5,0)</f>
        <v>Berries</v>
      </c>
      <c r="J1753">
        <f>+VLOOKUP(Importaciones_mensuales[[#This Row],[Categoría]],Cod_Tipo_cultivo[],2,0)</f>
        <v>1</v>
      </c>
      <c r="K1753" t="s">
        <v>129</v>
      </c>
      <c r="L1753">
        <f>+VLOOKUP(Importaciones_mensuales[[#This Row],[Contenido]],Contenido_cod[],2,0)</f>
        <v>1</v>
      </c>
      <c r="M1753" t="str">
        <f>+VLOOKUP(Importaciones_mensuales[[#This Row],[Código Arancelario]],Codigos10[],7,0)</f>
        <v>Sin especificar</v>
      </c>
      <c r="N1753">
        <v>2019</v>
      </c>
      <c r="O1753">
        <v>1.9477384615384614</v>
      </c>
      <c r="P1753">
        <v>2.107345</v>
      </c>
      <c r="Q1753">
        <v>0</v>
      </c>
      <c r="R1753">
        <v>0.99381166666666665</v>
      </c>
      <c r="S1753">
        <v>2.73285</v>
      </c>
      <c r="T1753">
        <v>0</v>
      </c>
      <c r="U1753">
        <v>1.85</v>
      </c>
      <c r="V1753">
        <v>0</v>
      </c>
      <c r="W1753">
        <v>22.627419354838711</v>
      </c>
      <c r="X1753">
        <v>1.6738210426950988</v>
      </c>
      <c r="Y1753">
        <v>3.0227100509495135</v>
      </c>
      <c r="Z1753">
        <v>2.6958620689655173</v>
      </c>
    </row>
    <row r="1754" spans="1:26" x14ac:dyDescent="0.25">
      <c r="A1754" t="s">
        <v>174</v>
      </c>
      <c r="B1754" t="s">
        <v>362</v>
      </c>
      <c r="C1754" t="str">
        <f>+VLOOKUP(Importaciones_mensuales[[#This Row],[Código Arancelario]],Codigos10[],2,0)</f>
        <v>Mango</v>
      </c>
      <c r="D1754">
        <f>+VLOOKUP(Importaciones_mensuales[[#This Row],[Cultivo]],Cod_categoría[],2,0)</f>
        <v>100108002</v>
      </c>
      <c r="E1754" t="str">
        <f>+VLOOKUP(Importaciones_mensuales[[#This Row],[Código Arancelario]],Codigos10[],4,0)</f>
        <v>Sin especificar</v>
      </c>
      <c r="F1754">
        <f>+VLOOKUP(Importaciones_mensuales[[#This Row],[Procesamiento]],Cod_procesamiento[],2,0)</f>
        <v>6</v>
      </c>
      <c r="G1754" t="str">
        <f>+VLOOKUP(Importaciones_mensuales[[#This Row],[Código Arancelario]],Codigos10[],3,0)</f>
        <v>Sin especificar</v>
      </c>
      <c r="H1754">
        <f>+VLOOKUP(Importaciones_mensuales[[#This Row],[Tipo]],Cod_tipo[],2,0)</f>
        <v>5</v>
      </c>
      <c r="I1754" t="str">
        <f>+VLOOKUP(Importaciones_mensuales[[#This Row],[Código Arancelario]],Codigos10[],5,0)</f>
        <v>Tropicales y Subtropicales</v>
      </c>
      <c r="J1754">
        <f>+VLOOKUP(Importaciones_mensuales[[#This Row],[Categoría]],Cod_Tipo_cultivo[],2,0)</f>
        <v>4</v>
      </c>
      <c r="K1754" t="s">
        <v>129</v>
      </c>
      <c r="L1754">
        <f>+VLOOKUP(Importaciones_mensuales[[#This Row],[Contenido]],Contenido_cod[],2,0)</f>
        <v>1</v>
      </c>
      <c r="M1754" t="str">
        <f>+VLOOKUP(Importaciones_mensuales[[#This Row],[Código Arancelario]],Codigos10[],7,0)</f>
        <v>Guayabas, mangos y mangostanes</v>
      </c>
      <c r="N1754">
        <v>2017</v>
      </c>
      <c r="O1754">
        <v>1394316.79</v>
      </c>
      <c r="P1754">
        <v>594268.77999999991</v>
      </c>
      <c r="Q1754">
        <v>220102.08</v>
      </c>
      <c r="R1754">
        <v>279743.64</v>
      </c>
      <c r="S1754">
        <v>439721</v>
      </c>
      <c r="T1754">
        <v>226767.0576</v>
      </c>
      <c r="U1754">
        <v>197296</v>
      </c>
      <c r="V1754">
        <v>434474.46159999998</v>
      </c>
      <c r="W1754">
        <v>287589</v>
      </c>
      <c r="X1754">
        <v>956065.84620000003</v>
      </c>
      <c r="Y1754">
        <v>1123351.9978</v>
      </c>
      <c r="Z1754">
        <v>1583285.6616</v>
      </c>
    </row>
    <row r="1755" spans="1:26" x14ac:dyDescent="0.25">
      <c r="A1755" t="s">
        <v>176</v>
      </c>
      <c r="B1755" t="s">
        <v>362</v>
      </c>
      <c r="C1755" t="str">
        <f>+VLOOKUP(Importaciones_mensuales[[#This Row],[Código Arancelario]],Codigos10[],2,0)</f>
        <v>Mandarina</v>
      </c>
      <c r="D1755">
        <f>+VLOOKUP(Importaciones_mensuales[[#This Row],[Cultivo]],Cod_categoría[],2,0)</f>
        <v>100102004</v>
      </c>
      <c r="E1755" t="str">
        <f>+VLOOKUP(Importaciones_mensuales[[#This Row],[Código Arancelario]],Codigos10[],4,0)</f>
        <v>Sin especificar</v>
      </c>
      <c r="F1755">
        <f>+VLOOKUP(Importaciones_mensuales[[#This Row],[Procesamiento]],Cod_procesamiento[],2,0)</f>
        <v>6</v>
      </c>
      <c r="G1755" t="str">
        <f>+VLOOKUP(Importaciones_mensuales[[#This Row],[Código Arancelario]],Codigos10[],3,0)</f>
        <v>Sin especificar</v>
      </c>
      <c r="H1755">
        <f>+VLOOKUP(Importaciones_mensuales[[#This Row],[Tipo]],Cod_tipo[],2,0)</f>
        <v>5</v>
      </c>
      <c r="I1755" t="str">
        <f>+VLOOKUP(Importaciones_mensuales[[#This Row],[Código Arancelario]],Codigos10[],5,0)</f>
        <v>Cítricos</v>
      </c>
      <c r="J1755">
        <f>+VLOOKUP(Importaciones_mensuales[[#This Row],[Categoría]],Cod_Tipo_cultivo[],2,0)</f>
        <v>2</v>
      </c>
      <c r="K1755" t="s">
        <v>129</v>
      </c>
      <c r="L1755">
        <f>+VLOOKUP(Importaciones_mensuales[[#This Row],[Contenido]],Contenido_cod[],2,0)</f>
        <v>1</v>
      </c>
      <c r="M1755" t="str">
        <f>+VLOOKUP(Importaciones_mensuales[[#This Row],[Código Arancelario]],Codigos10[],7,0)</f>
        <v>Sin especificar</v>
      </c>
      <c r="N1755">
        <v>2017</v>
      </c>
      <c r="O1755">
        <v>0</v>
      </c>
      <c r="P1755">
        <v>99618</v>
      </c>
      <c r="Q1755">
        <v>241719.91999999998</v>
      </c>
      <c r="R1755">
        <v>184816.47</v>
      </c>
      <c r="S1755">
        <v>21596.400000000001</v>
      </c>
      <c r="T1755">
        <v>0</v>
      </c>
      <c r="U1755">
        <v>0</v>
      </c>
      <c r="V1755">
        <v>21840</v>
      </c>
      <c r="W1755">
        <v>21760</v>
      </c>
      <c r="X1755">
        <v>0</v>
      </c>
      <c r="Y1755">
        <v>0</v>
      </c>
      <c r="Z1755">
        <v>0</v>
      </c>
    </row>
    <row r="1756" spans="1:26" x14ac:dyDescent="0.25">
      <c r="A1756" t="s">
        <v>345</v>
      </c>
      <c r="B1756" t="s">
        <v>362</v>
      </c>
      <c r="C1756" t="str">
        <f>+VLOOKUP(Importaciones_mensuales[[#This Row],[Código Arancelario]],Codigos10[],2,0)</f>
        <v>Clementina</v>
      </c>
      <c r="D1756">
        <f>+VLOOKUP(Importaciones_mensuales[[#This Row],[Cultivo]],Cod_categoría[],2,0)</f>
        <v>100114020</v>
      </c>
      <c r="E1756" t="str">
        <f>+VLOOKUP(Importaciones_mensuales[[#This Row],[Código Arancelario]],Codigos10[],4,0)</f>
        <v>Sin especificar</v>
      </c>
      <c r="F1756">
        <f>+VLOOKUP(Importaciones_mensuales[[#This Row],[Procesamiento]],Cod_procesamiento[],2,0)</f>
        <v>6</v>
      </c>
      <c r="G1756" t="str">
        <f>+VLOOKUP(Importaciones_mensuales[[#This Row],[Código Arancelario]],Codigos10[],3,0)</f>
        <v>Sin especificar</v>
      </c>
      <c r="H1756">
        <f>+VLOOKUP(Importaciones_mensuales[[#This Row],[Tipo]],Cod_tipo[],2,0)</f>
        <v>5</v>
      </c>
      <c r="I1756" t="str">
        <f>+VLOOKUP(Importaciones_mensuales[[#This Row],[Código Arancelario]],Codigos10[],5,0)</f>
        <v>Cítricos</v>
      </c>
      <c r="J1756">
        <f>+VLOOKUP(Importaciones_mensuales[[#This Row],[Categoría]],Cod_Tipo_cultivo[],2,0)</f>
        <v>2</v>
      </c>
      <c r="K1756" t="s">
        <v>129</v>
      </c>
      <c r="L1756">
        <f>+VLOOKUP(Importaciones_mensuales[[#This Row],[Contenido]],Contenido_cod[],2,0)</f>
        <v>1</v>
      </c>
      <c r="M1756" t="str">
        <f>+VLOOKUP(Importaciones_mensuales[[#This Row],[Código Arancelario]],Codigos10[],7,0)</f>
        <v>Sin especificar</v>
      </c>
      <c r="N1756">
        <v>2017</v>
      </c>
      <c r="O1756">
        <v>0</v>
      </c>
      <c r="P1756">
        <v>0</v>
      </c>
      <c r="Q1756">
        <v>17414.400000000001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</row>
    <row r="1757" spans="1:26" x14ac:dyDescent="0.25">
      <c r="A1757" t="s">
        <v>179</v>
      </c>
      <c r="B1757" t="s">
        <v>362</v>
      </c>
      <c r="C1757" t="str">
        <f>+VLOOKUP(Importaciones_mensuales[[#This Row],[Código Arancelario]],Codigos10[],2,0)</f>
        <v>Otros cítricos</v>
      </c>
      <c r="D1757">
        <f>+VLOOKUP(Importaciones_mensuales[[#This Row],[Cultivo]],Cod_categoría[],2,0)</f>
        <v>100102008</v>
      </c>
      <c r="E1757" t="str">
        <f>+VLOOKUP(Importaciones_mensuales[[#This Row],[Código Arancelario]],Codigos10[],4,0)</f>
        <v>Sin especificar</v>
      </c>
      <c r="F1757">
        <f>+VLOOKUP(Importaciones_mensuales[[#This Row],[Procesamiento]],Cod_procesamiento[],2,0)</f>
        <v>6</v>
      </c>
      <c r="G1757" t="str">
        <f>+VLOOKUP(Importaciones_mensuales[[#This Row],[Código Arancelario]],Codigos10[],3,0)</f>
        <v>Sin especificar</v>
      </c>
      <c r="H1757">
        <f>+VLOOKUP(Importaciones_mensuales[[#This Row],[Tipo]],Cod_tipo[],2,0)</f>
        <v>5</v>
      </c>
      <c r="I1757" t="str">
        <f>+VLOOKUP(Importaciones_mensuales[[#This Row],[Código Arancelario]],Codigos10[],5,0)</f>
        <v>Cítricos</v>
      </c>
      <c r="J1757">
        <f>+VLOOKUP(Importaciones_mensuales[[#This Row],[Categoría]],Cod_Tipo_cultivo[],2,0)</f>
        <v>2</v>
      </c>
      <c r="K1757" t="s">
        <v>129</v>
      </c>
      <c r="L1757">
        <f>+VLOOKUP(Importaciones_mensuales[[#This Row],[Contenido]],Contenido_cod[],2,0)</f>
        <v>1</v>
      </c>
      <c r="M1757" t="str">
        <f>+VLOOKUP(Importaciones_mensuales[[#This Row],[Código Arancelario]],Codigos10[],7,0)</f>
        <v>Sin especificar</v>
      </c>
      <c r="N1757">
        <v>2017</v>
      </c>
      <c r="O1757">
        <v>0</v>
      </c>
      <c r="P1757">
        <v>21596.400000000001</v>
      </c>
      <c r="Q1757">
        <v>0</v>
      </c>
      <c r="R1757">
        <v>41187.599999999999</v>
      </c>
      <c r="S1757">
        <v>0</v>
      </c>
      <c r="T1757">
        <v>0</v>
      </c>
      <c r="U1757">
        <v>0</v>
      </c>
      <c r="V1757">
        <v>21840</v>
      </c>
      <c r="W1757">
        <v>21760</v>
      </c>
      <c r="X1757">
        <v>1</v>
      </c>
      <c r="Y1757">
        <v>0</v>
      </c>
      <c r="Z1757">
        <v>0</v>
      </c>
    </row>
    <row r="1758" spans="1:26" x14ac:dyDescent="0.25">
      <c r="A1758" t="s">
        <v>181</v>
      </c>
      <c r="B1758" t="s">
        <v>362</v>
      </c>
      <c r="C1758" t="str">
        <f>+VLOOKUP(Importaciones_mensuales[[#This Row],[Código Arancelario]],Codigos10[],2,0)</f>
        <v>Pomelo</v>
      </c>
      <c r="D1758">
        <f>+VLOOKUP(Importaciones_mensuales[[#This Row],[Cultivo]],Cod_categoría[],2,0)</f>
        <v>100102006</v>
      </c>
      <c r="E1758" t="str">
        <f>+VLOOKUP(Importaciones_mensuales[[#This Row],[Código Arancelario]],Codigos10[],4,0)</f>
        <v>Sin especificar</v>
      </c>
      <c r="F1758">
        <f>+VLOOKUP(Importaciones_mensuales[[#This Row],[Procesamiento]],Cod_procesamiento[],2,0)</f>
        <v>6</v>
      </c>
      <c r="G1758" t="str">
        <f>+VLOOKUP(Importaciones_mensuales[[#This Row],[Código Arancelario]],Codigos10[],3,0)</f>
        <v>Sin especificar</v>
      </c>
      <c r="H1758">
        <f>+VLOOKUP(Importaciones_mensuales[[#This Row],[Tipo]],Cod_tipo[],2,0)</f>
        <v>5</v>
      </c>
      <c r="I1758" t="str">
        <f>+VLOOKUP(Importaciones_mensuales[[#This Row],[Código Arancelario]],Codigos10[],5,0)</f>
        <v>Cítricos</v>
      </c>
      <c r="J1758">
        <f>+VLOOKUP(Importaciones_mensuales[[#This Row],[Categoría]],Cod_Tipo_cultivo[],2,0)</f>
        <v>2</v>
      </c>
      <c r="K1758" t="s">
        <v>129</v>
      </c>
      <c r="L1758">
        <f>+VLOOKUP(Importaciones_mensuales[[#This Row],[Contenido]],Contenido_cod[],2,0)</f>
        <v>1</v>
      </c>
      <c r="M1758" t="str">
        <f>+VLOOKUP(Importaciones_mensuales[[#This Row],[Código Arancelario]],Codigos10[],7,0)</f>
        <v>Sin especificar</v>
      </c>
      <c r="N1758">
        <v>2017</v>
      </c>
      <c r="O1758">
        <v>0</v>
      </c>
      <c r="P1758">
        <v>0</v>
      </c>
      <c r="Q1758">
        <v>51289.34</v>
      </c>
      <c r="R1758">
        <v>100777.60000000001</v>
      </c>
      <c r="S1758">
        <v>122495.2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</row>
    <row r="1759" spans="1:26" x14ac:dyDescent="0.25">
      <c r="A1759" t="s">
        <v>183</v>
      </c>
      <c r="B1759" t="s">
        <v>362</v>
      </c>
      <c r="C1759" t="str">
        <f>+VLOOKUP(Importaciones_mensuales[[#This Row],[Código Arancelario]],Codigos10[],2,0)</f>
        <v>Limón</v>
      </c>
      <c r="D1759">
        <f>+VLOOKUP(Importaciones_mensuales[[#This Row],[Cultivo]],Cod_categoría[],2,0)</f>
        <v>100102003</v>
      </c>
      <c r="E1759" t="str">
        <f>+VLOOKUP(Importaciones_mensuales[[#This Row],[Código Arancelario]],Codigos10[],4,0)</f>
        <v>Sin especificar</v>
      </c>
      <c r="F1759">
        <f>+VLOOKUP(Importaciones_mensuales[[#This Row],[Procesamiento]],Cod_procesamiento[],2,0)</f>
        <v>6</v>
      </c>
      <c r="G1759" t="str">
        <f>+VLOOKUP(Importaciones_mensuales[[#This Row],[Código Arancelario]],Codigos10[],3,0)</f>
        <v>Sin especificar</v>
      </c>
      <c r="H1759">
        <f>+VLOOKUP(Importaciones_mensuales[[#This Row],[Tipo]],Cod_tipo[],2,0)</f>
        <v>5</v>
      </c>
      <c r="I1759" t="str">
        <f>+VLOOKUP(Importaciones_mensuales[[#This Row],[Código Arancelario]],Codigos10[],5,0)</f>
        <v>Cítricos</v>
      </c>
      <c r="J1759">
        <f>+VLOOKUP(Importaciones_mensuales[[#This Row],[Categoría]],Cod_Tipo_cultivo[],2,0)</f>
        <v>2</v>
      </c>
      <c r="K1759" t="s">
        <v>129</v>
      </c>
      <c r="L1759">
        <f>+VLOOKUP(Importaciones_mensuales[[#This Row],[Contenido]],Contenido_cod[],2,0)</f>
        <v>1</v>
      </c>
      <c r="M1759" t="str">
        <f>+VLOOKUP(Importaciones_mensuales[[#This Row],[Código Arancelario]],Codigos10[],7,0)</f>
        <v>Sin especificar</v>
      </c>
      <c r="N1759">
        <v>2017</v>
      </c>
      <c r="O1759">
        <v>519693.52309999999</v>
      </c>
      <c r="P1759">
        <v>614401.24769999995</v>
      </c>
      <c r="Q1759">
        <v>1342974.2354000001</v>
      </c>
      <c r="R1759">
        <v>932584.52970000007</v>
      </c>
      <c r="S1759">
        <v>90898.615399999995</v>
      </c>
      <c r="T1759">
        <v>72576</v>
      </c>
      <c r="U1759">
        <v>51360.345000000001</v>
      </c>
      <c r="V1759">
        <v>0</v>
      </c>
      <c r="W1759">
        <v>41664</v>
      </c>
      <c r="X1759">
        <v>0</v>
      </c>
      <c r="Y1759">
        <v>72576</v>
      </c>
      <c r="Z1759">
        <v>229813.2</v>
      </c>
    </row>
    <row r="1760" spans="1:26" x14ac:dyDescent="0.25">
      <c r="A1760" t="s">
        <v>185</v>
      </c>
      <c r="B1760" t="s">
        <v>362</v>
      </c>
      <c r="C1760" t="str">
        <f>+VLOOKUP(Importaciones_mensuales[[#This Row],[Código Arancelario]],Codigos10[],2,0)</f>
        <v>Lima agria</v>
      </c>
      <c r="D1760">
        <f>+VLOOKUP(Importaciones_mensuales[[#This Row],[Cultivo]],Cod_categoría[],2,0)</f>
        <v>100114027</v>
      </c>
      <c r="E1760" t="str">
        <f>+VLOOKUP(Importaciones_mensuales[[#This Row],[Código Arancelario]],Codigos10[],4,0)</f>
        <v>Sin especificar</v>
      </c>
      <c r="F1760">
        <f>+VLOOKUP(Importaciones_mensuales[[#This Row],[Procesamiento]],Cod_procesamiento[],2,0)</f>
        <v>6</v>
      </c>
      <c r="G1760" t="str">
        <f>+VLOOKUP(Importaciones_mensuales[[#This Row],[Código Arancelario]],Codigos10[],3,0)</f>
        <v>Sin especificar</v>
      </c>
      <c r="H1760">
        <f>+VLOOKUP(Importaciones_mensuales[[#This Row],[Tipo]],Cod_tipo[],2,0)</f>
        <v>5</v>
      </c>
      <c r="I1760" t="str">
        <f>+VLOOKUP(Importaciones_mensuales[[#This Row],[Código Arancelario]],Codigos10[],5,0)</f>
        <v>Cítricos</v>
      </c>
      <c r="J1760">
        <f>+VLOOKUP(Importaciones_mensuales[[#This Row],[Categoría]],Cod_Tipo_cultivo[],2,0)</f>
        <v>2</v>
      </c>
      <c r="K1760" t="s">
        <v>129</v>
      </c>
      <c r="L1760">
        <f>+VLOOKUP(Importaciones_mensuales[[#This Row],[Contenido]],Contenido_cod[],2,0)</f>
        <v>1</v>
      </c>
      <c r="M1760" t="str">
        <f>+VLOOKUP(Importaciones_mensuales[[#This Row],[Código Arancelario]],Codigos10[],7,0)</f>
        <v>Sin especificar</v>
      </c>
      <c r="N1760">
        <v>2017</v>
      </c>
      <c r="O1760">
        <v>293516</v>
      </c>
      <c r="P1760">
        <v>359586</v>
      </c>
      <c r="Q1760">
        <v>508086.16000000003</v>
      </c>
      <c r="R1760">
        <v>566005.80000000005</v>
      </c>
      <c r="S1760">
        <v>275764</v>
      </c>
      <c r="T1760">
        <v>156768</v>
      </c>
      <c r="U1760">
        <v>94836</v>
      </c>
      <c r="V1760">
        <v>130035.2</v>
      </c>
      <c r="W1760">
        <v>139786</v>
      </c>
      <c r="X1760">
        <v>151532</v>
      </c>
      <c r="Y1760">
        <v>296909</v>
      </c>
      <c r="Z1760">
        <v>198318.96</v>
      </c>
    </row>
    <row r="1761" spans="1:26" x14ac:dyDescent="0.25">
      <c r="A1761" t="s">
        <v>187</v>
      </c>
      <c r="B1761" t="s">
        <v>362</v>
      </c>
      <c r="C1761" t="str">
        <f>+VLOOKUP(Importaciones_mensuales[[#This Row],[Código Arancelario]],Codigos10[],2,0)</f>
        <v>Limón</v>
      </c>
      <c r="D1761">
        <f>+VLOOKUP(Importaciones_mensuales[[#This Row],[Cultivo]],Cod_categoría[],2,0)</f>
        <v>100102003</v>
      </c>
      <c r="E1761" t="str">
        <f>+VLOOKUP(Importaciones_mensuales[[#This Row],[Código Arancelario]],Codigos10[],4,0)</f>
        <v>Sin especificar</v>
      </c>
      <c r="F1761">
        <f>+VLOOKUP(Importaciones_mensuales[[#This Row],[Procesamiento]],Cod_procesamiento[],2,0)</f>
        <v>6</v>
      </c>
      <c r="G1761" t="str">
        <f>+VLOOKUP(Importaciones_mensuales[[#This Row],[Código Arancelario]],Codigos10[],3,0)</f>
        <v>Sin especificar</v>
      </c>
      <c r="H1761">
        <f>+VLOOKUP(Importaciones_mensuales[[#This Row],[Tipo]],Cod_tipo[],2,0)</f>
        <v>5</v>
      </c>
      <c r="I1761" t="str">
        <f>+VLOOKUP(Importaciones_mensuales[[#This Row],[Código Arancelario]],Codigos10[],5,0)</f>
        <v>Cítricos</v>
      </c>
      <c r="J1761">
        <f>+VLOOKUP(Importaciones_mensuales[[#This Row],[Categoría]],Cod_Tipo_cultivo[],2,0)</f>
        <v>2</v>
      </c>
      <c r="K1761" t="s">
        <v>129</v>
      </c>
      <c r="L1761">
        <f>+VLOOKUP(Importaciones_mensuales[[#This Row],[Contenido]],Contenido_cod[],2,0)</f>
        <v>1</v>
      </c>
      <c r="M1761" t="str">
        <f>+VLOOKUP(Importaciones_mensuales[[#This Row],[Código Arancelario]],Codigos10[],7,0)</f>
        <v>Sin especificar</v>
      </c>
      <c r="N1761">
        <v>2017</v>
      </c>
      <c r="O1761">
        <v>337424</v>
      </c>
      <c r="P1761">
        <v>347724</v>
      </c>
      <c r="Q1761">
        <v>332798</v>
      </c>
      <c r="R1761">
        <v>143230</v>
      </c>
      <c r="S1761">
        <v>185148</v>
      </c>
      <c r="T1761">
        <v>62058</v>
      </c>
      <c r="U1761">
        <v>213058</v>
      </c>
      <c r="V1761">
        <v>306422.8</v>
      </c>
      <c r="W1761">
        <v>195224</v>
      </c>
      <c r="X1761">
        <v>258844</v>
      </c>
      <c r="Y1761">
        <v>291859</v>
      </c>
      <c r="Z1761">
        <v>296297.04000000004</v>
      </c>
    </row>
    <row r="1762" spans="1:26" x14ac:dyDescent="0.25">
      <c r="A1762" t="s">
        <v>188</v>
      </c>
      <c r="B1762" t="s">
        <v>362</v>
      </c>
      <c r="C1762" t="str">
        <f>+VLOOKUP(Importaciones_mensuales[[#This Row],[Código Arancelario]],Codigos10[],2,0)</f>
        <v>Otros cítricos</v>
      </c>
      <c r="D1762">
        <f>+VLOOKUP(Importaciones_mensuales[[#This Row],[Cultivo]],Cod_categoría[],2,0)</f>
        <v>100102008</v>
      </c>
      <c r="E1762" t="str">
        <f>+VLOOKUP(Importaciones_mensuales[[#This Row],[Código Arancelario]],Codigos10[],4,0)</f>
        <v>Sin especificar</v>
      </c>
      <c r="F1762">
        <f>+VLOOKUP(Importaciones_mensuales[[#This Row],[Procesamiento]],Cod_procesamiento[],2,0)</f>
        <v>6</v>
      </c>
      <c r="G1762" t="str">
        <f>+VLOOKUP(Importaciones_mensuales[[#This Row],[Código Arancelario]],Codigos10[],3,0)</f>
        <v>Sin especificar</v>
      </c>
      <c r="H1762">
        <f>+VLOOKUP(Importaciones_mensuales[[#This Row],[Tipo]],Cod_tipo[],2,0)</f>
        <v>5</v>
      </c>
      <c r="I1762" t="str">
        <f>+VLOOKUP(Importaciones_mensuales[[#This Row],[Código Arancelario]],Codigos10[],5,0)</f>
        <v>Cítricos</v>
      </c>
      <c r="J1762">
        <f>+VLOOKUP(Importaciones_mensuales[[#This Row],[Categoría]],Cod_Tipo_cultivo[],2,0)</f>
        <v>2</v>
      </c>
      <c r="K1762" t="s">
        <v>129</v>
      </c>
      <c r="L1762">
        <f>+VLOOKUP(Importaciones_mensuales[[#This Row],[Contenido]],Contenido_cod[],2,0)</f>
        <v>1</v>
      </c>
      <c r="M1762" t="str">
        <f>+VLOOKUP(Importaciones_mensuales[[#This Row],[Código Arancelario]],Codigos10[],7,0)</f>
        <v>Sin especificar</v>
      </c>
      <c r="N1762">
        <v>2017</v>
      </c>
      <c r="O1762">
        <v>0</v>
      </c>
      <c r="P1762">
        <v>15765</v>
      </c>
      <c r="Q1762">
        <v>39500</v>
      </c>
      <c r="R1762">
        <v>25.230799999999999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</row>
    <row r="1763" spans="1:26" x14ac:dyDescent="0.25">
      <c r="A1763" t="s">
        <v>166</v>
      </c>
      <c r="B1763" t="s">
        <v>363</v>
      </c>
      <c r="C1763" t="str">
        <f>+VLOOKUP(Importaciones_mensuales[[#This Row],[Código Arancelario]],Codigos10[],2,0)</f>
        <v>Palta</v>
      </c>
      <c r="D1763">
        <f>+VLOOKUP(Importaciones_mensuales[[#This Row],[Cultivo]],Cod_categoría[],2,0)</f>
        <v>100106002</v>
      </c>
      <c r="E1763" t="str">
        <f>+VLOOKUP(Importaciones_mensuales[[#This Row],[Código Arancelario]],Codigos10[],4,0)</f>
        <v>Sin especificar</v>
      </c>
      <c r="F1763">
        <f>+VLOOKUP(Importaciones_mensuales[[#This Row],[Procesamiento]],Cod_procesamiento[],2,0)</f>
        <v>6</v>
      </c>
      <c r="G1763" t="str">
        <f>+VLOOKUP(Importaciones_mensuales[[#This Row],[Código Arancelario]],Codigos10[],3,0)</f>
        <v>Orgánico</v>
      </c>
      <c r="H1763">
        <f>+VLOOKUP(Importaciones_mensuales[[#This Row],[Tipo]],Cod_tipo[],2,0)</f>
        <v>1</v>
      </c>
      <c r="I1763" t="str">
        <f>+VLOOKUP(Importaciones_mensuales[[#This Row],[Código Arancelario]],Codigos10[],5,0)</f>
        <v>Frutos Oleaginosos</v>
      </c>
      <c r="J1763">
        <f>+VLOOKUP(Importaciones_mensuales[[#This Row],[Categoría]],Cod_Tipo_cultivo[],2,0)</f>
        <v>12</v>
      </c>
      <c r="K1763" t="s">
        <v>129</v>
      </c>
      <c r="L1763">
        <f>+VLOOKUP(Importaciones_mensuales[[#This Row],[Contenido]],Contenido_cod[],2,0)</f>
        <v>1</v>
      </c>
      <c r="M1763" t="str">
        <f>+VLOOKUP(Importaciones_mensuales[[#This Row],[Código Arancelario]],Codigos10[],7,0)</f>
        <v>Hass</v>
      </c>
      <c r="N1763">
        <v>2021</v>
      </c>
      <c r="O1763">
        <v>1.9242655113155731</v>
      </c>
      <c r="P1763">
        <v>0</v>
      </c>
      <c r="Q1763">
        <v>1.6877500000000001</v>
      </c>
      <c r="R1763">
        <v>0</v>
      </c>
      <c r="S1763">
        <v>1.1792773517098292</v>
      </c>
      <c r="T1763">
        <v>1.3273438577572696</v>
      </c>
      <c r="U1763">
        <v>1.2864959843188954</v>
      </c>
      <c r="V1763">
        <v>1.5995585485307213</v>
      </c>
      <c r="W1763">
        <v>0</v>
      </c>
      <c r="X1763">
        <v>0</v>
      </c>
      <c r="Y1763">
        <v>0</v>
      </c>
      <c r="Z1763">
        <v>0</v>
      </c>
    </row>
    <row r="1764" spans="1:26" x14ac:dyDescent="0.25">
      <c r="A1764" t="s">
        <v>248</v>
      </c>
      <c r="B1764" t="s">
        <v>363</v>
      </c>
      <c r="C1764" t="str">
        <f>+VLOOKUP(Importaciones_mensuales[[#This Row],[Código Arancelario]],Codigos10[],2,0)</f>
        <v>Mora</v>
      </c>
      <c r="D1764">
        <f>+VLOOKUP(Importaciones_mensuales[[#This Row],[Cultivo]],Cod_categoría[],2,0)</f>
        <v>100101008</v>
      </c>
      <c r="E1764" t="str">
        <f>+VLOOKUP(Importaciones_mensuales[[#This Row],[Código Arancelario]],Codigos10[],4,0)</f>
        <v>Congelado</v>
      </c>
      <c r="F1764">
        <f>+VLOOKUP(Importaciones_mensuales[[#This Row],[Procesamiento]],Cod_procesamiento[],2,0)</f>
        <v>1</v>
      </c>
      <c r="G1764" t="str">
        <f>+VLOOKUP(Importaciones_mensuales[[#This Row],[Código Arancelario]],Codigos10[],3,0)</f>
        <v>No orgánico</v>
      </c>
      <c r="H1764">
        <f>+VLOOKUP(Importaciones_mensuales[[#This Row],[Tipo]],Cod_tipo[],2,0)</f>
        <v>2</v>
      </c>
      <c r="I1764" t="str">
        <f>+VLOOKUP(Importaciones_mensuales[[#This Row],[Código Arancelario]],Codigos10[],5,0)</f>
        <v>Berries</v>
      </c>
      <c r="J1764">
        <f>+VLOOKUP(Importaciones_mensuales[[#This Row],[Categoría]],Cod_Tipo_cultivo[],2,0)</f>
        <v>1</v>
      </c>
      <c r="K1764" t="s">
        <v>129</v>
      </c>
      <c r="L1764">
        <f>+VLOOKUP(Importaciones_mensuales[[#This Row],[Contenido]],Contenido_cod[],2,0)</f>
        <v>1</v>
      </c>
      <c r="M1764" t="str">
        <f>+VLOOKUP(Importaciones_mensuales[[#This Row],[Código Arancelario]],Codigos10[],7,0)</f>
        <v>Sin especificar</v>
      </c>
      <c r="N1764">
        <v>2021</v>
      </c>
      <c r="O1764">
        <v>1.9015452868750313</v>
      </c>
      <c r="P1764">
        <v>1.4689164689740493</v>
      </c>
      <c r="Q1764">
        <v>1.6309435775365126</v>
      </c>
      <c r="R1764">
        <v>1.9985315712187959</v>
      </c>
      <c r="S1764">
        <v>1.7708734521375187</v>
      </c>
      <c r="T1764">
        <v>1.6762900400160932</v>
      </c>
      <c r="U1764">
        <v>1.6814285714285715</v>
      </c>
      <c r="V1764">
        <v>2.9628420216827345</v>
      </c>
      <c r="W1764">
        <v>2.5126287072076035</v>
      </c>
      <c r="X1764">
        <v>0</v>
      </c>
      <c r="Y1764">
        <v>0</v>
      </c>
      <c r="Z1764">
        <v>0</v>
      </c>
    </row>
    <row r="1765" spans="1:26" x14ac:dyDescent="0.25">
      <c r="A1765" t="s">
        <v>103</v>
      </c>
      <c r="B1765" t="s">
        <v>363</v>
      </c>
      <c r="C1765" t="str">
        <f>+VLOOKUP(Importaciones_mensuales[[#This Row],[Código Arancelario]],Codigos10[],2,0)</f>
        <v>Otras hortalizas</v>
      </c>
      <c r="D1765">
        <f>+VLOOKUP(Importaciones_mensuales[[#This Row],[Cultivo]],Cod_categoría[],2,0)</f>
        <v>100112054</v>
      </c>
      <c r="E1765" t="str">
        <f>+VLOOKUP(Importaciones_mensuales[[#This Row],[Código Arancelario]],Codigos10[],4,0)</f>
        <v>Deshidratado</v>
      </c>
      <c r="F1765">
        <f>+VLOOKUP(Importaciones_mensuales[[#This Row],[Procesamiento]],Cod_procesamiento[],2,0)</f>
        <v>3</v>
      </c>
      <c r="G1765" t="str">
        <f>+VLOOKUP(Importaciones_mensuales[[#This Row],[Código Arancelario]],Codigos10[],3,0)</f>
        <v>No orgánico</v>
      </c>
      <c r="H1765">
        <f>+VLOOKUP(Importaciones_mensuales[[#This Row],[Tipo]],Cod_tipo[],2,0)</f>
        <v>2</v>
      </c>
      <c r="I1765" t="str">
        <f>+VLOOKUP(Importaciones_mensuales[[#This Row],[Código Arancelario]],Codigos10[],5,0)</f>
        <v>Hortalizas</v>
      </c>
      <c r="J1765">
        <f>+VLOOKUP(Importaciones_mensuales[[#This Row],[Categoría]],Cod_Tipo_cultivo[],2,0)</f>
        <v>7</v>
      </c>
      <c r="K1765" t="s">
        <v>20</v>
      </c>
      <c r="L1765">
        <f>+VLOOKUP(Importaciones_mensuales[[#This Row],[Contenido]],Contenido_cod[],2,0)</f>
        <v>2</v>
      </c>
      <c r="M1765" t="str">
        <f>+VLOOKUP(Importaciones_mensuales[[#This Row],[Código Arancelario]],Codigos10[],7,0)</f>
        <v>Sin especificar</v>
      </c>
      <c r="N1765">
        <v>2017</v>
      </c>
      <c r="O1765">
        <v>1.8861074726060898</v>
      </c>
      <c r="P1765">
        <v>1.6004267486828352</v>
      </c>
      <c r="Q1765">
        <v>1.4509707797749305</v>
      </c>
      <c r="R1765">
        <v>1.5215314999528775</v>
      </c>
      <c r="S1765">
        <v>1.5653072286452776</v>
      </c>
      <c r="T1765">
        <v>1.6641530050023325</v>
      </c>
      <c r="U1765">
        <v>1.7046058557134445</v>
      </c>
      <c r="V1765">
        <v>1.6287943099030229</v>
      </c>
      <c r="W1765">
        <v>1.771209199360305</v>
      </c>
      <c r="X1765">
        <v>2.0086638080536874</v>
      </c>
      <c r="Y1765">
        <v>1.5599424964993245</v>
      </c>
      <c r="Z1765">
        <v>3.4593643145067881</v>
      </c>
    </row>
    <row r="1766" spans="1:26" x14ac:dyDescent="0.25">
      <c r="A1766" t="s">
        <v>196</v>
      </c>
      <c r="B1766" t="s">
        <v>362</v>
      </c>
      <c r="C1766" t="str">
        <f>+VLOOKUP(Importaciones_mensuales[[#This Row],[Código Arancelario]],Codigos10[],2,0)</f>
        <v>Uva</v>
      </c>
      <c r="D1766">
        <f>+VLOOKUP(Importaciones_mensuales[[#This Row],[Cultivo]],Cod_categoría[],2,0)</f>
        <v>100109001</v>
      </c>
      <c r="E1766" t="str">
        <f>+VLOOKUP(Importaciones_mensuales[[#This Row],[Código Arancelario]],Codigos10[],4,0)</f>
        <v>Deshidratado</v>
      </c>
      <c r="F1766">
        <f>+VLOOKUP(Importaciones_mensuales[[#This Row],[Procesamiento]],Cod_procesamiento[],2,0)</f>
        <v>3</v>
      </c>
      <c r="G1766" t="str">
        <f>+VLOOKUP(Importaciones_mensuales[[#This Row],[Código Arancelario]],Codigos10[],3,0)</f>
        <v>Sin especificar</v>
      </c>
      <c r="H1766">
        <f>+VLOOKUP(Importaciones_mensuales[[#This Row],[Tipo]],Cod_tipo[],2,0)</f>
        <v>5</v>
      </c>
      <c r="I1766" t="str">
        <f>+VLOOKUP(Importaciones_mensuales[[#This Row],[Código Arancelario]],Codigos10[],5,0)</f>
        <v>Uva</v>
      </c>
      <c r="J1766">
        <f>+VLOOKUP(Importaciones_mensuales[[#This Row],[Categoría]],Cod_Tipo_cultivo[],2,0)</f>
        <v>11</v>
      </c>
      <c r="K1766" t="s">
        <v>129</v>
      </c>
      <c r="L1766">
        <f>+VLOOKUP(Importaciones_mensuales[[#This Row],[Contenido]],Contenido_cod[],2,0)</f>
        <v>1</v>
      </c>
      <c r="M1766" t="str">
        <f>+VLOOKUP(Importaciones_mensuales[[#This Row],[Código Arancelario]],Codigos10[],7,0)</f>
        <v>Sin especificar</v>
      </c>
      <c r="N1766">
        <v>2017</v>
      </c>
      <c r="O1766">
        <v>20100</v>
      </c>
      <c r="P1766">
        <v>0</v>
      </c>
      <c r="Q1766">
        <v>20000</v>
      </c>
      <c r="R1766">
        <v>10050</v>
      </c>
      <c r="S1766">
        <v>27000</v>
      </c>
      <c r="T1766">
        <v>0</v>
      </c>
      <c r="U1766">
        <v>75000</v>
      </c>
      <c r="V1766">
        <v>0</v>
      </c>
      <c r="W1766">
        <v>53500</v>
      </c>
      <c r="X1766">
        <v>36000</v>
      </c>
      <c r="Y1766">
        <v>19950</v>
      </c>
      <c r="Z1766">
        <v>27000</v>
      </c>
    </row>
    <row r="1767" spans="1:26" x14ac:dyDescent="0.25">
      <c r="A1767" t="s">
        <v>197</v>
      </c>
      <c r="B1767" t="s">
        <v>362</v>
      </c>
      <c r="C1767" t="str">
        <f>+VLOOKUP(Importaciones_mensuales[[#This Row],[Código Arancelario]],Codigos10[],2,0)</f>
        <v>Uva</v>
      </c>
      <c r="D1767">
        <f>+VLOOKUP(Importaciones_mensuales[[#This Row],[Cultivo]],Cod_categoría[],2,0)</f>
        <v>100109001</v>
      </c>
      <c r="E1767" t="str">
        <f>+VLOOKUP(Importaciones_mensuales[[#This Row],[Código Arancelario]],Codigos10[],4,0)</f>
        <v>Deshidratado</v>
      </c>
      <c r="F1767">
        <f>+VLOOKUP(Importaciones_mensuales[[#This Row],[Procesamiento]],Cod_procesamiento[],2,0)</f>
        <v>3</v>
      </c>
      <c r="G1767" t="str">
        <f>+VLOOKUP(Importaciones_mensuales[[#This Row],[Código Arancelario]],Codigos10[],3,0)</f>
        <v>Sin especificar</v>
      </c>
      <c r="H1767">
        <f>+VLOOKUP(Importaciones_mensuales[[#This Row],[Tipo]],Cod_tipo[],2,0)</f>
        <v>5</v>
      </c>
      <c r="I1767" t="str">
        <f>+VLOOKUP(Importaciones_mensuales[[#This Row],[Código Arancelario]],Codigos10[],5,0)</f>
        <v>Uva</v>
      </c>
      <c r="J1767">
        <f>+VLOOKUP(Importaciones_mensuales[[#This Row],[Categoría]],Cod_Tipo_cultivo[],2,0)</f>
        <v>11</v>
      </c>
      <c r="K1767" t="s">
        <v>129</v>
      </c>
      <c r="L1767">
        <f>+VLOOKUP(Importaciones_mensuales[[#This Row],[Contenido]],Contenido_cod[],2,0)</f>
        <v>1</v>
      </c>
      <c r="M1767" t="str">
        <f>+VLOOKUP(Importaciones_mensuales[[#This Row],[Código Arancelario]],Codigos10[],7,0)</f>
        <v>Sin especificar</v>
      </c>
      <c r="N1767">
        <v>2017</v>
      </c>
      <c r="O1767">
        <v>121992.81999999999</v>
      </c>
      <c r="P1767">
        <v>58575.353799999997</v>
      </c>
      <c r="Q1767">
        <v>67253.812000000005</v>
      </c>
      <c r="R1767">
        <v>140020</v>
      </c>
      <c r="S1767">
        <v>239207.2</v>
      </c>
      <c r="T1767">
        <v>131082.49310000002</v>
      </c>
      <c r="U1767">
        <v>210454.7787</v>
      </c>
      <c r="V1767">
        <v>56253.688499999997</v>
      </c>
      <c r="W1767">
        <v>124029.137</v>
      </c>
      <c r="X1767">
        <v>128577.0597</v>
      </c>
      <c r="Y1767">
        <v>19010.5</v>
      </c>
      <c r="Z1767">
        <v>0.5</v>
      </c>
    </row>
    <row r="1768" spans="1:26" x14ac:dyDescent="0.25">
      <c r="A1768" t="s">
        <v>198</v>
      </c>
      <c r="B1768" t="s">
        <v>362</v>
      </c>
      <c r="C1768" t="str">
        <f>+VLOOKUP(Importaciones_mensuales[[#This Row],[Código Arancelario]],Codigos10[],2,0)</f>
        <v>Sandía</v>
      </c>
      <c r="D1768">
        <f>+VLOOKUP(Importaciones_mensuales[[#This Row],[Cultivo]],Cod_categoría[],2,0)</f>
        <v>100112028</v>
      </c>
      <c r="E1768" t="str">
        <f>+VLOOKUP(Importaciones_mensuales[[#This Row],[Código Arancelario]],Codigos10[],4,0)</f>
        <v>Fresco</v>
      </c>
      <c r="F1768">
        <f>+VLOOKUP(Importaciones_mensuales[[#This Row],[Procesamiento]],Cod_procesamiento[],2,0)</f>
        <v>4</v>
      </c>
      <c r="G1768" t="str">
        <f>+VLOOKUP(Importaciones_mensuales[[#This Row],[Código Arancelario]],Codigos10[],3,0)</f>
        <v>Sin especificar</v>
      </c>
      <c r="H1768">
        <f>+VLOOKUP(Importaciones_mensuales[[#This Row],[Tipo]],Cod_tipo[],2,0)</f>
        <v>5</v>
      </c>
      <c r="I1768" t="str">
        <f>+VLOOKUP(Importaciones_mensuales[[#This Row],[Código Arancelario]],Codigos10[],5,0)</f>
        <v>Frutas anuales</v>
      </c>
      <c r="J1768">
        <f>+VLOOKUP(Importaciones_mensuales[[#This Row],[Categoría]],Cod_Tipo_cultivo[],2,0)</f>
        <v>10</v>
      </c>
      <c r="K1768" t="s">
        <v>129</v>
      </c>
      <c r="L1768">
        <f>+VLOOKUP(Importaciones_mensuales[[#This Row],[Contenido]],Contenido_cod[],2,0)</f>
        <v>1</v>
      </c>
      <c r="M1768" t="str">
        <f>+VLOOKUP(Importaciones_mensuales[[#This Row],[Código Arancelario]],Codigos10[],7,0)</f>
        <v>Sin especificar</v>
      </c>
      <c r="N1768">
        <v>2017</v>
      </c>
      <c r="O1768">
        <v>426400</v>
      </c>
      <c r="P1768">
        <v>301300</v>
      </c>
      <c r="Q1768">
        <v>341550</v>
      </c>
      <c r="R1768">
        <v>0</v>
      </c>
      <c r="S1768">
        <v>0</v>
      </c>
      <c r="T1768">
        <v>0</v>
      </c>
      <c r="U1768">
        <v>0</v>
      </c>
      <c r="V1768">
        <v>13500</v>
      </c>
      <c r="W1768">
        <v>697265</v>
      </c>
      <c r="X1768">
        <v>2271030</v>
      </c>
      <c r="Y1768">
        <v>4557838</v>
      </c>
      <c r="Z1768">
        <v>1960014</v>
      </c>
    </row>
    <row r="1769" spans="1:26" x14ac:dyDescent="0.25">
      <c r="A1769" t="s">
        <v>201</v>
      </c>
      <c r="B1769" t="s">
        <v>362</v>
      </c>
      <c r="C1769" t="str">
        <f>+VLOOKUP(Importaciones_mensuales[[#This Row],[Código Arancelario]],Codigos10[],2,0)</f>
        <v>Melón</v>
      </c>
      <c r="D1769">
        <f>+VLOOKUP(Importaciones_mensuales[[#This Row],[Cultivo]],Cod_categoría[],2,0)</f>
        <v>100112027</v>
      </c>
      <c r="E1769" t="str">
        <f>+VLOOKUP(Importaciones_mensuales[[#This Row],[Código Arancelario]],Codigos10[],4,0)</f>
        <v>Fresco</v>
      </c>
      <c r="F1769">
        <f>+VLOOKUP(Importaciones_mensuales[[#This Row],[Procesamiento]],Cod_procesamiento[],2,0)</f>
        <v>4</v>
      </c>
      <c r="G1769" t="str">
        <f>+VLOOKUP(Importaciones_mensuales[[#This Row],[Código Arancelario]],Codigos10[],3,0)</f>
        <v>Sin especificar</v>
      </c>
      <c r="H1769">
        <f>+VLOOKUP(Importaciones_mensuales[[#This Row],[Tipo]],Cod_tipo[],2,0)</f>
        <v>5</v>
      </c>
      <c r="I1769" t="str">
        <f>+VLOOKUP(Importaciones_mensuales[[#This Row],[Código Arancelario]],Codigos10[],5,0)</f>
        <v>Frutas anuales</v>
      </c>
      <c r="J1769">
        <f>+VLOOKUP(Importaciones_mensuales[[#This Row],[Categoría]],Cod_Tipo_cultivo[],2,0)</f>
        <v>10</v>
      </c>
      <c r="K1769" t="s">
        <v>129</v>
      </c>
      <c r="L1769">
        <f>+VLOOKUP(Importaciones_mensuales[[#This Row],[Contenido]],Contenido_cod[],2,0)</f>
        <v>1</v>
      </c>
      <c r="M1769" t="str">
        <f>+VLOOKUP(Importaciones_mensuales[[#This Row],[Código Arancelario]],Codigos10[],7,0)</f>
        <v>Sin especificar</v>
      </c>
      <c r="N1769">
        <v>2017</v>
      </c>
      <c r="O1769">
        <v>0</v>
      </c>
      <c r="P1769">
        <v>0</v>
      </c>
      <c r="Q1769">
        <v>0</v>
      </c>
      <c r="R1769">
        <v>0</v>
      </c>
      <c r="S1769">
        <v>21060</v>
      </c>
      <c r="T1769">
        <v>63180</v>
      </c>
      <c r="U1769">
        <v>0</v>
      </c>
      <c r="V1769">
        <v>0</v>
      </c>
      <c r="W1769">
        <v>0</v>
      </c>
      <c r="X1769">
        <v>48787</v>
      </c>
      <c r="Y1769">
        <v>185992</v>
      </c>
      <c r="Z1769">
        <v>46238</v>
      </c>
    </row>
    <row r="1770" spans="1:26" x14ac:dyDescent="0.25">
      <c r="A1770" t="s">
        <v>205</v>
      </c>
      <c r="B1770" t="s">
        <v>362</v>
      </c>
      <c r="C1770" t="str">
        <f>+VLOOKUP(Importaciones_mensuales[[#This Row],[Código Arancelario]],Codigos10[],2,0)</f>
        <v>Manzana</v>
      </c>
      <c r="D1770">
        <f>+VLOOKUP(Importaciones_mensuales[[#This Row],[Cultivo]],Cod_categoría[],2,0)</f>
        <v>100104002</v>
      </c>
      <c r="E1770" t="str">
        <f>+VLOOKUP(Importaciones_mensuales[[#This Row],[Código Arancelario]],Codigos10[],4,0)</f>
        <v>Fresco</v>
      </c>
      <c r="F1770">
        <f>+VLOOKUP(Importaciones_mensuales[[#This Row],[Procesamiento]],Cod_procesamiento[],2,0)</f>
        <v>4</v>
      </c>
      <c r="G1770" t="str">
        <f>+VLOOKUP(Importaciones_mensuales[[#This Row],[Código Arancelario]],Codigos10[],3,0)</f>
        <v>Sin especificar</v>
      </c>
      <c r="H1770">
        <f>+VLOOKUP(Importaciones_mensuales[[#This Row],[Tipo]],Cod_tipo[],2,0)</f>
        <v>5</v>
      </c>
      <c r="I1770" t="str">
        <f>+VLOOKUP(Importaciones_mensuales[[#This Row],[Código Arancelario]],Codigos10[],5,0)</f>
        <v>Frutos de pepita</v>
      </c>
      <c r="J1770">
        <f>+VLOOKUP(Importaciones_mensuales[[#This Row],[Categoría]],Cod_Tipo_cultivo[],2,0)</f>
        <v>3</v>
      </c>
      <c r="K1770" t="s">
        <v>129</v>
      </c>
      <c r="L1770">
        <f>+VLOOKUP(Importaciones_mensuales[[#This Row],[Contenido]],Contenido_cod[],2,0)</f>
        <v>1</v>
      </c>
      <c r="M1770" t="str">
        <f>+VLOOKUP(Importaciones_mensuales[[#This Row],[Código Arancelario]],Codigos10[],7,0)</f>
        <v>Richared delicious</v>
      </c>
      <c r="N1770">
        <v>2017</v>
      </c>
      <c r="O1770">
        <v>0</v>
      </c>
      <c r="P1770">
        <v>0</v>
      </c>
      <c r="Q1770">
        <v>0</v>
      </c>
      <c r="R1770">
        <v>0</v>
      </c>
      <c r="S1770">
        <v>99</v>
      </c>
      <c r="T1770">
        <v>657</v>
      </c>
      <c r="U1770">
        <v>0</v>
      </c>
      <c r="V1770">
        <v>75</v>
      </c>
      <c r="W1770">
        <v>0</v>
      </c>
      <c r="X1770">
        <v>0</v>
      </c>
      <c r="Y1770">
        <v>11430</v>
      </c>
      <c r="Z1770">
        <v>38538</v>
      </c>
    </row>
    <row r="1771" spans="1:26" x14ac:dyDescent="0.25">
      <c r="A1771" t="s">
        <v>173</v>
      </c>
      <c r="B1771" t="s">
        <v>363</v>
      </c>
      <c r="C1771" t="str">
        <f>+VLOOKUP(Importaciones_mensuales[[#This Row],[Código Arancelario]],Codigos10[],2,0)</f>
        <v>Palta</v>
      </c>
      <c r="D1771">
        <f>+VLOOKUP(Importaciones_mensuales[[#This Row],[Cultivo]],Cod_categoría[],2,0)</f>
        <v>100106002</v>
      </c>
      <c r="E1771" t="str">
        <f>+VLOOKUP(Importaciones_mensuales[[#This Row],[Código Arancelario]],Codigos10[],4,0)</f>
        <v>Sin especificar</v>
      </c>
      <c r="F1771">
        <f>+VLOOKUP(Importaciones_mensuales[[#This Row],[Procesamiento]],Cod_procesamiento[],2,0)</f>
        <v>6</v>
      </c>
      <c r="G1771" t="str">
        <f>+VLOOKUP(Importaciones_mensuales[[#This Row],[Código Arancelario]],Codigos10[],3,0)</f>
        <v>Orgánico</v>
      </c>
      <c r="H1771">
        <f>+VLOOKUP(Importaciones_mensuales[[#This Row],[Tipo]],Cod_tipo[],2,0)</f>
        <v>1</v>
      </c>
      <c r="I1771" t="str">
        <f>+VLOOKUP(Importaciones_mensuales[[#This Row],[Código Arancelario]],Codigos10[],5,0)</f>
        <v>Frutos Oleaginosos</v>
      </c>
      <c r="J1771">
        <f>+VLOOKUP(Importaciones_mensuales[[#This Row],[Categoría]],Cod_Tipo_cultivo[],2,0)</f>
        <v>12</v>
      </c>
      <c r="K1771" t="s">
        <v>129</v>
      </c>
      <c r="L1771">
        <f>+VLOOKUP(Importaciones_mensuales[[#This Row],[Contenido]],Contenido_cod[],2,0)</f>
        <v>1</v>
      </c>
      <c r="M1771" t="str">
        <f>+VLOOKUP(Importaciones_mensuales[[#This Row],[Código Arancelario]],Codigos10[],7,0)</f>
        <v>Sin especificar</v>
      </c>
      <c r="N1771">
        <v>2021</v>
      </c>
      <c r="O1771">
        <v>1.8857291966024845</v>
      </c>
      <c r="P1771">
        <v>1.8438183671782438</v>
      </c>
      <c r="Q1771">
        <v>0</v>
      </c>
      <c r="R1771">
        <v>47.161635129279212</v>
      </c>
      <c r="S1771">
        <v>0</v>
      </c>
      <c r="T1771">
        <v>3.0366105990783407</v>
      </c>
      <c r="U1771">
        <v>2.1949713804713804</v>
      </c>
      <c r="V1771">
        <v>0</v>
      </c>
      <c r="W1771">
        <v>0</v>
      </c>
      <c r="X1771">
        <v>0</v>
      </c>
      <c r="Y1771">
        <v>0</v>
      </c>
      <c r="Z1771">
        <v>0</v>
      </c>
    </row>
    <row r="1772" spans="1:26" x14ac:dyDescent="0.25">
      <c r="A1772" t="s">
        <v>295</v>
      </c>
      <c r="B1772" t="s">
        <v>362</v>
      </c>
      <c r="C1772" t="str">
        <f>+VLOOKUP(Importaciones_mensuales[[#This Row],[Código Arancelario]],Codigos10[],2,0)</f>
        <v>Manzana</v>
      </c>
      <c r="D1772">
        <f>+VLOOKUP(Importaciones_mensuales[[#This Row],[Cultivo]],Cod_categoría[],2,0)</f>
        <v>100104002</v>
      </c>
      <c r="E1772" t="str">
        <f>+VLOOKUP(Importaciones_mensuales[[#This Row],[Código Arancelario]],Codigos10[],4,0)</f>
        <v>Fresco</v>
      </c>
      <c r="F1772">
        <f>+VLOOKUP(Importaciones_mensuales[[#This Row],[Procesamiento]],Cod_procesamiento[],2,0)</f>
        <v>4</v>
      </c>
      <c r="G1772" t="str">
        <f>+VLOOKUP(Importaciones_mensuales[[#This Row],[Código Arancelario]],Codigos10[],3,0)</f>
        <v>Sin especificar</v>
      </c>
      <c r="H1772">
        <f>+VLOOKUP(Importaciones_mensuales[[#This Row],[Tipo]],Cod_tipo[],2,0)</f>
        <v>5</v>
      </c>
      <c r="I1772" t="str">
        <f>+VLOOKUP(Importaciones_mensuales[[#This Row],[Código Arancelario]],Codigos10[],5,0)</f>
        <v>Frutos de pepita</v>
      </c>
      <c r="J1772">
        <f>+VLOOKUP(Importaciones_mensuales[[#This Row],[Categoría]],Cod_Tipo_cultivo[],2,0)</f>
        <v>3</v>
      </c>
      <c r="K1772" t="s">
        <v>129</v>
      </c>
      <c r="L1772">
        <f>+VLOOKUP(Importaciones_mensuales[[#This Row],[Contenido]],Contenido_cod[],2,0)</f>
        <v>1</v>
      </c>
      <c r="M1772" t="str">
        <f>+VLOOKUP(Importaciones_mensuales[[#This Row],[Código Arancelario]],Codigos10[],7,0)</f>
        <v>Red starking</v>
      </c>
      <c r="N1772">
        <v>2017</v>
      </c>
      <c r="O1772">
        <v>0</v>
      </c>
      <c r="P1772">
        <v>20804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28709</v>
      </c>
    </row>
    <row r="1773" spans="1:26" x14ac:dyDescent="0.25">
      <c r="A1773" t="s">
        <v>211</v>
      </c>
      <c r="B1773" t="s">
        <v>363</v>
      </c>
      <c r="C1773" t="str">
        <f>+VLOOKUP(Importaciones_mensuales[[#This Row],[Código Arancelario]],Codigos10[],2,0)</f>
        <v>Manzana</v>
      </c>
      <c r="D1773">
        <f>+VLOOKUP(Importaciones_mensuales[[#This Row],[Cultivo]],Cod_categoría[],2,0)</f>
        <v>100104002</v>
      </c>
      <c r="E1773" t="str">
        <f>+VLOOKUP(Importaciones_mensuales[[#This Row],[Código Arancelario]],Codigos10[],4,0)</f>
        <v>Fresco</v>
      </c>
      <c r="F1773">
        <f>+VLOOKUP(Importaciones_mensuales[[#This Row],[Procesamiento]],Cod_procesamiento[],2,0)</f>
        <v>4</v>
      </c>
      <c r="G1773" t="str">
        <f>+VLOOKUP(Importaciones_mensuales[[#This Row],[Código Arancelario]],Codigos10[],3,0)</f>
        <v>No orgánico</v>
      </c>
      <c r="H1773">
        <f>+VLOOKUP(Importaciones_mensuales[[#This Row],[Tipo]],Cod_tipo[],2,0)</f>
        <v>2</v>
      </c>
      <c r="I1773" t="str">
        <f>+VLOOKUP(Importaciones_mensuales[[#This Row],[Código Arancelario]],Codigos10[],5,0)</f>
        <v>Frutos de pepita</v>
      </c>
      <c r="J1773">
        <f>+VLOOKUP(Importaciones_mensuales[[#This Row],[Categoría]],Cod_Tipo_cultivo[],2,0)</f>
        <v>3</v>
      </c>
      <c r="K1773" t="s">
        <v>129</v>
      </c>
      <c r="L1773">
        <f>+VLOOKUP(Importaciones_mensuales[[#This Row],[Contenido]],Contenido_cod[],2,0)</f>
        <v>1</v>
      </c>
      <c r="M1773" t="str">
        <f>+VLOOKUP(Importaciones_mensuales[[#This Row],[Código Arancelario]],Codigos10[],7,0)</f>
        <v>Fuji</v>
      </c>
      <c r="N1773">
        <v>2018</v>
      </c>
      <c r="O1773">
        <v>1.8679289969340189</v>
      </c>
      <c r="P1773">
        <v>1.8437558288376166</v>
      </c>
      <c r="Q1773">
        <v>1.9708908791430138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1.6944463340891913</v>
      </c>
      <c r="Y1773">
        <v>1.6944450405340963</v>
      </c>
      <c r="Z1773">
        <v>1.9505439677507297</v>
      </c>
    </row>
    <row r="1774" spans="1:26" x14ac:dyDescent="0.25">
      <c r="A1774" t="s">
        <v>213</v>
      </c>
      <c r="B1774" t="s">
        <v>363</v>
      </c>
      <c r="C1774" t="str">
        <f>+VLOOKUP(Importaciones_mensuales[[#This Row],[Código Arancelario]],Codigos10[],2,0)</f>
        <v>Manzana</v>
      </c>
      <c r="D1774">
        <f>+VLOOKUP(Importaciones_mensuales[[#This Row],[Cultivo]],Cod_categoría[],2,0)</f>
        <v>100104002</v>
      </c>
      <c r="E1774" t="str">
        <f>+VLOOKUP(Importaciones_mensuales[[#This Row],[Código Arancelario]],Codigos10[],4,0)</f>
        <v>Fresco</v>
      </c>
      <c r="F1774">
        <f>+VLOOKUP(Importaciones_mensuales[[#This Row],[Procesamiento]],Cod_procesamiento[],2,0)</f>
        <v>4</v>
      </c>
      <c r="G1774" t="str">
        <f>+VLOOKUP(Importaciones_mensuales[[#This Row],[Código Arancelario]],Codigos10[],3,0)</f>
        <v>No orgánico</v>
      </c>
      <c r="H1774">
        <f>+VLOOKUP(Importaciones_mensuales[[#This Row],[Tipo]],Cod_tipo[],2,0)</f>
        <v>2</v>
      </c>
      <c r="I1774" t="str">
        <f>+VLOOKUP(Importaciones_mensuales[[#This Row],[Código Arancelario]],Codigos10[],5,0)</f>
        <v>Frutos de pepita</v>
      </c>
      <c r="J1774">
        <f>+VLOOKUP(Importaciones_mensuales[[#This Row],[Categoría]],Cod_Tipo_cultivo[],2,0)</f>
        <v>3</v>
      </c>
      <c r="K1774" t="s">
        <v>129</v>
      </c>
      <c r="L1774">
        <f>+VLOOKUP(Importaciones_mensuales[[#This Row],[Contenido]],Contenido_cod[],2,0)</f>
        <v>1</v>
      </c>
      <c r="M1774" t="str">
        <f>+VLOOKUP(Importaciones_mensuales[[#This Row],[Código Arancelario]],Codigos10[],7,0)</f>
        <v>Granny smith</v>
      </c>
      <c r="N1774">
        <v>2016</v>
      </c>
      <c r="O1774">
        <v>1.8509525609295181</v>
      </c>
      <c r="P1774">
        <v>1.8782795560522114</v>
      </c>
      <c r="Q1774">
        <v>2.0041697603006554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1.7101604747377659</v>
      </c>
      <c r="Z1774">
        <v>1.7920118113239465</v>
      </c>
    </row>
    <row r="1775" spans="1:26" x14ac:dyDescent="0.25">
      <c r="A1775" t="s">
        <v>213</v>
      </c>
      <c r="B1775" t="s">
        <v>363</v>
      </c>
      <c r="C1775" t="str">
        <f>+VLOOKUP(Importaciones_mensuales[[#This Row],[Código Arancelario]],Codigos10[],2,0)</f>
        <v>Manzana</v>
      </c>
      <c r="D1775">
        <f>+VLOOKUP(Importaciones_mensuales[[#This Row],[Cultivo]],Cod_categoría[],2,0)</f>
        <v>100104002</v>
      </c>
      <c r="E1775" t="str">
        <f>+VLOOKUP(Importaciones_mensuales[[#This Row],[Código Arancelario]],Codigos10[],4,0)</f>
        <v>Fresco</v>
      </c>
      <c r="F1775">
        <f>+VLOOKUP(Importaciones_mensuales[[#This Row],[Procesamiento]],Cod_procesamiento[],2,0)</f>
        <v>4</v>
      </c>
      <c r="G1775" t="str">
        <f>+VLOOKUP(Importaciones_mensuales[[#This Row],[Código Arancelario]],Codigos10[],3,0)</f>
        <v>No orgánico</v>
      </c>
      <c r="H1775">
        <f>+VLOOKUP(Importaciones_mensuales[[#This Row],[Tipo]],Cod_tipo[],2,0)</f>
        <v>2</v>
      </c>
      <c r="I1775" t="str">
        <f>+VLOOKUP(Importaciones_mensuales[[#This Row],[Código Arancelario]],Codigos10[],5,0)</f>
        <v>Frutos de pepita</v>
      </c>
      <c r="J1775">
        <f>+VLOOKUP(Importaciones_mensuales[[#This Row],[Categoría]],Cod_Tipo_cultivo[],2,0)</f>
        <v>3</v>
      </c>
      <c r="K1775" t="s">
        <v>129</v>
      </c>
      <c r="L1775">
        <f>+VLOOKUP(Importaciones_mensuales[[#This Row],[Contenido]],Contenido_cod[],2,0)</f>
        <v>1</v>
      </c>
      <c r="M1775" t="str">
        <f>+VLOOKUP(Importaciones_mensuales[[#This Row],[Código Arancelario]],Codigos10[],7,0)</f>
        <v>Granny smith</v>
      </c>
      <c r="N1775">
        <v>2019</v>
      </c>
      <c r="O1775">
        <v>1.8403360147373833</v>
      </c>
      <c r="P1775">
        <v>2.2498485523852967</v>
      </c>
      <c r="Q1775">
        <v>2.1748246803379265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1.8212674514413465</v>
      </c>
      <c r="Z1775">
        <v>1.6956153333174626</v>
      </c>
    </row>
    <row r="1776" spans="1:26" x14ac:dyDescent="0.25">
      <c r="A1776" t="s">
        <v>103</v>
      </c>
      <c r="B1776" t="s">
        <v>363</v>
      </c>
      <c r="C1776" t="str">
        <f>+VLOOKUP(Importaciones_mensuales[[#This Row],[Código Arancelario]],Codigos10[],2,0)</f>
        <v>Otras hortalizas</v>
      </c>
      <c r="D1776">
        <f>+VLOOKUP(Importaciones_mensuales[[#This Row],[Cultivo]],Cod_categoría[],2,0)</f>
        <v>100112054</v>
      </c>
      <c r="E1776" t="str">
        <f>+VLOOKUP(Importaciones_mensuales[[#This Row],[Código Arancelario]],Codigos10[],4,0)</f>
        <v>Deshidratado</v>
      </c>
      <c r="F1776">
        <f>+VLOOKUP(Importaciones_mensuales[[#This Row],[Procesamiento]],Cod_procesamiento[],2,0)</f>
        <v>3</v>
      </c>
      <c r="G1776" t="str">
        <f>+VLOOKUP(Importaciones_mensuales[[#This Row],[Código Arancelario]],Codigos10[],3,0)</f>
        <v>No orgánico</v>
      </c>
      <c r="H1776">
        <f>+VLOOKUP(Importaciones_mensuales[[#This Row],[Tipo]],Cod_tipo[],2,0)</f>
        <v>2</v>
      </c>
      <c r="I1776" t="str">
        <f>+VLOOKUP(Importaciones_mensuales[[#This Row],[Código Arancelario]],Codigos10[],5,0)</f>
        <v>Hortalizas</v>
      </c>
      <c r="J1776">
        <f>+VLOOKUP(Importaciones_mensuales[[#This Row],[Categoría]],Cod_Tipo_cultivo[],2,0)</f>
        <v>7</v>
      </c>
      <c r="K1776" t="s">
        <v>20</v>
      </c>
      <c r="L1776">
        <f>+VLOOKUP(Importaciones_mensuales[[#This Row],[Contenido]],Contenido_cod[],2,0)</f>
        <v>2</v>
      </c>
      <c r="M1776" t="str">
        <f>+VLOOKUP(Importaciones_mensuales[[#This Row],[Código Arancelario]],Codigos10[],7,0)</f>
        <v>Sin especificar</v>
      </c>
      <c r="N1776">
        <v>2018</v>
      </c>
      <c r="O1776">
        <v>1.8083884788671303</v>
      </c>
      <c r="P1776">
        <v>1.3945781157714974</v>
      </c>
      <c r="Q1776">
        <v>1.7818791476393825</v>
      </c>
      <c r="R1776">
        <v>1.4192147385061893</v>
      </c>
      <c r="S1776">
        <v>1.6329420524491189</v>
      </c>
      <c r="T1776">
        <v>1.7243444237539929</v>
      </c>
      <c r="U1776">
        <v>2.2297171250120056</v>
      </c>
      <c r="V1776">
        <v>2.8553088910097308</v>
      </c>
      <c r="W1776">
        <v>1.5175185107885152</v>
      </c>
      <c r="X1776">
        <v>1.7348212789924093</v>
      </c>
      <c r="Y1776">
        <v>1.7154920579088602</v>
      </c>
      <c r="Z1776">
        <v>1.5159669650813337</v>
      </c>
    </row>
    <row r="1777" spans="1:26" x14ac:dyDescent="0.25">
      <c r="A1777" t="s">
        <v>216</v>
      </c>
      <c r="B1777" t="s">
        <v>362</v>
      </c>
      <c r="C1777" t="str">
        <f>+VLOOKUP(Importaciones_mensuales[[#This Row],[Código Arancelario]],Codigos10[],2,0)</f>
        <v>Pera</v>
      </c>
      <c r="D1777">
        <f>+VLOOKUP(Importaciones_mensuales[[#This Row],[Cultivo]],Cod_categoría[],2,0)</f>
        <v>100104005</v>
      </c>
      <c r="E1777" t="str">
        <f>+VLOOKUP(Importaciones_mensuales[[#This Row],[Código Arancelario]],Codigos10[],4,0)</f>
        <v>Fresco</v>
      </c>
      <c r="F1777">
        <f>+VLOOKUP(Importaciones_mensuales[[#This Row],[Procesamiento]],Cod_procesamiento[],2,0)</f>
        <v>4</v>
      </c>
      <c r="G1777" t="str">
        <f>+VLOOKUP(Importaciones_mensuales[[#This Row],[Código Arancelario]],Codigos10[],3,0)</f>
        <v>Sin especificar</v>
      </c>
      <c r="H1777">
        <f>+VLOOKUP(Importaciones_mensuales[[#This Row],[Tipo]],Cod_tipo[],2,0)</f>
        <v>5</v>
      </c>
      <c r="I1777" t="str">
        <f>+VLOOKUP(Importaciones_mensuales[[#This Row],[Código Arancelario]],Codigos10[],5,0)</f>
        <v>Frutos de pepita</v>
      </c>
      <c r="J1777">
        <f>+VLOOKUP(Importaciones_mensuales[[#This Row],[Categoría]],Cod_Tipo_cultivo[],2,0)</f>
        <v>3</v>
      </c>
      <c r="K1777" t="s">
        <v>129</v>
      </c>
      <c r="L1777">
        <f>+VLOOKUP(Importaciones_mensuales[[#This Row],[Contenido]],Contenido_cod[],2,0)</f>
        <v>1</v>
      </c>
      <c r="M1777" t="str">
        <f>+VLOOKUP(Importaciones_mensuales[[#This Row],[Código Arancelario]],Codigos10[],7,0)</f>
        <v>Packham's triumph</v>
      </c>
      <c r="N1777">
        <v>2017</v>
      </c>
      <c r="O1777">
        <v>18446.400000000001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69686.399999999994</v>
      </c>
      <c r="X1777">
        <v>51693.599999999999</v>
      </c>
      <c r="Y1777">
        <v>140056.82</v>
      </c>
      <c r="Z1777">
        <v>157819.20000000001</v>
      </c>
    </row>
    <row r="1778" spans="1:26" x14ac:dyDescent="0.25">
      <c r="A1778" t="s">
        <v>327</v>
      </c>
      <c r="B1778" t="s">
        <v>362</v>
      </c>
      <c r="C1778" t="str">
        <f>+VLOOKUP(Importaciones_mensuales[[#This Row],[Código Arancelario]],Codigos10[],2,0)</f>
        <v>Pera</v>
      </c>
      <c r="D1778">
        <f>+VLOOKUP(Importaciones_mensuales[[#This Row],[Cultivo]],Cod_categoría[],2,0)</f>
        <v>100104005</v>
      </c>
      <c r="E1778" t="str">
        <f>+VLOOKUP(Importaciones_mensuales[[#This Row],[Código Arancelario]],Codigos10[],4,0)</f>
        <v>Fresco</v>
      </c>
      <c r="F1778">
        <f>+VLOOKUP(Importaciones_mensuales[[#This Row],[Procesamiento]],Cod_procesamiento[],2,0)</f>
        <v>4</v>
      </c>
      <c r="G1778" t="str">
        <f>+VLOOKUP(Importaciones_mensuales[[#This Row],[Código Arancelario]],Codigos10[],3,0)</f>
        <v>Sin especificar</v>
      </c>
      <c r="H1778">
        <f>+VLOOKUP(Importaciones_mensuales[[#This Row],[Tipo]],Cod_tipo[],2,0)</f>
        <v>5</v>
      </c>
      <c r="I1778" t="str">
        <f>+VLOOKUP(Importaciones_mensuales[[#This Row],[Código Arancelario]],Codigos10[],5,0)</f>
        <v>Frutos de pepita</v>
      </c>
      <c r="J1778">
        <f>+VLOOKUP(Importaciones_mensuales[[#This Row],[Categoría]],Cod_Tipo_cultivo[],2,0)</f>
        <v>3</v>
      </c>
      <c r="K1778" t="s">
        <v>129</v>
      </c>
      <c r="L1778">
        <f>+VLOOKUP(Importaciones_mensuales[[#This Row],[Contenido]],Contenido_cod[],2,0)</f>
        <v>1</v>
      </c>
      <c r="M1778" t="str">
        <f>+VLOOKUP(Importaciones_mensuales[[#This Row],[Código Arancelario]],Codigos10[],7,0)</f>
        <v>Asiáticas</v>
      </c>
      <c r="N1778">
        <v>2017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36390</v>
      </c>
      <c r="Z1778">
        <v>19110</v>
      </c>
    </row>
    <row r="1779" spans="1:26" x14ac:dyDescent="0.25">
      <c r="A1779" t="s">
        <v>347</v>
      </c>
      <c r="B1779" t="s">
        <v>362</v>
      </c>
      <c r="C1779" t="str">
        <f>+VLOOKUP(Importaciones_mensuales[[#This Row],[Código Arancelario]],Codigos10[],2,0)</f>
        <v>Pera</v>
      </c>
      <c r="D1779">
        <f>+VLOOKUP(Importaciones_mensuales[[#This Row],[Cultivo]],Cod_categoría[],2,0)</f>
        <v>100104005</v>
      </c>
      <c r="E1779" t="str">
        <f>+VLOOKUP(Importaciones_mensuales[[#This Row],[Código Arancelario]],Codigos10[],4,0)</f>
        <v>Fresco</v>
      </c>
      <c r="F1779">
        <f>+VLOOKUP(Importaciones_mensuales[[#This Row],[Procesamiento]],Cod_procesamiento[],2,0)</f>
        <v>4</v>
      </c>
      <c r="G1779" t="str">
        <f>+VLOOKUP(Importaciones_mensuales[[#This Row],[Código Arancelario]],Codigos10[],3,0)</f>
        <v>Sin especificar</v>
      </c>
      <c r="H1779">
        <f>+VLOOKUP(Importaciones_mensuales[[#This Row],[Tipo]],Cod_tipo[],2,0)</f>
        <v>5</v>
      </c>
      <c r="I1779" t="str">
        <f>+VLOOKUP(Importaciones_mensuales[[#This Row],[Código Arancelario]],Codigos10[],5,0)</f>
        <v>Frutos de pepita</v>
      </c>
      <c r="J1779">
        <f>+VLOOKUP(Importaciones_mensuales[[#This Row],[Categoría]],Cod_Tipo_cultivo[],2,0)</f>
        <v>3</v>
      </c>
      <c r="K1779" t="s">
        <v>129</v>
      </c>
      <c r="L1779">
        <f>+VLOOKUP(Importaciones_mensuales[[#This Row],[Contenido]],Contenido_cod[],2,0)</f>
        <v>1</v>
      </c>
      <c r="M1779" t="str">
        <f>+VLOOKUP(Importaciones_mensuales[[#This Row],[Código Arancelario]],Codigos10[],7,0)</f>
        <v>Barlett</v>
      </c>
      <c r="N1779">
        <v>2017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21220</v>
      </c>
    </row>
    <row r="1780" spans="1:26" x14ac:dyDescent="0.25">
      <c r="A1780" t="s">
        <v>219</v>
      </c>
      <c r="B1780" t="s">
        <v>362</v>
      </c>
      <c r="C1780" t="str">
        <f>+VLOOKUP(Importaciones_mensuales[[#This Row],[Código Arancelario]],Codigos10[],2,0)</f>
        <v>Pera</v>
      </c>
      <c r="D1780">
        <f>+VLOOKUP(Importaciones_mensuales[[#This Row],[Cultivo]],Cod_categoría[],2,0)</f>
        <v>100104005</v>
      </c>
      <c r="E1780" t="str">
        <f>+VLOOKUP(Importaciones_mensuales[[#This Row],[Código Arancelario]],Codigos10[],4,0)</f>
        <v>Fresco</v>
      </c>
      <c r="F1780">
        <f>+VLOOKUP(Importaciones_mensuales[[#This Row],[Procesamiento]],Cod_procesamiento[],2,0)</f>
        <v>4</v>
      </c>
      <c r="G1780" t="str">
        <f>+VLOOKUP(Importaciones_mensuales[[#This Row],[Código Arancelario]],Codigos10[],3,0)</f>
        <v>Sin especificar</v>
      </c>
      <c r="H1780">
        <f>+VLOOKUP(Importaciones_mensuales[[#This Row],[Tipo]],Cod_tipo[],2,0)</f>
        <v>5</v>
      </c>
      <c r="I1780" t="str">
        <f>+VLOOKUP(Importaciones_mensuales[[#This Row],[Código Arancelario]],Codigos10[],5,0)</f>
        <v>Frutos de pepita</v>
      </c>
      <c r="J1780">
        <f>+VLOOKUP(Importaciones_mensuales[[#This Row],[Categoría]],Cod_Tipo_cultivo[],2,0)</f>
        <v>3</v>
      </c>
      <c r="K1780" t="s">
        <v>129</v>
      </c>
      <c r="L1780">
        <f>+VLOOKUP(Importaciones_mensuales[[#This Row],[Contenido]],Contenido_cod[],2,0)</f>
        <v>1</v>
      </c>
      <c r="M1780" t="str">
        <f>+VLOOKUP(Importaciones_mensuales[[#This Row],[Código Arancelario]],Codigos10[],7,0)</f>
        <v>D'Anjou</v>
      </c>
      <c r="N1780">
        <v>2017</v>
      </c>
      <c r="O1780">
        <v>4099.2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20496</v>
      </c>
      <c r="X1780">
        <v>37749.599999999999</v>
      </c>
      <c r="Y1780">
        <v>17323.18</v>
      </c>
      <c r="Z1780">
        <v>19845</v>
      </c>
    </row>
    <row r="1781" spans="1:26" x14ac:dyDescent="0.25">
      <c r="A1781" t="s">
        <v>221</v>
      </c>
      <c r="B1781" t="s">
        <v>362</v>
      </c>
      <c r="C1781" t="str">
        <f>+VLOOKUP(Importaciones_mensuales[[#This Row],[Código Arancelario]],Codigos10[],2,0)</f>
        <v>Pera</v>
      </c>
      <c r="D1781">
        <f>+VLOOKUP(Importaciones_mensuales[[#This Row],[Cultivo]],Cod_categoría[],2,0)</f>
        <v>100104005</v>
      </c>
      <c r="E1781" t="str">
        <f>+VLOOKUP(Importaciones_mensuales[[#This Row],[Código Arancelario]],Codigos10[],4,0)</f>
        <v>Fresco</v>
      </c>
      <c r="F1781">
        <f>+VLOOKUP(Importaciones_mensuales[[#This Row],[Procesamiento]],Cod_procesamiento[],2,0)</f>
        <v>4</v>
      </c>
      <c r="G1781" t="str">
        <f>+VLOOKUP(Importaciones_mensuales[[#This Row],[Código Arancelario]],Codigos10[],3,0)</f>
        <v>Sin especificar</v>
      </c>
      <c r="H1781">
        <f>+VLOOKUP(Importaciones_mensuales[[#This Row],[Tipo]],Cod_tipo[],2,0)</f>
        <v>5</v>
      </c>
      <c r="I1781" t="str">
        <f>+VLOOKUP(Importaciones_mensuales[[#This Row],[Código Arancelario]],Codigos10[],5,0)</f>
        <v>Frutos de pepita</v>
      </c>
      <c r="J1781">
        <f>+VLOOKUP(Importaciones_mensuales[[#This Row],[Categoría]],Cod_Tipo_cultivo[],2,0)</f>
        <v>3</v>
      </c>
      <c r="K1781" t="s">
        <v>129</v>
      </c>
      <c r="L1781">
        <f>+VLOOKUP(Importaciones_mensuales[[#This Row],[Contenido]],Contenido_cod[],2,0)</f>
        <v>1</v>
      </c>
      <c r="M1781" t="str">
        <f>+VLOOKUP(Importaciones_mensuales[[#This Row],[Código Arancelario]],Codigos10[],7,0)</f>
        <v>Sin especificar</v>
      </c>
      <c r="N1781">
        <v>2017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22545.599999999999</v>
      </c>
      <c r="Y1781">
        <v>0</v>
      </c>
      <c r="Z1781">
        <v>0</v>
      </c>
    </row>
    <row r="1782" spans="1:26" x14ac:dyDescent="0.25">
      <c r="A1782" t="s">
        <v>222</v>
      </c>
      <c r="B1782" t="s">
        <v>362</v>
      </c>
      <c r="C1782" t="str">
        <f>+VLOOKUP(Importaciones_mensuales[[#This Row],[Código Arancelario]],Codigos10[],2,0)</f>
        <v>Damasco</v>
      </c>
      <c r="D1782">
        <f>+VLOOKUP(Importaciones_mensuales[[#This Row],[Cultivo]],Cod_categoría[],2,0)</f>
        <v>100103003</v>
      </c>
      <c r="E1782" t="str">
        <f>+VLOOKUP(Importaciones_mensuales[[#This Row],[Código Arancelario]],Codigos10[],4,0)</f>
        <v>Fresco</v>
      </c>
      <c r="F1782">
        <f>+VLOOKUP(Importaciones_mensuales[[#This Row],[Procesamiento]],Cod_procesamiento[],2,0)</f>
        <v>4</v>
      </c>
      <c r="G1782" t="str">
        <f>+VLOOKUP(Importaciones_mensuales[[#This Row],[Código Arancelario]],Codigos10[],3,0)</f>
        <v>Sin especificar</v>
      </c>
      <c r="H1782">
        <f>+VLOOKUP(Importaciones_mensuales[[#This Row],[Tipo]],Cod_tipo[],2,0)</f>
        <v>5</v>
      </c>
      <c r="I1782" t="str">
        <f>+VLOOKUP(Importaciones_mensuales[[#This Row],[Código Arancelario]],Codigos10[],5,0)</f>
        <v>Frutos de carozo</v>
      </c>
      <c r="J1782">
        <f>+VLOOKUP(Importaciones_mensuales[[#This Row],[Categoría]],Cod_Tipo_cultivo[],2,0)</f>
        <v>5</v>
      </c>
      <c r="K1782" t="s">
        <v>129</v>
      </c>
      <c r="L1782">
        <f>+VLOOKUP(Importaciones_mensuales[[#This Row],[Contenido]],Contenido_cod[],2,0)</f>
        <v>1</v>
      </c>
      <c r="M1782" t="str">
        <f>+VLOOKUP(Importaciones_mensuales[[#This Row],[Código Arancelario]],Codigos10[],7,0)</f>
        <v>Sin especificar</v>
      </c>
      <c r="N1782">
        <v>2017</v>
      </c>
      <c r="O1782">
        <v>0</v>
      </c>
      <c r="P1782">
        <v>10036.799999999999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</row>
    <row r="1783" spans="1:26" x14ac:dyDescent="0.25">
      <c r="A1783" t="s">
        <v>103</v>
      </c>
      <c r="B1783" t="s">
        <v>363</v>
      </c>
      <c r="C1783" t="str">
        <f>+VLOOKUP(Importaciones_mensuales[[#This Row],[Código Arancelario]],Codigos10[],2,0)</f>
        <v>Otras hortalizas</v>
      </c>
      <c r="D1783">
        <f>+VLOOKUP(Importaciones_mensuales[[#This Row],[Cultivo]],Cod_categoría[],2,0)</f>
        <v>100112054</v>
      </c>
      <c r="E1783" t="str">
        <f>+VLOOKUP(Importaciones_mensuales[[#This Row],[Código Arancelario]],Codigos10[],4,0)</f>
        <v>Deshidratado</v>
      </c>
      <c r="F1783">
        <f>+VLOOKUP(Importaciones_mensuales[[#This Row],[Procesamiento]],Cod_procesamiento[],2,0)</f>
        <v>3</v>
      </c>
      <c r="G1783" t="str">
        <f>+VLOOKUP(Importaciones_mensuales[[#This Row],[Código Arancelario]],Codigos10[],3,0)</f>
        <v>No orgánico</v>
      </c>
      <c r="H1783">
        <f>+VLOOKUP(Importaciones_mensuales[[#This Row],[Tipo]],Cod_tipo[],2,0)</f>
        <v>2</v>
      </c>
      <c r="I1783" t="str">
        <f>+VLOOKUP(Importaciones_mensuales[[#This Row],[Código Arancelario]],Codigos10[],5,0)</f>
        <v>Hortalizas</v>
      </c>
      <c r="J1783">
        <f>+VLOOKUP(Importaciones_mensuales[[#This Row],[Categoría]],Cod_Tipo_cultivo[],2,0)</f>
        <v>7</v>
      </c>
      <c r="K1783" t="s">
        <v>20</v>
      </c>
      <c r="L1783">
        <f>+VLOOKUP(Importaciones_mensuales[[#This Row],[Contenido]],Contenido_cod[],2,0)</f>
        <v>2</v>
      </c>
      <c r="M1783" t="str">
        <f>+VLOOKUP(Importaciones_mensuales[[#This Row],[Código Arancelario]],Codigos10[],7,0)</f>
        <v>Sin especificar</v>
      </c>
      <c r="N1783">
        <v>2019</v>
      </c>
      <c r="O1783">
        <v>1.8014654151221292</v>
      </c>
      <c r="P1783">
        <v>1.842969913816747</v>
      </c>
      <c r="Q1783">
        <v>1.955431810232531</v>
      </c>
      <c r="R1783">
        <v>2.3965335102607819</v>
      </c>
      <c r="S1783">
        <v>1.9913509723564029</v>
      </c>
      <c r="T1783">
        <v>2.2673786407766992</v>
      </c>
      <c r="U1783">
        <v>1.4982184613920095</v>
      </c>
      <c r="V1783">
        <v>1.9161442724259452</v>
      </c>
      <c r="W1783">
        <v>1.5162039134695426</v>
      </c>
      <c r="X1783">
        <v>1.5321033989860098</v>
      </c>
      <c r="Y1783">
        <v>2.1859502229046277</v>
      </c>
      <c r="Z1783">
        <v>1.8603999620340808</v>
      </c>
    </row>
    <row r="1784" spans="1:26" x14ac:dyDescent="0.25">
      <c r="A1784" t="s">
        <v>225</v>
      </c>
      <c r="B1784" t="s">
        <v>362</v>
      </c>
      <c r="C1784" t="str">
        <f>+VLOOKUP(Importaciones_mensuales[[#This Row],[Código Arancelario]],Codigos10[],2,0)</f>
        <v>Nectarín</v>
      </c>
      <c r="D1784">
        <f>+VLOOKUP(Importaciones_mensuales[[#This Row],[Cultivo]],Cod_categoría[],2,0)</f>
        <v>100103006</v>
      </c>
      <c r="E1784" t="str">
        <f>+VLOOKUP(Importaciones_mensuales[[#This Row],[Código Arancelario]],Codigos10[],4,0)</f>
        <v>Fresco</v>
      </c>
      <c r="F1784">
        <f>+VLOOKUP(Importaciones_mensuales[[#This Row],[Procesamiento]],Cod_procesamiento[],2,0)</f>
        <v>4</v>
      </c>
      <c r="G1784" t="str">
        <f>+VLOOKUP(Importaciones_mensuales[[#This Row],[Código Arancelario]],Codigos10[],3,0)</f>
        <v>Sin especificar</v>
      </c>
      <c r="H1784">
        <f>+VLOOKUP(Importaciones_mensuales[[#This Row],[Tipo]],Cod_tipo[],2,0)</f>
        <v>5</v>
      </c>
      <c r="I1784" t="str">
        <f>+VLOOKUP(Importaciones_mensuales[[#This Row],[Código Arancelario]],Codigos10[],5,0)</f>
        <v>Frutos de carozo</v>
      </c>
      <c r="J1784">
        <f>+VLOOKUP(Importaciones_mensuales[[#This Row],[Categoría]],Cod_Tipo_cultivo[],2,0)</f>
        <v>5</v>
      </c>
      <c r="K1784" t="s">
        <v>129</v>
      </c>
      <c r="L1784">
        <f>+VLOOKUP(Importaciones_mensuales[[#This Row],[Contenido]],Contenido_cod[],2,0)</f>
        <v>1</v>
      </c>
      <c r="M1784" t="str">
        <f>+VLOOKUP(Importaciones_mensuales[[#This Row],[Código Arancelario]],Codigos10[],7,0)</f>
        <v>Sin especificar</v>
      </c>
      <c r="N1784">
        <v>2017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10437</v>
      </c>
      <c r="U1784">
        <v>9948.4599999999991</v>
      </c>
      <c r="V1784">
        <v>26880</v>
      </c>
      <c r="W1784">
        <v>0</v>
      </c>
      <c r="X1784">
        <v>0</v>
      </c>
      <c r="Y1784">
        <v>0</v>
      </c>
      <c r="Z1784">
        <v>0</v>
      </c>
    </row>
    <row r="1785" spans="1:26" x14ac:dyDescent="0.25">
      <c r="A1785" t="s">
        <v>227</v>
      </c>
      <c r="B1785" t="s">
        <v>362</v>
      </c>
      <c r="C1785" t="str">
        <f>+VLOOKUP(Importaciones_mensuales[[#This Row],[Código Arancelario]],Codigos10[],2,0)</f>
        <v>Durazno</v>
      </c>
      <c r="D1785">
        <f>+VLOOKUP(Importaciones_mensuales[[#This Row],[Cultivo]],Cod_categoría[],2,0)</f>
        <v>100103004</v>
      </c>
      <c r="E1785" t="str">
        <f>+VLOOKUP(Importaciones_mensuales[[#This Row],[Código Arancelario]],Codigos10[],4,0)</f>
        <v>Fresco</v>
      </c>
      <c r="F1785">
        <f>+VLOOKUP(Importaciones_mensuales[[#This Row],[Procesamiento]],Cod_procesamiento[],2,0)</f>
        <v>4</v>
      </c>
      <c r="G1785" t="str">
        <f>+VLOOKUP(Importaciones_mensuales[[#This Row],[Código Arancelario]],Codigos10[],3,0)</f>
        <v>Sin especificar</v>
      </c>
      <c r="H1785">
        <f>+VLOOKUP(Importaciones_mensuales[[#This Row],[Tipo]],Cod_tipo[],2,0)</f>
        <v>5</v>
      </c>
      <c r="I1785" t="str">
        <f>+VLOOKUP(Importaciones_mensuales[[#This Row],[Código Arancelario]],Codigos10[],5,0)</f>
        <v>Frutos de carozo</v>
      </c>
      <c r="J1785">
        <f>+VLOOKUP(Importaciones_mensuales[[#This Row],[Categoría]],Cod_Tipo_cultivo[],2,0)</f>
        <v>5</v>
      </c>
      <c r="K1785" t="s">
        <v>129</v>
      </c>
      <c r="L1785">
        <f>+VLOOKUP(Importaciones_mensuales[[#This Row],[Contenido]],Contenido_cod[],2,0)</f>
        <v>1</v>
      </c>
      <c r="M1785" t="str">
        <f>+VLOOKUP(Importaciones_mensuales[[#This Row],[Código Arancelario]],Codigos10[],7,0)</f>
        <v>Sin especificar</v>
      </c>
      <c r="N1785">
        <v>2017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5599</v>
      </c>
      <c r="U1785">
        <v>4450.72</v>
      </c>
      <c r="V1785">
        <v>37821</v>
      </c>
      <c r="W1785">
        <v>16352</v>
      </c>
      <c r="X1785">
        <v>17888.8</v>
      </c>
      <c r="Y1785">
        <v>0</v>
      </c>
      <c r="Z1785">
        <v>0</v>
      </c>
    </row>
    <row r="1786" spans="1:26" x14ac:dyDescent="0.25">
      <c r="A1786" t="s">
        <v>317</v>
      </c>
      <c r="B1786" t="s">
        <v>362</v>
      </c>
      <c r="C1786" t="str">
        <f>+VLOOKUP(Importaciones_mensuales[[#This Row],[Código Arancelario]],Codigos10[],2,0)</f>
        <v>Durazno</v>
      </c>
      <c r="D1786">
        <f>+VLOOKUP(Importaciones_mensuales[[#This Row],[Cultivo]],Cod_categoría[],2,0)</f>
        <v>100103004</v>
      </c>
      <c r="E1786" t="str">
        <f>+VLOOKUP(Importaciones_mensuales[[#This Row],[Código Arancelario]],Codigos10[],4,0)</f>
        <v>Fresco</v>
      </c>
      <c r="F1786">
        <f>+VLOOKUP(Importaciones_mensuales[[#This Row],[Procesamiento]],Cod_procesamiento[],2,0)</f>
        <v>4</v>
      </c>
      <c r="G1786" t="str">
        <f>+VLOOKUP(Importaciones_mensuales[[#This Row],[Código Arancelario]],Codigos10[],3,0)</f>
        <v>Sin especificar</v>
      </c>
      <c r="H1786">
        <f>+VLOOKUP(Importaciones_mensuales[[#This Row],[Tipo]],Cod_tipo[],2,0)</f>
        <v>5</v>
      </c>
      <c r="I1786" t="str">
        <f>+VLOOKUP(Importaciones_mensuales[[#This Row],[Código Arancelario]],Codigos10[],5,0)</f>
        <v>Frutos de carozo</v>
      </c>
      <c r="J1786">
        <f>+VLOOKUP(Importaciones_mensuales[[#This Row],[Categoría]],Cod_Tipo_cultivo[],2,0)</f>
        <v>5</v>
      </c>
      <c r="K1786" t="s">
        <v>129</v>
      </c>
      <c r="L1786">
        <f>+VLOOKUP(Importaciones_mensuales[[#This Row],[Contenido]],Contenido_cod[],2,0)</f>
        <v>1</v>
      </c>
      <c r="M1786" t="str">
        <f>+VLOOKUP(Importaciones_mensuales[[#This Row],[Código Arancelario]],Codigos10[],7,0)</f>
        <v>Sin especificar</v>
      </c>
      <c r="N1786">
        <v>2017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1</v>
      </c>
      <c r="X1786">
        <v>0</v>
      </c>
      <c r="Y1786">
        <v>0</v>
      </c>
      <c r="Z1786">
        <v>0</v>
      </c>
    </row>
    <row r="1787" spans="1:26" x14ac:dyDescent="0.25">
      <c r="A1787" t="s">
        <v>242</v>
      </c>
      <c r="B1787" t="s">
        <v>363</v>
      </c>
      <c r="C1787" t="str">
        <f>+VLOOKUP(Importaciones_mensuales[[#This Row],[Código Arancelario]],Codigos10[],2,0)</f>
        <v>Kiwi</v>
      </c>
      <c r="D1787">
        <f>+VLOOKUP(Importaciones_mensuales[[#This Row],[Cultivo]],Cod_categoría[],2,0)</f>
        <v>100101007</v>
      </c>
      <c r="E1787" t="str">
        <f>+VLOOKUP(Importaciones_mensuales[[#This Row],[Código Arancelario]],Codigos10[],4,0)</f>
        <v>Fresco</v>
      </c>
      <c r="F1787">
        <f>+VLOOKUP(Importaciones_mensuales[[#This Row],[Procesamiento]],Cod_procesamiento[],2,0)</f>
        <v>4</v>
      </c>
      <c r="G1787" t="str">
        <f>+VLOOKUP(Importaciones_mensuales[[#This Row],[Código Arancelario]],Codigos10[],3,0)</f>
        <v>No orgánico</v>
      </c>
      <c r="H1787">
        <f>+VLOOKUP(Importaciones_mensuales[[#This Row],[Tipo]],Cod_tipo[],2,0)</f>
        <v>2</v>
      </c>
      <c r="I1787" t="str">
        <f>+VLOOKUP(Importaciones_mensuales[[#This Row],[Código Arancelario]],Codigos10[],5,0)</f>
        <v>Berries</v>
      </c>
      <c r="J1787">
        <f>+VLOOKUP(Importaciones_mensuales[[#This Row],[Categoría]],Cod_Tipo_cultivo[],2,0)</f>
        <v>1</v>
      </c>
      <c r="K1787" t="s">
        <v>129</v>
      </c>
      <c r="L1787">
        <f>+VLOOKUP(Importaciones_mensuales[[#This Row],[Contenido]],Contenido_cod[],2,0)</f>
        <v>1</v>
      </c>
      <c r="M1787" t="str">
        <f>+VLOOKUP(Importaciones_mensuales[[#This Row],[Código Arancelario]],Codigos10[],7,0)</f>
        <v>Sin especificar</v>
      </c>
      <c r="N1787">
        <v>2015</v>
      </c>
      <c r="O1787">
        <v>1.7916654707545121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</row>
    <row r="1788" spans="1:26" x14ac:dyDescent="0.25">
      <c r="A1788" t="s">
        <v>231</v>
      </c>
      <c r="B1788" t="s">
        <v>362</v>
      </c>
      <c r="C1788" t="str">
        <f>+VLOOKUP(Importaciones_mensuales[[#This Row],[Código Arancelario]],Codigos10[],2,0)</f>
        <v>Frutilla</v>
      </c>
      <c r="D1788">
        <f>+VLOOKUP(Importaciones_mensuales[[#This Row],[Cultivo]],Cod_categoría[],2,0)</f>
        <v>100112025</v>
      </c>
      <c r="E1788" t="str">
        <f>+VLOOKUP(Importaciones_mensuales[[#This Row],[Código Arancelario]],Codigos10[],4,0)</f>
        <v>Fresco</v>
      </c>
      <c r="F1788">
        <f>+VLOOKUP(Importaciones_mensuales[[#This Row],[Procesamiento]],Cod_procesamiento[],2,0)</f>
        <v>4</v>
      </c>
      <c r="G1788" t="str">
        <f>+VLOOKUP(Importaciones_mensuales[[#This Row],[Código Arancelario]],Codigos10[],3,0)</f>
        <v>Sin especificar</v>
      </c>
      <c r="H1788">
        <f>+VLOOKUP(Importaciones_mensuales[[#This Row],[Tipo]],Cod_tipo[],2,0)</f>
        <v>5</v>
      </c>
      <c r="I1788" t="str">
        <f>+VLOOKUP(Importaciones_mensuales[[#This Row],[Código Arancelario]],Codigos10[],5,0)</f>
        <v>Berries</v>
      </c>
      <c r="J1788">
        <f>+VLOOKUP(Importaciones_mensuales[[#This Row],[Categoría]],Cod_Tipo_cultivo[],2,0)</f>
        <v>1</v>
      </c>
      <c r="K1788" t="s">
        <v>129</v>
      </c>
      <c r="L1788">
        <f>+VLOOKUP(Importaciones_mensuales[[#This Row],[Contenido]],Contenido_cod[],2,0)</f>
        <v>1</v>
      </c>
      <c r="M1788" t="str">
        <f>+VLOOKUP(Importaciones_mensuales[[#This Row],[Código Arancelario]],Codigos10[],7,0)</f>
        <v>Sin especificar</v>
      </c>
      <c r="N1788">
        <v>2017</v>
      </c>
      <c r="O1788">
        <v>1</v>
      </c>
      <c r="P1788">
        <v>7.2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540</v>
      </c>
      <c r="W1788">
        <v>0</v>
      </c>
      <c r="X1788">
        <v>536</v>
      </c>
      <c r="Y1788">
        <v>0</v>
      </c>
      <c r="Z1788">
        <v>1.4</v>
      </c>
    </row>
    <row r="1789" spans="1:26" x14ac:dyDescent="0.25">
      <c r="A1789" t="s">
        <v>319</v>
      </c>
      <c r="B1789" t="s">
        <v>362</v>
      </c>
      <c r="C1789" t="str">
        <f>+VLOOKUP(Importaciones_mensuales[[#This Row],[Código Arancelario]],Codigos10[],2,0)</f>
        <v>Zarzamora</v>
      </c>
      <c r="D1789">
        <f>+VLOOKUP(Importaciones_mensuales[[#This Row],[Cultivo]],Cod_categoría[],2,0)</f>
        <v>100114038</v>
      </c>
      <c r="E1789" t="str">
        <f>+VLOOKUP(Importaciones_mensuales[[#This Row],[Código Arancelario]],Codigos10[],4,0)</f>
        <v>Fresco</v>
      </c>
      <c r="F1789">
        <f>+VLOOKUP(Importaciones_mensuales[[#This Row],[Procesamiento]],Cod_procesamiento[],2,0)</f>
        <v>4</v>
      </c>
      <c r="G1789" t="str">
        <f>+VLOOKUP(Importaciones_mensuales[[#This Row],[Código Arancelario]],Codigos10[],3,0)</f>
        <v>Sin especificar</v>
      </c>
      <c r="H1789">
        <f>+VLOOKUP(Importaciones_mensuales[[#This Row],[Tipo]],Cod_tipo[],2,0)</f>
        <v>5</v>
      </c>
      <c r="I1789" t="str">
        <f>+VLOOKUP(Importaciones_mensuales[[#This Row],[Código Arancelario]],Codigos10[],5,0)</f>
        <v>Berries</v>
      </c>
      <c r="J1789">
        <f>+VLOOKUP(Importaciones_mensuales[[#This Row],[Categoría]],Cod_Tipo_cultivo[],2,0)</f>
        <v>1</v>
      </c>
      <c r="K1789" t="s">
        <v>129</v>
      </c>
      <c r="L1789">
        <f>+VLOOKUP(Importaciones_mensuales[[#This Row],[Contenido]],Contenido_cod[],2,0)</f>
        <v>1</v>
      </c>
      <c r="M1789" t="str">
        <f>+VLOOKUP(Importaciones_mensuales[[#This Row],[Código Arancelario]],Codigos10[],7,0)</f>
        <v>Sin especificar</v>
      </c>
      <c r="N1789">
        <v>2017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252</v>
      </c>
      <c r="W1789">
        <v>0</v>
      </c>
      <c r="X1789">
        <v>0</v>
      </c>
      <c r="Y1789">
        <v>0</v>
      </c>
      <c r="Z1789">
        <v>1</v>
      </c>
    </row>
    <row r="1790" spans="1:26" x14ac:dyDescent="0.25">
      <c r="A1790" t="s">
        <v>349</v>
      </c>
      <c r="B1790" t="s">
        <v>362</v>
      </c>
      <c r="C1790" t="str">
        <f>+VLOOKUP(Importaciones_mensuales[[#This Row],[Código Arancelario]],Codigos10[],2,0)</f>
        <v>Grosella</v>
      </c>
      <c r="D1790">
        <f>+VLOOKUP(Importaciones_mensuales[[#This Row],[Cultivo]],Cod_categoría[],2,0)</f>
        <v>100114026</v>
      </c>
      <c r="E1790" t="str">
        <f>+VLOOKUP(Importaciones_mensuales[[#This Row],[Código Arancelario]],Codigos10[],4,0)</f>
        <v>Fresco</v>
      </c>
      <c r="F1790">
        <f>+VLOOKUP(Importaciones_mensuales[[#This Row],[Procesamiento]],Cod_procesamiento[],2,0)</f>
        <v>4</v>
      </c>
      <c r="G1790" t="str">
        <f>+VLOOKUP(Importaciones_mensuales[[#This Row],[Código Arancelario]],Codigos10[],3,0)</f>
        <v>Sin especificar</v>
      </c>
      <c r="H1790">
        <f>+VLOOKUP(Importaciones_mensuales[[#This Row],[Tipo]],Cod_tipo[],2,0)</f>
        <v>5</v>
      </c>
      <c r="I1790" t="str">
        <f>+VLOOKUP(Importaciones_mensuales[[#This Row],[Código Arancelario]],Codigos10[],5,0)</f>
        <v>Berries</v>
      </c>
      <c r="J1790">
        <f>+VLOOKUP(Importaciones_mensuales[[#This Row],[Categoría]],Cod_Tipo_cultivo[],2,0)</f>
        <v>1</v>
      </c>
      <c r="K1790" t="s">
        <v>129</v>
      </c>
      <c r="L1790">
        <f>+VLOOKUP(Importaciones_mensuales[[#This Row],[Contenido]],Contenido_cod[],2,0)</f>
        <v>1</v>
      </c>
      <c r="M1790" t="str">
        <f>+VLOOKUP(Importaciones_mensuales[[#This Row],[Código Arancelario]],Codigos10[],7,0)</f>
        <v>Sin especificar</v>
      </c>
      <c r="N1790">
        <v>2017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104</v>
      </c>
      <c r="U1790">
        <v>0</v>
      </c>
      <c r="V1790">
        <v>195</v>
      </c>
      <c r="W1790">
        <v>0</v>
      </c>
      <c r="X1790">
        <v>180</v>
      </c>
      <c r="Y1790">
        <v>0</v>
      </c>
      <c r="Z1790">
        <v>11.5</v>
      </c>
    </row>
    <row r="1791" spans="1:26" x14ac:dyDescent="0.25">
      <c r="A1791" t="s">
        <v>209</v>
      </c>
      <c r="B1791" t="s">
        <v>363</v>
      </c>
      <c r="C1791" t="str">
        <f>+VLOOKUP(Importaciones_mensuales[[#This Row],[Código Arancelario]],Codigos10[],2,0)</f>
        <v>Manzana</v>
      </c>
      <c r="D1791">
        <f>+VLOOKUP(Importaciones_mensuales[[#This Row],[Cultivo]],Cod_categoría[],2,0)</f>
        <v>100104002</v>
      </c>
      <c r="E1791" t="str">
        <f>+VLOOKUP(Importaciones_mensuales[[#This Row],[Código Arancelario]],Codigos10[],4,0)</f>
        <v>Fresco</v>
      </c>
      <c r="F1791">
        <f>+VLOOKUP(Importaciones_mensuales[[#This Row],[Procesamiento]],Cod_procesamiento[],2,0)</f>
        <v>4</v>
      </c>
      <c r="G1791" t="str">
        <f>+VLOOKUP(Importaciones_mensuales[[#This Row],[Código Arancelario]],Codigos10[],3,0)</f>
        <v>No orgánico</v>
      </c>
      <c r="H1791">
        <f>+VLOOKUP(Importaciones_mensuales[[#This Row],[Tipo]],Cod_tipo[],2,0)</f>
        <v>2</v>
      </c>
      <c r="I1791" t="str">
        <f>+VLOOKUP(Importaciones_mensuales[[#This Row],[Código Arancelario]],Codigos10[],5,0)</f>
        <v>Frutos de pepita</v>
      </c>
      <c r="J1791">
        <f>+VLOOKUP(Importaciones_mensuales[[#This Row],[Categoría]],Cod_Tipo_cultivo[],2,0)</f>
        <v>3</v>
      </c>
      <c r="K1791" t="s">
        <v>129</v>
      </c>
      <c r="L1791">
        <f>+VLOOKUP(Importaciones_mensuales[[#This Row],[Contenido]],Contenido_cod[],2,0)</f>
        <v>1</v>
      </c>
      <c r="M1791" t="str">
        <f>+VLOOKUP(Importaciones_mensuales[[#This Row],[Código Arancelario]],Codigos10[],7,0)</f>
        <v>Royal gala</v>
      </c>
      <c r="N1791">
        <v>2019</v>
      </c>
      <c r="O1791">
        <v>1.7704371084012664</v>
      </c>
      <c r="P1791">
        <v>1.771064191463579</v>
      </c>
      <c r="Q1791">
        <v>1.9604321728691476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1.9310612788632326</v>
      </c>
      <c r="X1791">
        <v>1.6610456043956043</v>
      </c>
      <c r="Y1791">
        <v>1.6308605854360336</v>
      </c>
      <c r="Z1791">
        <v>1.7636807945167154</v>
      </c>
    </row>
    <row r="1792" spans="1:26" x14ac:dyDescent="0.25">
      <c r="A1792" t="s">
        <v>247</v>
      </c>
      <c r="B1792" t="s">
        <v>363</v>
      </c>
      <c r="C1792" t="str">
        <f>+VLOOKUP(Importaciones_mensuales[[#This Row],[Código Arancelario]],Codigos10[],2,0)</f>
        <v>Frutilla</v>
      </c>
      <c r="D1792">
        <f>+VLOOKUP(Importaciones_mensuales[[#This Row],[Cultivo]],Cod_categoría[],2,0)</f>
        <v>100112025</v>
      </c>
      <c r="E1792" t="str">
        <f>+VLOOKUP(Importaciones_mensuales[[#This Row],[Código Arancelario]],Codigos10[],4,0)</f>
        <v>Congelado</v>
      </c>
      <c r="F1792">
        <f>+VLOOKUP(Importaciones_mensuales[[#This Row],[Procesamiento]],Cod_procesamiento[],2,0)</f>
        <v>1</v>
      </c>
      <c r="G1792" t="str">
        <f>+VLOOKUP(Importaciones_mensuales[[#This Row],[Código Arancelario]],Codigos10[],3,0)</f>
        <v>No orgánico</v>
      </c>
      <c r="H1792">
        <f>+VLOOKUP(Importaciones_mensuales[[#This Row],[Tipo]],Cod_tipo[],2,0)</f>
        <v>2</v>
      </c>
      <c r="I1792" t="str">
        <f>+VLOOKUP(Importaciones_mensuales[[#This Row],[Código Arancelario]],Codigos10[],5,0)</f>
        <v>Berries</v>
      </c>
      <c r="J1792">
        <f>+VLOOKUP(Importaciones_mensuales[[#This Row],[Categoría]],Cod_Tipo_cultivo[],2,0)</f>
        <v>1</v>
      </c>
      <c r="K1792" t="s">
        <v>129</v>
      </c>
      <c r="L1792">
        <f>+VLOOKUP(Importaciones_mensuales[[#This Row],[Contenido]],Contenido_cod[],2,0)</f>
        <v>1</v>
      </c>
      <c r="M1792" t="str">
        <f>+VLOOKUP(Importaciones_mensuales[[#This Row],[Código Arancelario]],Codigos10[],7,0)</f>
        <v>Sin especificar</v>
      </c>
      <c r="N1792">
        <v>2015</v>
      </c>
      <c r="O1792">
        <v>1.7531764000000001</v>
      </c>
      <c r="P1792">
        <v>0</v>
      </c>
      <c r="Q1792">
        <v>2.8135000000000003</v>
      </c>
      <c r="R1792">
        <v>1.753182</v>
      </c>
      <c r="S1792">
        <v>2.3914586864406777</v>
      </c>
      <c r="T1792">
        <v>1.8839840151912364</v>
      </c>
      <c r="U1792">
        <v>1.3901417273014869</v>
      </c>
      <c r="V1792">
        <v>1.2760420619860848</v>
      </c>
      <c r="W1792">
        <v>1.8129314516129031</v>
      </c>
      <c r="X1792">
        <v>1.9249924175313926</v>
      </c>
      <c r="Y1792">
        <v>1.8763868155298613</v>
      </c>
      <c r="Z1792">
        <v>1.6553653316650452</v>
      </c>
    </row>
    <row r="1793" spans="1:26" x14ac:dyDescent="0.25">
      <c r="A1793" t="s">
        <v>211</v>
      </c>
      <c r="B1793" t="s">
        <v>363</v>
      </c>
      <c r="C1793" t="str">
        <f>+VLOOKUP(Importaciones_mensuales[[#This Row],[Código Arancelario]],Codigos10[],2,0)</f>
        <v>Manzana</v>
      </c>
      <c r="D1793">
        <f>+VLOOKUP(Importaciones_mensuales[[#This Row],[Cultivo]],Cod_categoría[],2,0)</f>
        <v>100104002</v>
      </c>
      <c r="E1793" t="str">
        <f>+VLOOKUP(Importaciones_mensuales[[#This Row],[Código Arancelario]],Codigos10[],4,0)</f>
        <v>Fresco</v>
      </c>
      <c r="F1793">
        <f>+VLOOKUP(Importaciones_mensuales[[#This Row],[Procesamiento]],Cod_procesamiento[],2,0)</f>
        <v>4</v>
      </c>
      <c r="G1793" t="str">
        <f>+VLOOKUP(Importaciones_mensuales[[#This Row],[Código Arancelario]],Codigos10[],3,0)</f>
        <v>No orgánico</v>
      </c>
      <c r="H1793">
        <f>+VLOOKUP(Importaciones_mensuales[[#This Row],[Tipo]],Cod_tipo[],2,0)</f>
        <v>2</v>
      </c>
      <c r="I1793" t="str">
        <f>+VLOOKUP(Importaciones_mensuales[[#This Row],[Código Arancelario]],Codigos10[],5,0)</f>
        <v>Frutos de pepita</v>
      </c>
      <c r="J1793">
        <f>+VLOOKUP(Importaciones_mensuales[[#This Row],[Categoría]],Cod_Tipo_cultivo[],2,0)</f>
        <v>3</v>
      </c>
      <c r="K1793" t="s">
        <v>129</v>
      </c>
      <c r="L1793">
        <f>+VLOOKUP(Importaciones_mensuales[[#This Row],[Contenido]],Contenido_cod[],2,0)</f>
        <v>1</v>
      </c>
      <c r="M1793" t="str">
        <f>+VLOOKUP(Importaciones_mensuales[[#This Row],[Código Arancelario]],Codigos10[],7,0)</f>
        <v>Fuji</v>
      </c>
      <c r="N1793">
        <v>2016</v>
      </c>
      <c r="O1793">
        <v>1.7418888670724526</v>
      </c>
      <c r="P1793">
        <v>1.8598074376860532</v>
      </c>
      <c r="Q1793">
        <v>1.8856870504173411</v>
      </c>
      <c r="R1793">
        <v>2.0694838570348777</v>
      </c>
      <c r="S1793">
        <v>0</v>
      </c>
      <c r="T1793">
        <v>0</v>
      </c>
      <c r="U1793">
        <v>69.716666666666669</v>
      </c>
      <c r="V1793">
        <v>0</v>
      </c>
      <c r="W1793">
        <v>0</v>
      </c>
      <c r="X1793">
        <v>2.2192560198682645</v>
      </c>
      <c r="Y1793">
        <v>1.8545253022428663</v>
      </c>
      <c r="Z1793">
        <v>1.7253740014185455</v>
      </c>
    </row>
    <row r="1794" spans="1:26" x14ac:dyDescent="0.25">
      <c r="A1794" t="s">
        <v>213</v>
      </c>
      <c r="B1794" t="s">
        <v>363</v>
      </c>
      <c r="C1794" t="str">
        <f>+VLOOKUP(Importaciones_mensuales[[#This Row],[Código Arancelario]],Codigos10[],2,0)</f>
        <v>Manzana</v>
      </c>
      <c r="D1794">
        <f>+VLOOKUP(Importaciones_mensuales[[#This Row],[Cultivo]],Cod_categoría[],2,0)</f>
        <v>100104002</v>
      </c>
      <c r="E1794" t="str">
        <f>+VLOOKUP(Importaciones_mensuales[[#This Row],[Código Arancelario]],Codigos10[],4,0)</f>
        <v>Fresco</v>
      </c>
      <c r="F1794">
        <f>+VLOOKUP(Importaciones_mensuales[[#This Row],[Procesamiento]],Cod_procesamiento[],2,0)</f>
        <v>4</v>
      </c>
      <c r="G1794" t="str">
        <f>+VLOOKUP(Importaciones_mensuales[[#This Row],[Código Arancelario]],Codigos10[],3,0)</f>
        <v>No orgánico</v>
      </c>
      <c r="H1794">
        <f>+VLOOKUP(Importaciones_mensuales[[#This Row],[Tipo]],Cod_tipo[],2,0)</f>
        <v>2</v>
      </c>
      <c r="I1794" t="str">
        <f>+VLOOKUP(Importaciones_mensuales[[#This Row],[Código Arancelario]],Codigos10[],5,0)</f>
        <v>Frutos de pepita</v>
      </c>
      <c r="J1794">
        <f>+VLOOKUP(Importaciones_mensuales[[#This Row],[Categoría]],Cod_Tipo_cultivo[],2,0)</f>
        <v>3</v>
      </c>
      <c r="K1794" t="s">
        <v>129</v>
      </c>
      <c r="L1794">
        <f>+VLOOKUP(Importaciones_mensuales[[#This Row],[Contenido]],Contenido_cod[],2,0)</f>
        <v>1</v>
      </c>
      <c r="M1794" t="str">
        <f>+VLOOKUP(Importaciones_mensuales[[#This Row],[Código Arancelario]],Codigos10[],7,0)</f>
        <v>Granny smith</v>
      </c>
      <c r="N1794">
        <v>2018</v>
      </c>
      <c r="O1794">
        <v>1.7353476656294082</v>
      </c>
      <c r="P1794">
        <v>2.004733645408634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1.5277777777777777</v>
      </c>
      <c r="Y1794">
        <v>1.7508934953538242</v>
      </c>
      <c r="Z1794">
        <v>1.8240409413121503</v>
      </c>
    </row>
    <row r="1795" spans="1:26" x14ac:dyDescent="0.25">
      <c r="A1795" t="s">
        <v>338</v>
      </c>
      <c r="B1795" t="s">
        <v>362</v>
      </c>
      <c r="C1795" t="str">
        <f>+VLOOKUP(Importaciones_mensuales[[#This Row],[Código Arancelario]],Codigos10[],2,0)</f>
        <v>Chirimoya</v>
      </c>
      <c r="D1795">
        <f>+VLOOKUP(Importaciones_mensuales[[#This Row],[Cultivo]],Cod_categoría[],2,0)</f>
        <v>100107002</v>
      </c>
      <c r="E1795" t="str">
        <f>+VLOOKUP(Importaciones_mensuales[[#This Row],[Código Arancelario]],Codigos10[],4,0)</f>
        <v>Fresco</v>
      </c>
      <c r="F1795">
        <f>+VLOOKUP(Importaciones_mensuales[[#This Row],[Procesamiento]],Cod_procesamiento[],2,0)</f>
        <v>4</v>
      </c>
      <c r="G1795" t="str">
        <f>+VLOOKUP(Importaciones_mensuales[[#This Row],[Código Arancelario]],Codigos10[],3,0)</f>
        <v>Sin especificar</v>
      </c>
      <c r="H1795">
        <f>+VLOOKUP(Importaciones_mensuales[[#This Row],[Tipo]],Cod_tipo[],2,0)</f>
        <v>5</v>
      </c>
      <c r="I1795" t="str">
        <f>+VLOOKUP(Importaciones_mensuales[[#This Row],[Código Arancelario]],Codigos10[],5,0)</f>
        <v>Tropicales y Subtropicales</v>
      </c>
      <c r="J1795">
        <f>+VLOOKUP(Importaciones_mensuales[[#This Row],[Categoría]],Cod_Tipo_cultivo[],2,0)</f>
        <v>4</v>
      </c>
      <c r="K1795" t="s">
        <v>129</v>
      </c>
      <c r="L1795">
        <f>+VLOOKUP(Importaciones_mensuales[[#This Row],[Contenido]],Contenido_cod[],2,0)</f>
        <v>1</v>
      </c>
      <c r="M1795" t="str">
        <f>+VLOOKUP(Importaciones_mensuales[[#This Row],[Código Arancelario]],Codigos10[],7,0)</f>
        <v>Sin especificar</v>
      </c>
      <c r="N1795">
        <v>2017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2</v>
      </c>
      <c r="W1795">
        <v>0</v>
      </c>
      <c r="X1795">
        <v>3</v>
      </c>
      <c r="Y1795">
        <v>0</v>
      </c>
      <c r="Z1795">
        <v>0</v>
      </c>
    </row>
    <row r="1796" spans="1:26" x14ac:dyDescent="0.25">
      <c r="A1796" t="s">
        <v>215</v>
      </c>
      <c r="B1796" t="s">
        <v>363</v>
      </c>
      <c r="C1796" t="str">
        <f>+VLOOKUP(Importaciones_mensuales[[#This Row],[Código Arancelario]],Codigos10[],2,0)</f>
        <v>Manzana</v>
      </c>
      <c r="D1796">
        <f>+VLOOKUP(Importaciones_mensuales[[#This Row],[Cultivo]],Cod_categoría[],2,0)</f>
        <v>100104002</v>
      </c>
      <c r="E1796" t="str">
        <f>+VLOOKUP(Importaciones_mensuales[[#This Row],[Código Arancelario]],Codigos10[],4,0)</f>
        <v>Fresco</v>
      </c>
      <c r="F1796">
        <f>+VLOOKUP(Importaciones_mensuales[[#This Row],[Procesamiento]],Cod_procesamiento[],2,0)</f>
        <v>4</v>
      </c>
      <c r="G1796" t="str">
        <f>+VLOOKUP(Importaciones_mensuales[[#This Row],[Código Arancelario]],Codigos10[],3,0)</f>
        <v>No orgánico</v>
      </c>
      <c r="H1796">
        <f>+VLOOKUP(Importaciones_mensuales[[#This Row],[Tipo]],Cod_tipo[],2,0)</f>
        <v>2</v>
      </c>
      <c r="I1796" t="str">
        <f>+VLOOKUP(Importaciones_mensuales[[#This Row],[Código Arancelario]],Codigos10[],5,0)</f>
        <v>Frutos de pepita</v>
      </c>
      <c r="J1796">
        <f>+VLOOKUP(Importaciones_mensuales[[#This Row],[Categoría]],Cod_Tipo_cultivo[],2,0)</f>
        <v>3</v>
      </c>
      <c r="K1796" t="s">
        <v>129</v>
      </c>
      <c r="L1796">
        <f>+VLOOKUP(Importaciones_mensuales[[#This Row],[Contenido]],Contenido_cod[],2,0)</f>
        <v>1</v>
      </c>
      <c r="M1796" t="str">
        <f>+VLOOKUP(Importaciones_mensuales[[#This Row],[Código Arancelario]],Codigos10[],7,0)</f>
        <v>Sin especificar</v>
      </c>
      <c r="N1796">
        <v>2019</v>
      </c>
      <c r="O1796">
        <v>1.7345646747907797</v>
      </c>
      <c r="P1796">
        <v>1.7593700023962147</v>
      </c>
      <c r="Q1796">
        <v>1.9440568880815754</v>
      </c>
      <c r="R1796">
        <v>0</v>
      </c>
      <c r="S1796">
        <v>0</v>
      </c>
      <c r="T1796">
        <v>4.283374715832033</v>
      </c>
      <c r="U1796">
        <v>0</v>
      </c>
      <c r="V1796">
        <v>0</v>
      </c>
      <c r="W1796">
        <v>0</v>
      </c>
      <c r="X1796">
        <v>2.5459570426029634</v>
      </c>
      <c r="Y1796">
        <v>1.7333925287658278</v>
      </c>
      <c r="Z1796">
        <v>1.6409938276625695</v>
      </c>
    </row>
    <row r="1797" spans="1:26" x14ac:dyDescent="0.25">
      <c r="A1797" t="s">
        <v>213</v>
      </c>
      <c r="B1797" t="s">
        <v>363</v>
      </c>
      <c r="C1797" t="str">
        <f>+VLOOKUP(Importaciones_mensuales[[#This Row],[Código Arancelario]],Codigos10[],2,0)</f>
        <v>Manzana</v>
      </c>
      <c r="D1797">
        <f>+VLOOKUP(Importaciones_mensuales[[#This Row],[Cultivo]],Cod_categoría[],2,0)</f>
        <v>100104002</v>
      </c>
      <c r="E1797" t="str">
        <f>+VLOOKUP(Importaciones_mensuales[[#This Row],[Código Arancelario]],Codigos10[],4,0)</f>
        <v>Fresco</v>
      </c>
      <c r="F1797">
        <f>+VLOOKUP(Importaciones_mensuales[[#This Row],[Procesamiento]],Cod_procesamiento[],2,0)</f>
        <v>4</v>
      </c>
      <c r="G1797" t="str">
        <f>+VLOOKUP(Importaciones_mensuales[[#This Row],[Código Arancelario]],Codigos10[],3,0)</f>
        <v>No orgánico</v>
      </c>
      <c r="H1797">
        <f>+VLOOKUP(Importaciones_mensuales[[#This Row],[Tipo]],Cod_tipo[],2,0)</f>
        <v>2</v>
      </c>
      <c r="I1797" t="str">
        <f>+VLOOKUP(Importaciones_mensuales[[#This Row],[Código Arancelario]],Codigos10[],5,0)</f>
        <v>Frutos de pepita</v>
      </c>
      <c r="J1797">
        <f>+VLOOKUP(Importaciones_mensuales[[#This Row],[Categoría]],Cod_Tipo_cultivo[],2,0)</f>
        <v>3</v>
      </c>
      <c r="K1797" t="s">
        <v>129</v>
      </c>
      <c r="L1797">
        <f>+VLOOKUP(Importaciones_mensuales[[#This Row],[Contenido]],Contenido_cod[],2,0)</f>
        <v>1</v>
      </c>
      <c r="M1797" t="str">
        <f>+VLOOKUP(Importaciones_mensuales[[#This Row],[Código Arancelario]],Codigos10[],7,0)</f>
        <v>Granny smith</v>
      </c>
      <c r="N1797">
        <v>2021</v>
      </c>
      <c r="O1797">
        <v>1.7313403733586459</v>
      </c>
      <c r="P1797">
        <v>1.8800622964351204</v>
      </c>
      <c r="Q1797">
        <v>1.9576584602094806</v>
      </c>
      <c r="R1797">
        <v>2.2596996922364969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</row>
    <row r="1798" spans="1:26" x14ac:dyDescent="0.25">
      <c r="A1798" t="s">
        <v>213</v>
      </c>
      <c r="B1798" t="s">
        <v>363</v>
      </c>
      <c r="C1798" t="str">
        <f>+VLOOKUP(Importaciones_mensuales[[#This Row],[Código Arancelario]],Codigos10[],2,0)</f>
        <v>Manzana</v>
      </c>
      <c r="D1798">
        <f>+VLOOKUP(Importaciones_mensuales[[#This Row],[Cultivo]],Cod_categoría[],2,0)</f>
        <v>100104002</v>
      </c>
      <c r="E1798" t="str">
        <f>+VLOOKUP(Importaciones_mensuales[[#This Row],[Código Arancelario]],Codigos10[],4,0)</f>
        <v>Fresco</v>
      </c>
      <c r="F1798">
        <f>+VLOOKUP(Importaciones_mensuales[[#This Row],[Procesamiento]],Cod_procesamiento[],2,0)</f>
        <v>4</v>
      </c>
      <c r="G1798" t="str">
        <f>+VLOOKUP(Importaciones_mensuales[[#This Row],[Código Arancelario]],Codigos10[],3,0)</f>
        <v>No orgánico</v>
      </c>
      <c r="H1798">
        <f>+VLOOKUP(Importaciones_mensuales[[#This Row],[Tipo]],Cod_tipo[],2,0)</f>
        <v>2</v>
      </c>
      <c r="I1798" t="str">
        <f>+VLOOKUP(Importaciones_mensuales[[#This Row],[Código Arancelario]],Codigos10[],5,0)</f>
        <v>Frutos de pepita</v>
      </c>
      <c r="J1798">
        <f>+VLOOKUP(Importaciones_mensuales[[#This Row],[Categoría]],Cod_Tipo_cultivo[],2,0)</f>
        <v>3</v>
      </c>
      <c r="K1798" t="s">
        <v>129</v>
      </c>
      <c r="L1798">
        <f>+VLOOKUP(Importaciones_mensuales[[#This Row],[Contenido]],Contenido_cod[],2,0)</f>
        <v>1</v>
      </c>
      <c r="M1798" t="str">
        <f>+VLOOKUP(Importaciones_mensuales[[#This Row],[Código Arancelario]],Codigos10[],7,0)</f>
        <v>Granny smith</v>
      </c>
      <c r="N1798">
        <v>2017</v>
      </c>
      <c r="O1798">
        <v>1.7282476031912994</v>
      </c>
      <c r="P1798">
        <v>1.9126526458616011</v>
      </c>
      <c r="Q1798">
        <v>2.0003305412047951</v>
      </c>
      <c r="R1798">
        <v>0</v>
      </c>
      <c r="S1798">
        <v>0</v>
      </c>
      <c r="T1798">
        <v>0</v>
      </c>
      <c r="U1798">
        <v>1.4325635517364841</v>
      </c>
      <c r="V1798">
        <v>0</v>
      </c>
      <c r="W1798">
        <v>0</v>
      </c>
      <c r="X1798">
        <v>2.0405654064904653</v>
      </c>
      <c r="Y1798">
        <v>2.0403292482135309</v>
      </c>
      <c r="Z1798">
        <v>1.8961416073662534</v>
      </c>
    </row>
    <row r="1799" spans="1:26" x14ac:dyDescent="0.25">
      <c r="A1799" t="s">
        <v>242</v>
      </c>
      <c r="B1799" t="s">
        <v>363</v>
      </c>
      <c r="C1799" t="str">
        <f>+VLOOKUP(Importaciones_mensuales[[#This Row],[Código Arancelario]],Codigos10[],2,0)</f>
        <v>Kiwi</v>
      </c>
      <c r="D1799">
        <f>+VLOOKUP(Importaciones_mensuales[[#This Row],[Cultivo]],Cod_categoría[],2,0)</f>
        <v>100101007</v>
      </c>
      <c r="E1799" t="str">
        <f>+VLOOKUP(Importaciones_mensuales[[#This Row],[Código Arancelario]],Codigos10[],4,0)</f>
        <v>Fresco</v>
      </c>
      <c r="F1799">
        <f>+VLOOKUP(Importaciones_mensuales[[#This Row],[Procesamiento]],Cod_procesamiento[],2,0)</f>
        <v>4</v>
      </c>
      <c r="G1799" t="str">
        <f>+VLOOKUP(Importaciones_mensuales[[#This Row],[Código Arancelario]],Codigos10[],3,0)</f>
        <v>No orgánico</v>
      </c>
      <c r="H1799">
        <f>+VLOOKUP(Importaciones_mensuales[[#This Row],[Tipo]],Cod_tipo[],2,0)</f>
        <v>2</v>
      </c>
      <c r="I1799" t="str">
        <f>+VLOOKUP(Importaciones_mensuales[[#This Row],[Código Arancelario]],Codigos10[],5,0)</f>
        <v>Berries</v>
      </c>
      <c r="J1799">
        <f>+VLOOKUP(Importaciones_mensuales[[#This Row],[Categoría]],Cod_Tipo_cultivo[],2,0)</f>
        <v>1</v>
      </c>
      <c r="K1799" t="s">
        <v>129</v>
      </c>
      <c r="L1799">
        <f>+VLOOKUP(Importaciones_mensuales[[#This Row],[Contenido]],Contenido_cod[],2,0)</f>
        <v>1</v>
      </c>
      <c r="M1799" t="str">
        <f>+VLOOKUP(Importaciones_mensuales[[#This Row],[Código Arancelario]],Codigos10[],7,0)</f>
        <v>Sin especificar</v>
      </c>
      <c r="N1799">
        <v>2020</v>
      </c>
      <c r="O1799">
        <v>1.7241858008658009</v>
      </c>
      <c r="P1799">
        <v>1.7177560173160173</v>
      </c>
      <c r="Q1799">
        <v>1.4757142857142858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2.0595237215033886</v>
      </c>
      <c r="Z1799">
        <v>2.0732174176973692</v>
      </c>
    </row>
    <row r="1800" spans="1:26" x14ac:dyDescent="0.25">
      <c r="A1800" t="s">
        <v>209</v>
      </c>
      <c r="B1800" t="s">
        <v>363</v>
      </c>
      <c r="C1800" t="str">
        <f>+VLOOKUP(Importaciones_mensuales[[#This Row],[Código Arancelario]],Codigos10[],2,0)</f>
        <v>Manzana</v>
      </c>
      <c r="D1800">
        <f>+VLOOKUP(Importaciones_mensuales[[#This Row],[Cultivo]],Cod_categoría[],2,0)</f>
        <v>100104002</v>
      </c>
      <c r="E1800" t="str">
        <f>+VLOOKUP(Importaciones_mensuales[[#This Row],[Código Arancelario]],Codigos10[],4,0)</f>
        <v>Fresco</v>
      </c>
      <c r="F1800">
        <f>+VLOOKUP(Importaciones_mensuales[[#This Row],[Procesamiento]],Cod_procesamiento[],2,0)</f>
        <v>4</v>
      </c>
      <c r="G1800" t="str">
        <f>+VLOOKUP(Importaciones_mensuales[[#This Row],[Código Arancelario]],Codigos10[],3,0)</f>
        <v>No orgánico</v>
      </c>
      <c r="H1800">
        <f>+VLOOKUP(Importaciones_mensuales[[#This Row],[Tipo]],Cod_tipo[],2,0)</f>
        <v>2</v>
      </c>
      <c r="I1800" t="str">
        <f>+VLOOKUP(Importaciones_mensuales[[#This Row],[Código Arancelario]],Codigos10[],5,0)</f>
        <v>Frutos de pepita</v>
      </c>
      <c r="J1800">
        <f>+VLOOKUP(Importaciones_mensuales[[#This Row],[Categoría]],Cod_Tipo_cultivo[],2,0)</f>
        <v>3</v>
      </c>
      <c r="K1800" t="s">
        <v>129</v>
      </c>
      <c r="L1800">
        <f>+VLOOKUP(Importaciones_mensuales[[#This Row],[Contenido]],Contenido_cod[],2,0)</f>
        <v>1</v>
      </c>
      <c r="M1800" t="str">
        <f>+VLOOKUP(Importaciones_mensuales[[#This Row],[Código Arancelario]],Codigos10[],7,0)</f>
        <v>Royal gala</v>
      </c>
      <c r="N1800">
        <v>2018</v>
      </c>
      <c r="O1800">
        <v>1.7157733340502015</v>
      </c>
      <c r="P1800">
        <v>1.7982013305164741</v>
      </c>
      <c r="Q1800">
        <v>0</v>
      </c>
      <c r="R1800">
        <v>0</v>
      </c>
      <c r="S1800">
        <v>0.91229869099563676</v>
      </c>
      <c r="T1800">
        <v>1.1615073397780165</v>
      </c>
      <c r="U1800">
        <v>0</v>
      </c>
      <c r="V1800">
        <v>0</v>
      </c>
      <c r="W1800">
        <v>0</v>
      </c>
      <c r="X1800">
        <v>1.6944444444444444</v>
      </c>
      <c r="Y1800">
        <v>1.675627971618755</v>
      </c>
      <c r="Z1800">
        <v>1.807524977056177</v>
      </c>
    </row>
    <row r="1801" spans="1:26" x14ac:dyDescent="0.25">
      <c r="A1801" t="s">
        <v>252</v>
      </c>
      <c r="B1801" t="s">
        <v>362</v>
      </c>
      <c r="C1801" t="str">
        <f>+VLOOKUP(Importaciones_mensuales[[#This Row],[Código Arancelario]],Codigos10[],2,0)</f>
        <v>Zarzamora</v>
      </c>
      <c r="D1801">
        <f>+VLOOKUP(Importaciones_mensuales[[#This Row],[Cultivo]],Cod_categoría[],2,0)</f>
        <v>100114038</v>
      </c>
      <c r="E1801" t="str">
        <f>+VLOOKUP(Importaciones_mensuales[[#This Row],[Código Arancelario]],Codigos10[],4,0)</f>
        <v>Congelado</v>
      </c>
      <c r="F1801">
        <f>+VLOOKUP(Importaciones_mensuales[[#This Row],[Procesamiento]],Cod_procesamiento[],2,0)</f>
        <v>1</v>
      </c>
      <c r="G1801" t="str">
        <f>+VLOOKUP(Importaciones_mensuales[[#This Row],[Código Arancelario]],Codigos10[],3,0)</f>
        <v>Sin especificar</v>
      </c>
      <c r="H1801">
        <f>+VLOOKUP(Importaciones_mensuales[[#This Row],[Tipo]],Cod_tipo[],2,0)</f>
        <v>5</v>
      </c>
      <c r="I1801" t="str">
        <f>+VLOOKUP(Importaciones_mensuales[[#This Row],[Código Arancelario]],Codigos10[],5,0)</f>
        <v>Berries</v>
      </c>
      <c r="J1801">
        <f>+VLOOKUP(Importaciones_mensuales[[#This Row],[Categoría]],Cod_Tipo_cultivo[],2,0)</f>
        <v>1</v>
      </c>
      <c r="K1801" t="s">
        <v>129</v>
      </c>
      <c r="L1801">
        <f>+VLOOKUP(Importaciones_mensuales[[#This Row],[Contenido]],Contenido_cod[],2,0)</f>
        <v>1</v>
      </c>
      <c r="M1801" t="str">
        <f>+VLOOKUP(Importaciones_mensuales[[#This Row],[Código Arancelario]],Codigos10[],7,0)</f>
        <v>Sin especificar</v>
      </c>
      <c r="N1801">
        <v>2017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20790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20</v>
      </c>
    </row>
    <row r="1802" spans="1:26" x14ac:dyDescent="0.25">
      <c r="A1802" t="s">
        <v>211</v>
      </c>
      <c r="B1802" t="s">
        <v>363</v>
      </c>
      <c r="C1802" t="str">
        <f>+VLOOKUP(Importaciones_mensuales[[#This Row],[Código Arancelario]],Codigos10[],2,0)</f>
        <v>Manzana</v>
      </c>
      <c r="D1802">
        <f>+VLOOKUP(Importaciones_mensuales[[#This Row],[Cultivo]],Cod_categoría[],2,0)</f>
        <v>100104002</v>
      </c>
      <c r="E1802" t="str">
        <f>+VLOOKUP(Importaciones_mensuales[[#This Row],[Código Arancelario]],Codigos10[],4,0)</f>
        <v>Fresco</v>
      </c>
      <c r="F1802">
        <f>+VLOOKUP(Importaciones_mensuales[[#This Row],[Procesamiento]],Cod_procesamiento[],2,0)</f>
        <v>4</v>
      </c>
      <c r="G1802" t="str">
        <f>+VLOOKUP(Importaciones_mensuales[[#This Row],[Código Arancelario]],Codigos10[],3,0)</f>
        <v>No orgánico</v>
      </c>
      <c r="H1802">
        <f>+VLOOKUP(Importaciones_mensuales[[#This Row],[Tipo]],Cod_tipo[],2,0)</f>
        <v>2</v>
      </c>
      <c r="I1802" t="str">
        <f>+VLOOKUP(Importaciones_mensuales[[#This Row],[Código Arancelario]],Codigos10[],5,0)</f>
        <v>Frutos de pepita</v>
      </c>
      <c r="J1802">
        <f>+VLOOKUP(Importaciones_mensuales[[#This Row],[Categoría]],Cod_Tipo_cultivo[],2,0)</f>
        <v>3</v>
      </c>
      <c r="K1802" t="s">
        <v>129</v>
      </c>
      <c r="L1802">
        <f>+VLOOKUP(Importaciones_mensuales[[#This Row],[Contenido]],Contenido_cod[],2,0)</f>
        <v>1</v>
      </c>
      <c r="M1802" t="str">
        <f>+VLOOKUP(Importaciones_mensuales[[#This Row],[Código Arancelario]],Codigos10[],7,0)</f>
        <v>Fuji</v>
      </c>
      <c r="N1802">
        <v>2021</v>
      </c>
      <c r="O1802">
        <v>1.7118993630438089</v>
      </c>
      <c r="P1802">
        <v>1.6956990420043137</v>
      </c>
      <c r="Q1802">
        <v>1.7297601926822561</v>
      </c>
      <c r="R1802">
        <v>1.7987596834652229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</row>
    <row r="1803" spans="1:26" x14ac:dyDescent="0.25">
      <c r="A1803" t="s">
        <v>213</v>
      </c>
      <c r="B1803" t="s">
        <v>363</v>
      </c>
      <c r="C1803" t="str">
        <f>+VLOOKUP(Importaciones_mensuales[[#This Row],[Código Arancelario]],Codigos10[],2,0)</f>
        <v>Manzana</v>
      </c>
      <c r="D1803">
        <f>+VLOOKUP(Importaciones_mensuales[[#This Row],[Cultivo]],Cod_categoría[],2,0)</f>
        <v>100104002</v>
      </c>
      <c r="E1803" t="str">
        <f>+VLOOKUP(Importaciones_mensuales[[#This Row],[Código Arancelario]],Codigos10[],4,0)</f>
        <v>Fresco</v>
      </c>
      <c r="F1803">
        <f>+VLOOKUP(Importaciones_mensuales[[#This Row],[Procesamiento]],Cod_procesamiento[],2,0)</f>
        <v>4</v>
      </c>
      <c r="G1803" t="str">
        <f>+VLOOKUP(Importaciones_mensuales[[#This Row],[Código Arancelario]],Codigos10[],3,0)</f>
        <v>No orgánico</v>
      </c>
      <c r="H1803">
        <f>+VLOOKUP(Importaciones_mensuales[[#This Row],[Tipo]],Cod_tipo[],2,0)</f>
        <v>2</v>
      </c>
      <c r="I1803" t="str">
        <f>+VLOOKUP(Importaciones_mensuales[[#This Row],[Código Arancelario]],Codigos10[],5,0)</f>
        <v>Frutos de pepita</v>
      </c>
      <c r="J1803">
        <f>+VLOOKUP(Importaciones_mensuales[[#This Row],[Categoría]],Cod_Tipo_cultivo[],2,0)</f>
        <v>3</v>
      </c>
      <c r="K1803" t="s">
        <v>129</v>
      </c>
      <c r="L1803">
        <f>+VLOOKUP(Importaciones_mensuales[[#This Row],[Contenido]],Contenido_cod[],2,0)</f>
        <v>1</v>
      </c>
      <c r="M1803" t="str">
        <f>+VLOOKUP(Importaciones_mensuales[[#This Row],[Código Arancelario]],Codigos10[],7,0)</f>
        <v>Granny smith</v>
      </c>
      <c r="N1803">
        <v>2020</v>
      </c>
      <c r="O1803">
        <v>1.7074026228504648</v>
      </c>
      <c r="P1803">
        <v>1.7222696512088536</v>
      </c>
      <c r="Q1803">
        <v>1.688957039337474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1.5855530325989118</v>
      </c>
      <c r="Z1803">
        <v>1.5105335602438066</v>
      </c>
    </row>
    <row r="1804" spans="1:26" x14ac:dyDescent="0.25">
      <c r="A1804" t="s">
        <v>256</v>
      </c>
      <c r="B1804" t="s">
        <v>362</v>
      </c>
      <c r="C1804" t="str">
        <f>+VLOOKUP(Importaciones_mensuales[[#This Row],[Código Arancelario]],Codigos10[],2,0)</f>
        <v>Damasco</v>
      </c>
      <c r="D1804">
        <f>+VLOOKUP(Importaciones_mensuales[[#This Row],[Cultivo]],Cod_categoría[],2,0)</f>
        <v>100103003</v>
      </c>
      <c r="E1804" t="str">
        <f>+VLOOKUP(Importaciones_mensuales[[#This Row],[Código Arancelario]],Codigos10[],4,0)</f>
        <v>Congelado</v>
      </c>
      <c r="F1804">
        <f>+VLOOKUP(Importaciones_mensuales[[#This Row],[Procesamiento]],Cod_procesamiento[],2,0)</f>
        <v>1</v>
      </c>
      <c r="G1804" t="str">
        <f>+VLOOKUP(Importaciones_mensuales[[#This Row],[Código Arancelario]],Codigos10[],3,0)</f>
        <v>Sin especificar</v>
      </c>
      <c r="H1804">
        <f>+VLOOKUP(Importaciones_mensuales[[#This Row],[Tipo]],Cod_tipo[],2,0)</f>
        <v>5</v>
      </c>
      <c r="I1804" t="str">
        <f>+VLOOKUP(Importaciones_mensuales[[#This Row],[Código Arancelario]],Codigos10[],5,0)</f>
        <v>Frutos de carozo</v>
      </c>
      <c r="J1804">
        <f>+VLOOKUP(Importaciones_mensuales[[#This Row],[Categoría]],Cod_Tipo_cultivo[],2,0)</f>
        <v>5</v>
      </c>
      <c r="K1804" t="s">
        <v>129</v>
      </c>
      <c r="L1804">
        <f>+VLOOKUP(Importaciones_mensuales[[#This Row],[Contenido]],Contenido_cod[],2,0)</f>
        <v>1</v>
      </c>
      <c r="M1804" t="str">
        <f>+VLOOKUP(Importaciones_mensuales[[#This Row],[Código Arancelario]],Codigos10[],7,0)</f>
        <v>Sin especificar</v>
      </c>
      <c r="N1804">
        <v>2017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24000</v>
      </c>
      <c r="X1804">
        <v>0</v>
      </c>
      <c r="Y1804">
        <v>0</v>
      </c>
      <c r="Z1804">
        <v>0</v>
      </c>
    </row>
    <row r="1805" spans="1:26" x14ac:dyDescent="0.25">
      <c r="A1805" t="s">
        <v>257</v>
      </c>
      <c r="B1805" t="s">
        <v>362</v>
      </c>
      <c r="C1805" t="str">
        <f>+VLOOKUP(Importaciones_mensuales[[#This Row],[Código Arancelario]],Codigos10[],2,0)</f>
        <v>Durazno</v>
      </c>
      <c r="D1805">
        <f>+VLOOKUP(Importaciones_mensuales[[#This Row],[Cultivo]],Cod_categoría[],2,0)</f>
        <v>100103004</v>
      </c>
      <c r="E1805" t="str">
        <f>+VLOOKUP(Importaciones_mensuales[[#This Row],[Código Arancelario]],Codigos10[],4,0)</f>
        <v>Congelado</v>
      </c>
      <c r="F1805">
        <f>+VLOOKUP(Importaciones_mensuales[[#This Row],[Procesamiento]],Cod_procesamiento[],2,0)</f>
        <v>1</v>
      </c>
      <c r="G1805" t="str">
        <f>+VLOOKUP(Importaciones_mensuales[[#This Row],[Código Arancelario]],Codigos10[],3,0)</f>
        <v>Sin especificar</v>
      </c>
      <c r="H1805">
        <f>+VLOOKUP(Importaciones_mensuales[[#This Row],[Tipo]],Cod_tipo[],2,0)</f>
        <v>5</v>
      </c>
      <c r="I1805" t="str">
        <f>+VLOOKUP(Importaciones_mensuales[[#This Row],[Código Arancelario]],Codigos10[],5,0)</f>
        <v>Frutos de carozo</v>
      </c>
      <c r="J1805">
        <f>+VLOOKUP(Importaciones_mensuales[[#This Row],[Categoría]],Cod_Tipo_cultivo[],2,0)</f>
        <v>5</v>
      </c>
      <c r="K1805" t="s">
        <v>129</v>
      </c>
      <c r="L1805">
        <f>+VLOOKUP(Importaciones_mensuales[[#This Row],[Contenido]],Contenido_cod[],2,0)</f>
        <v>1</v>
      </c>
      <c r="M1805" t="str">
        <f>+VLOOKUP(Importaciones_mensuales[[#This Row],[Código Arancelario]],Codigos10[],7,0)</f>
        <v>Sin especificar</v>
      </c>
      <c r="N1805">
        <v>2017</v>
      </c>
      <c r="O1805">
        <v>25000</v>
      </c>
      <c r="P1805">
        <v>40600</v>
      </c>
      <c r="Q1805">
        <v>25000</v>
      </c>
      <c r="R1805">
        <v>49000</v>
      </c>
      <c r="S1805">
        <v>62473.81</v>
      </c>
      <c r="T1805">
        <v>25000</v>
      </c>
      <c r="U1805">
        <v>84600</v>
      </c>
      <c r="V1805">
        <v>35380.199999999997</v>
      </c>
      <c r="W1805">
        <v>216632.45</v>
      </c>
      <c r="X1805">
        <v>0</v>
      </c>
      <c r="Y1805">
        <v>40963.64</v>
      </c>
      <c r="Z1805">
        <v>48000</v>
      </c>
    </row>
    <row r="1806" spans="1:26" x14ac:dyDescent="0.25">
      <c r="A1806" t="s">
        <v>258</v>
      </c>
      <c r="B1806" t="s">
        <v>362</v>
      </c>
      <c r="C1806" t="str">
        <f>+VLOOKUP(Importaciones_mensuales[[#This Row],[Código Arancelario]],Codigos10[],2,0)</f>
        <v>Manzana</v>
      </c>
      <c r="D1806">
        <f>+VLOOKUP(Importaciones_mensuales[[#This Row],[Cultivo]],Cod_categoría[],2,0)</f>
        <v>100104002</v>
      </c>
      <c r="E1806" t="str">
        <f>+VLOOKUP(Importaciones_mensuales[[#This Row],[Código Arancelario]],Codigos10[],4,0)</f>
        <v>Congelado</v>
      </c>
      <c r="F1806">
        <f>+VLOOKUP(Importaciones_mensuales[[#This Row],[Procesamiento]],Cod_procesamiento[],2,0)</f>
        <v>1</v>
      </c>
      <c r="G1806" t="str">
        <f>+VLOOKUP(Importaciones_mensuales[[#This Row],[Código Arancelario]],Codigos10[],3,0)</f>
        <v>Sin especificar</v>
      </c>
      <c r="H1806">
        <f>+VLOOKUP(Importaciones_mensuales[[#This Row],[Tipo]],Cod_tipo[],2,0)</f>
        <v>5</v>
      </c>
      <c r="I1806" t="str">
        <f>+VLOOKUP(Importaciones_mensuales[[#This Row],[Código Arancelario]],Codigos10[],5,0)</f>
        <v>Frutos de pepita</v>
      </c>
      <c r="J1806">
        <f>+VLOOKUP(Importaciones_mensuales[[#This Row],[Categoría]],Cod_Tipo_cultivo[],2,0)</f>
        <v>3</v>
      </c>
      <c r="K1806" t="s">
        <v>129</v>
      </c>
      <c r="L1806">
        <f>+VLOOKUP(Importaciones_mensuales[[#This Row],[Contenido]],Contenido_cod[],2,0)</f>
        <v>1</v>
      </c>
      <c r="M1806" t="str">
        <f>+VLOOKUP(Importaciones_mensuales[[#This Row],[Código Arancelario]],Codigos10[],7,0)</f>
        <v>Sin especificar</v>
      </c>
      <c r="N1806">
        <v>2017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20</v>
      </c>
      <c r="Y1806">
        <v>0</v>
      </c>
      <c r="Z1806">
        <v>0</v>
      </c>
    </row>
    <row r="1807" spans="1:26" x14ac:dyDescent="0.25">
      <c r="A1807" t="s">
        <v>259</v>
      </c>
      <c r="B1807" t="s">
        <v>362</v>
      </c>
      <c r="C1807" t="str">
        <f>+VLOOKUP(Importaciones_mensuales[[#This Row],[Código Arancelario]],Codigos10[],2,0)</f>
        <v>Uva</v>
      </c>
      <c r="D1807">
        <f>+VLOOKUP(Importaciones_mensuales[[#This Row],[Cultivo]],Cod_categoría[],2,0)</f>
        <v>100109001</v>
      </c>
      <c r="E1807" t="str">
        <f>+VLOOKUP(Importaciones_mensuales[[#This Row],[Código Arancelario]],Codigos10[],4,0)</f>
        <v>Congelado</v>
      </c>
      <c r="F1807">
        <f>+VLOOKUP(Importaciones_mensuales[[#This Row],[Procesamiento]],Cod_procesamiento[],2,0)</f>
        <v>1</v>
      </c>
      <c r="G1807" t="str">
        <f>+VLOOKUP(Importaciones_mensuales[[#This Row],[Código Arancelario]],Codigos10[],3,0)</f>
        <v>Sin especificar</v>
      </c>
      <c r="H1807">
        <f>+VLOOKUP(Importaciones_mensuales[[#This Row],[Tipo]],Cod_tipo[],2,0)</f>
        <v>5</v>
      </c>
      <c r="I1807" t="str">
        <f>+VLOOKUP(Importaciones_mensuales[[#This Row],[Código Arancelario]],Codigos10[],5,0)</f>
        <v>Uva</v>
      </c>
      <c r="J1807">
        <f>+VLOOKUP(Importaciones_mensuales[[#This Row],[Categoría]],Cod_Tipo_cultivo[],2,0)</f>
        <v>11</v>
      </c>
      <c r="K1807" t="s">
        <v>129</v>
      </c>
      <c r="L1807">
        <f>+VLOOKUP(Importaciones_mensuales[[#This Row],[Contenido]],Contenido_cod[],2,0)</f>
        <v>1</v>
      </c>
      <c r="M1807" t="str">
        <f>+VLOOKUP(Importaciones_mensuales[[#This Row],[Código Arancelario]],Codigos10[],7,0)</f>
        <v>Sin especificar</v>
      </c>
      <c r="N1807">
        <v>2017</v>
      </c>
      <c r="O1807">
        <v>0</v>
      </c>
      <c r="P1807">
        <v>24000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15</v>
      </c>
      <c r="Z1807">
        <v>0</v>
      </c>
    </row>
    <row r="1808" spans="1:26" x14ac:dyDescent="0.25">
      <c r="A1808" t="s">
        <v>103</v>
      </c>
      <c r="B1808" t="s">
        <v>363</v>
      </c>
      <c r="C1808" t="str">
        <f>+VLOOKUP(Importaciones_mensuales[[#This Row],[Código Arancelario]],Codigos10[],2,0)</f>
        <v>Otras hortalizas</v>
      </c>
      <c r="D1808">
        <f>+VLOOKUP(Importaciones_mensuales[[#This Row],[Cultivo]],Cod_categoría[],2,0)</f>
        <v>100112054</v>
      </c>
      <c r="E1808" t="str">
        <f>+VLOOKUP(Importaciones_mensuales[[#This Row],[Código Arancelario]],Codigos10[],4,0)</f>
        <v>Deshidratado</v>
      </c>
      <c r="F1808">
        <f>+VLOOKUP(Importaciones_mensuales[[#This Row],[Procesamiento]],Cod_procesamiento[],2,0)</f>
        <v>3</v>
      </c>
      <c r="G1808" t="str">
        <f>+VLOOKUP(Importaciones_mensuales[[#This Row],[Código Arancelario]],Codigos10[],3,0)</f>
        <v>No orgánico</v>
      </c>
      <c r="H1808">
        <f>+VLOOKUP(Importaciones_mensuales[[#This Row],[Tipo]],Cod_tipo[],2,0)</f>
        <v>2</v>
      </c>
      <c r="I1808" t="str">
        <f>+VLOOKUP(Importaciones_mensuales[[#This Row],[Código Arancelario]],Codigos10[],5,0)</f>
        <v>Hortalizas</v>
      </c>
      <c r="J1808">
        <f>+VLOOKUP(Importaciones_mensuales[[#This Row],[Categoría]],Cod_Tipo_cultivo[],2,0)</f>
        <v>7</v>
      </c>
      <c r="K1808" t="s">
        <v>20</v>
      </c>
      <c r="L1808">
        <f>+VLOOKUP(Importaciones_mensuales[[#This Row],[Contenido]],Contenido_cod[],2,0)</f>
        <v>2</v>
      </c>
      <c r="M1808" t="str">
        <f>+VLOOKUP(Importaciones_mensuales[[#This Row],[Código Arancelario]],Codigos10[],7,0)</f>
        <v>Sin especificar</v>
      </c>
      <c r="N1808">
        <v>2016</v>
      </c>
      <c r="O1808">
        <v>1.7057585630357082</v>
      </c>
      <c r="P1808">
        <v>1.5786097438554882</v>
      </c>
      <c r="Q1808">
        <v>2.0250221930098529</v>
      </c>
      <c r="R1808">
        <v>1.5367922956594522</v>
      </c>
      <c r="S1808">
        <v>1.7570713274203698</v>
      </c>
      <c r="T1808">
        <v>1.8238892384046519</v>
      </c>
      <c r="U1808">
        <v>1.7312869360485379</v>
      </c>
      <c r="V1808">
        <v>1.65728771708697</v>
      </c>
      <c r="W1808">
        <v>1.5400645689283576</v>
      </c>
      <c r="X1808">
        <v>1.6101688899258237</v>
      </c>
      <c r="Y1808">
        <v>1.5356527160846001</v>
      </c>
      <c r="Z1808">
        <v>3.3039258089004697</v>
      </c>
    </row>
    <row r="1809" spans="1:26" x14ac:dyDescent="0.25">
      <c r="A1809" t="s">
        <v>209</v>
      </c>
      <c r="B1809" t="s">
        <v>363</v>
      </c>
      <c r="C1809" t="str">
        <f>+VLOOKUP(Importaciones_mensuales[[#This Row],[Código Arancelario]],Codigos10[],2,0)</f>
        <v>Manzana</v>
      </c>
      <c r="D1809">
        <f>+VLOOKUP(Importaciones_mensuales[[#This Row],[Cultivo]],Cod_categoría[],2,0)</f>
        <v>100104002</v>
      </c>
      <c r="E1809" t="str">
        <f>+VLOOKUP(Importaciones_mensuales[[#This Row],[Código Arancelario]],Codigos10[],4,0)</f>
        <v>Fresco</v>
      </c>
      <c r="F1809">
        <f>+VLOOKUP(Importaciones_mensuales[[#This Row],[Procesamiento]],Cod_procesamiento[],2,0)</f>
        <v>4</v>
      </c>
      <c r="G1809" t="str">
        <f>+VLOOKUP(Importaciones_mensuales[[#This Row],[Código Arancelario]],Codigos10[],3,0)</f>
        <v>No orgánico</v>
      </c>
      <c r="H1809">
        <f>+VLOOKUP(Importaciones_mensuales[[#This Row],[Tipo]],Cod_tipo[],2,0)</f>
        <v>2</v>
      </c>
      <c r="I1809" t="str">
        <f>+VLOOKUP(Importaciones_mensuales[[#This Row],[Código Arancelario]],Codigos10[],5,0)</f>
        <v>Frutos de pepita</v>
      </c>
      <c r="J1809">
        <f>+VLOOKUP(Importaciones_mensuales[[#This Row],[Categoría]],Cod_Tipo_cultivo[],2,0)</f>
        <v>3</v>
      </c>
      <c r="K1809" t="s">
        <v>129</v>
      </c>
      <c r="L1809">
        <f>+VLOOKUP(Importaciones_mensuales[[#This Row],[Contenido]],Contenido_cod[],2,0)</f>
        <v>1</v>
      </c>
      <c r="M1809" t="str">
        <f>+VLOOKUP(Importaciones_mensuales[[#This Row],[Código Arancelario]],Codigos10[],7,0)</f>
        <v>Royal gala</v>
      </c>
      <c r="N1809">
        <v>2016</v>
      </c>
      <c r="O1809">
        <v>1.7025340136054421</v>
      </c>
      <c r="P1809">
        <v>1.8868290611898317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1.6682828793883688</v>
      </c>
      <c r="Z1809">
        <v>2.1550164388738429</v>
      </c>
    </row>
    <row r="1810" spans="1:26" x14ac:dyDescent="0.25">
      <c r="A1810" t="s">
        <v>263</v>
      </c>
      <c r="B1810" t="s">
        <v>362</v>
      </c>
      <c r="C1810" t="str">
        <f>+VLOOKUP(Importaciones_mensuales[[#This Row],[Código Arancelario]],Codigos10[],2,0)</f>
        <v>Durazno</v>
      </c>
      <c r="D1810">
        <f>+VLOOKUP(Importaciones_mensuales[[#This Row],[Cultivo]],Cod_categoría[],2,0)</f>
        <v>100103004</v>
      </c>
      <c r="E1810" t="str">
        <f>+VLOOKUP(Importaciones_mensuales[[#This Row],[Código Arancelario]],Codigos10[],4,0)</f>
        <v>Conserva</v>
      </c>
      <c r="F1810">
        <f>+VLOOKUP(Importaciones_mensuales[[#This Row],[Procesamiento]],Cod_procesamiento[],2,0)</f>
        <v>2</v>
      </c>
      <c r="G1810" t="str">
        <f>+VLOOKUP(Importaciones_mensuales[[#This Row],[Código Arancelario]],Codigos10[],3,0)</f>
        <v>Sin especificar</v>
      </c>
      <c r="H1810">
        <f>+VLOOKUP(Importaciones_mensuales[[#This Row],[Tipo]],Cod_tipo[],2,0)</f>
        <v>5</v>
      </c>
      <c r="I1810" t="str">
        <f>+VLOOKUP(Importaciones_mensuales[[#This Row],[Código Arancelario]],Codigos10[],5,0)</f>
        <v>Frutos de carozo</v>
      </c>
      <c r="J1810">
        <f>+VLOOKUP(Importaciones_mensuales[[#This Row],[Categoría]],Cod_Tipo_cultivo[],2,0)</f>
        <v>5</v>
      </c>
      <c r="K1810" t="s">
        <v>129</v>
      </c>
      <c r="L1810">
        <f>+VLOOKUP(Importaciones_mensuales[[#This Row],[Contenido]],Contenido_cod[],2,0)</f>
        <v>1</v>
      </c>
      <c r="M1810" t="str">
        <f>+VLOOKUP(Importaciones_mensuales[[#This Row],[Código Arancelario]],Codigos10[],7,0)</f>
        <v>Sin especificar</v>
      </c>
      <c r="N1810">
        <v>2017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19</v>
      </c>
      <c r="V1810">
        <v>0</v>
      </c>
      <c r="W1810">
        <v>0</v>
      </c>
      <c r="X1810">
        <v>0</v>
      </c>
      <c r="Y1810">
        <v>0</v>
      </c>
      <c r="Z1810">
        <v>5</v>
      </c>
    </row>
    <row r="1811" spans="1:26" x14ac:dyDescent="0.25">
      <c r="A1811" t="s">
        <v>264</v>
      </c>
      <c r="B1811" t="s">
        <v>362</v>
      </c>
      <c r="C1811" t="str">
        <f>+VLOOKUP(Importaciones_mensuales[[#This Row],[Código Arancelario]],Codigos10[],2,0)</f>
        <v>Durazno</v>
      </c>
      <c r="D1811">
        <f>+VLOOKUP(Importaciones_mensuales[[#This Row],[Cultivo]],Cod_categoría[],2,0)</f>
        <v>100103004</v>
      </c>
      <c r="E1811" t="str">
        <f>+VLOOKUP(Importaciones_mensuales[[#This Row],[Código Arancelario]],Codigos10[],4,0)</f>
        <v>Conserva</v>
      </c>
      <c r="F1811">
        <f>+VLOOKUP(Importaciones_mensuales[[#This Row],[Procesamiento]],Cod_procesamiento[],2,0)</f>
        <v>2</v>
      </c>
      <c r="G1811" t="str">
        <f>+VLOOKUP(Importaciones_mensuales[[#This Row],[Código Arancelario]],Codigos10[],3,0)</f>
        <v>Sin especificar</v>
      </c>
      <c r="H1811">
        <f>+VLOOKUP(Importaciones_mensuales[[#This Row],[Tipo]],Cod_tipo[],2,0)</f>
        <v>5</v>
      </c>
      <c r="I1811" t="str">
        <f>+VLOOKUP(Importaciones_mensuales[[#This Row],[Código Arancelario]],Codigos10[],5,0)</f>
        <v>Frutos de carozo</v>
      </c>
      <c r="J1811">
        <f>+VLOOKUP(Importaciones_mensuales[[#This Row],[Categoría]],Cod_Tipo_cultivo[],2,0)</f>
        <v>5</v>
      </c>
      <c r="K1811" t="s">
        <v>129</v>
      </c>
      <c r="L1811">
        <f>+VLOOKUP(Importaciones_mensuales[[#This Row],[Contenido]],Contenido_cod[],2,0)</f>
        <v>1</v>
      </c>
      <c r="M1811" t="str">
        <f>+VLOOKUP(Importaciones_mensuales[[#This Row],[Código Arancelario]],Codigos10[],7,0)</f>
        <v>Sin especificar</v>
      </c>
      <c r="N1811">
        <v>2017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48</v>
      </c>
      <c r="W1811">
        <v>0</v>
      </c>
      <c r="X1811">
        <v>0</v>
      </c>
      <c r="Y1811">
        <v>0</v>
      </c>
      <c r="Z1811">
        <v>0</v>
      </c>
    </row>
    <row r="1812" spans="1:26" x14ac:dyDescent="0.25">
      <c r="A1812" t="s">
        <v>265</v>
      </c>
      <c r="B1812" t="s">
        <v>362</v>
      </c>
      <c r="C1812" t="str">
        <f>+VLOOKUP(Importaciones_mensuales[[#This Row],[Código Arancelario]],Codigos10[],2,0)</f>
        <v>Damasco</v>
      </c>
      <c r="D1812">
        <f>+VLOOKUP(Importaciones_mensuales[[#This Row],[Cultivo]],Cod_categoría[],2,0)</f>
        <v>100103003</v>
      </c>
      <c r="E1812" t="str">
        <f>+VLOOKUP(Importaciones_mensuales[[#This Row],[Código Arancelario]],Codigos10[],4,0)</f>
        <v>Deshidratado</v>
      </c>
      <c r="F1812">
        <f>+VLOOKUP(Importaciones_mensuales[[#This Row],[Procesamiento]],Cod_procesamiento[],2,0)</f>
        <v>3</v>
      </c>
      <c r="G1812" t="str">
        <f>+VLOOKUP(Importaciones_mensuales[[#This Row],[Código Arancelario]],Codigos10[],3,0)</f>
        <v>Sin especificar</v>
      </c>
      <c r="H1812">
        <f>+VLOOKUP(Importaciones_mensuales[[#This Row],[Tipo]],Cod_tipo[],2,0)</f>
        <v>5</v>
      </c>
      <c r="I1812" t="str">
        <f>+VLOOKUP(Importaciones_mensuales[[#This Row],[Código Arancelario]],Codigos10[],5,0)</f>
        <v>Frutos de carozo</v>
      </c>
      <c r="J1812">
        <f>+VLOOKUP(Importaciones_mensuales[[#This Row],[Categoría]],Cod_Tipo_cultivo[],2,0)</f>
        <v>5</v>
      </c>
      <c r="K1812" t="s">
        <v>129</v>
      </c>
      <c r="L1812">
        <f>+VLOOKUP(Importaciones_mensuales[[#This Row],[Contenido]],Contenido_cod[],2,0)</f>
        <v>1</v>
      </c>
      <c r="M1812" t="str">
        <f>+VLOOKUP(Importaciones_mensuales[[#This Row],[Código Arancelario]],Codigos10[],7,0)</f>
        <v>Sin especificar</v>
      </c>
      <c r="N1812">
        <v>2017</v>
      </c>
      <c r="O1812">
        <v>0</v>
      </c>
      <c r="P1812">
        <v>0</v>
      </c>
      <c r="Q1812">
        <v>0</v>
      </c>
      <c r="R1812">
        <v>20000</v>
      </c>
      <c r="S1812">
        <v>720</v>
      </c>
      <c r="T1812">
        <v>16000</v>
      </c>
      <c r="U1812">
        <v>0</v>
      </c>
      <c r="V1812">
        <v>8240</v>
      </c>
      <c r="W1812">
        <v>0</v>
      </c>
      <c r="X1812">
        <v>14120</v>
      </c>
      <c r="Y1812">
        <v>0</v>
      </c>
      <c r="Z1812">
        <v>40000</v>
      </c>
    </row>
    <row r="1813" spans="1:26" x14ac:dyDescent="0.25">
      <c r="A1813" t="s">
        <v>213</v>
      </c>
      <c r="B1813" t="s">
        <v>363</v>
      </c>
      <c r="C1813" t="str">
        <f>+VLOOKUP(Importaciones_mensuales[[#This Row],[Código Arancelario]],Codigos10[],2,0)</f>
        <v>Manzana</v>
      </c>
      <c r="D1813">
        <f>+VLOOKUP(Importaciones_mensuales[[#This Row],[Cultivo]],Cod_categoría[],2,0)</f>
        <v>100104002</v>
      </c>
      <c r="E1813" t="str">
        <f>+VLOOKUP(Importaciones_mensuales[[#This Row],[Código Arancelario]],Codigos10[],4,0)</f>
        <v>Fresco</v>
      </c>
      <c r="F1813">
        <f>+VLOOKUP(Importaciones_mensuales[[#This Row],[Procesamiento]],Cod_procesamiento[],2,0)</f>
        <v>4</v>
      </c>
      <c r="G1813" t="str">
        <f>+VLOOKUP(Importaciones_mensuales[[#This Row],[Código Arancelario]],Codigos10[],3,0)</f>
        <v>No orgánico</v>
      </c>
      <c r="H1813">
        <f>+VLOOKUP(Importaciones_mensuales[[#This Row],[Tipo]],Cod_tipo[],2,0)</f>
        <v>2</v>
      </c>
      <c r="I1813" t="str">
        <f>+VLOOKUP(Importaciones_mensuales[[#This Row],[Código Arancelario]],Codigos10[],5,0)</f>
        <v>Frutos de pepita</v>
      </c>
      <c r="J1813">
        <f>+VLOOKUP(Importaciones_mensuales[[#This Row],[Categoría]],Cod_Tipo_cultivo[],2,0)</f>
        <v>3</v>
      </c>
      <c r="K1813" t="s">
        <v>129</v>
      </c>
      <c r="L1813">
        <f>+VLOOKUP(Importaciones_mensuales[[#This Row],[Contenido]],Contenido_cod[],2,0)</f>
        <v>1</v>
      </c>
      <c r="M1813" t="str">
        <f>+VLOOKUP(Importaciones_mensuales[[#This Row],[Código Arancelario]],Codigos10[],7,0)</f>
        <v>Granny smith</v>
      </c>
      <c r="N1813">
        <v>2015</v>
      </c>
      <c r="O1813">
        <v>1.663673911921111</v>
      </c>
      <c r="P1813">
        <v>1.5885743563792776</v>
      </c>
      <c r="Q1813">
        <v>1.6765967091246998</v>
      </c>
      <c r="R1813">
        <v>0</v>
      </c>
      <c r="S1813">
        <v>0</v>
      </c>
      <c r="T1813">
        <v>0</v>
      </c>
      <c r="U1813">
        <v>0.99192404495258912</v>
      </c>
      <c r="V1813">
        <v>0</v>
      </c>
      <c r="W1813">
        <v>0</v>
      </c>
      <c r="X1813">
        <v>0</v>
      </c>
      <c r="Y1813">
        <v>1.8692538213028593</v>
      </c>
      <c r="Z1813">
        <v>1.8761767867204091</v>
      </c>
    </row>
    <row r="1814" spans="1:26" x14ac:dyDescent="0.25">
      <c r="A1814" t="s">
        <v>211</v>
      </c>
      <c r="B1814" t="s">
        <v>363</v>
      </c>
      <c r="C1814" t="str">
        <f>+VLOOKUP(Importaciones_mensuales[[#This Row],[Código Arancelario]],Codigos10[],2,0)</f>
        <v>Manzana</v>
      </c>
      <c r="D1814">
        <f>+VLOOKUP(Importaciones_mensuales[[#This Row],[Cultivo]],Cod_categoría[],2,0)</f>
        <v>100104002</v>
      </c>
      <c r="E1814" t="str">
        <f>+VLOOKUP(Importaciones_mensuales[[#This Row],[Código Arancelario]],Codigos10[],4,0)</f>
        <v>Fresco</v>
      </c>
      <c r="F1814">
        <f>+VLOOKUP(Importaciones_mensuales[[#This Row],[Procesamiento]],Cod_procesamiento[],2,0)</f>
        <v>4</v>
      </c>
      <c r="G1814" t="str">
        <f>+VLOOKUP(Importaciones_mensuales[[#This Row],[Código Arancelario]],Codigos10[],3,0)</f>
        <v>No orgánico</v>
      </c>
      <c r="H1814">
        <f>+VLOOKUP(Importaciones_mensuales[[#This Row],[Tipo]],Cod_tipo[],2,0)</f>
        <v>2</v>
      </c>
      <c r="I1814" t="str">
        <f>+VLOOKUP(Importaciones_mensuales[[#This Row],[Código Arancelario]],Codigos10[],5,0)</f>
        <v>Frutos de pepita</v>
      </c>
      <c r="J1814">
        <f>+VLOOKUP(Importaciones_mensuales[[#This Row],[Categoría]],Cod_Tipo_cultivo[],2,0)</f>
        <v>3</v>
      </c>
      <c r="K1814" t="s">
        <v>129</v>
      </c>
      <c r="L1814">
        <f>+VLOOKUP(Importaciones_mensuales[[#This Row],[Contenido]],Contenido_cod[],2,0)</f>
        <v>1</v>
      </c>
      <c r="M1814" t="str">
        <f>+VLOOKUP(Importaciones_mensuales[[#This Row],[Código Arancelario]],Codigos10[],7,0)</f>
        <v>Fuji</v>
      </c>
      <c r="N1814">
        <v>2017</v>
      </c>
      <c r="O1814">
        <v>1.6636703871462668</v>
      </c>
      <c r="P1814">
        <v>1.5128158220005927</v>
      </c>
      <c r="Q1814">
        <v>1.6884939969837223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2.1593299575469285</v>
      </c>
      <c r="Z1814">
        <v>1.8787339920038091</v>
      </c>
    </row>
    <row r="1815" spans="1:26" x14ac:dyDescent="0.25">
      <c r="A1815" t="s">
        <v>215</v>
      </c>
      <c r="B1815" t="s">
        <v>363</v>
      </c>
      <c r="C1815" t="str">
        <f>+VLOOKUP(Importaciones_mensuales[[#This Row],[Código Arancelario]],Codigos10[],2,0)</f>
        <v>Manzana</v>
      </c>
      <c r="D1815">
        <f>+VLOOKUP(Importaciones_mensuales[[#This Row],[Cultivo]],Cod_categoría[],2,0)</f>
        <v>100104002</v>
      </c>
      <c r="E1815" t="str">
        <f>+VLOOKUP(Importaciones_mensuales[[#This Row],[Código Arancelario]],Codigos10[],4,0)</f>
        <v>Fresco</v>
      </c>
      <c r="F1815">
        <f>+VLOOKUP(Importaciones_mensuales[[#This Row],[Procesamiento]],Cod_procesamiento[],2,0)</f>
        <v>4</v>
      </c>
      <c r="G1815" t="str">
        <f>+VLOOKUP(Importaciones_mensuales[[#This Row],[Código Arancelario]],Codigos10[],3,0)</f>
        <v>No orgánico</v>
      </c>
      <c r="H1815">
        <f>+VLOOKUP(Importaciones_mensuales[[#This Row],[Tipo]],Cod_tipo[],2,0)</f>
        <v>2</v>
      </c>
      <c r="I1815" t="str">
        <f>+VLOOKUP(Importaciones_mensuales[[#This Row],[Código Arancelario]],Codigos10[],5,0)</f>
        <v>Frutos de pepita</v>
      </c>
      <c r="J1815">
        <f>+VLOOKUP(Importaciones_mensuales[[#This Row],[Categoría]],Cod_Tipo_cultivo[],2,0)</f>
        <v>3</v>
      </c>
      <c r="K1815" t="s">
        <v>129</v>
      </c>
      <c r="L1815">
        <f>+VLOOKUP(Importaciones_mensuales[[#This Row],[Contenido]],Contenido_cod[],2,0)</f>
        <v>1</v>
      </c>
      <c r="M1815" t="str">
        <f>+VLOOKUP(Importaciones_mensuales[[#This Row],[Código Arancelario]],Codigos10[],7,0)</f>
        <v>Sin especificar</v>
      </c>
      <c r="N1815">
        <v>2021</v>
      </c>
      <c r="O1815">
        <v>1.638610030193842</v>
      </c>
      <c r="P1815">
        <v>1.7487836242930908</v>
      </c>
      <c r="Q1815">
        <v>1.8016502695503513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</row>
    <row r="1816" spans="1:26" x14ac:dyDescent="0.25">
      <c r="A1816" t="s">
        <v>269</v>
      </c>
      <c r="B1816" t="s">
        <v>362</v>
      </c>
      <c r="C1816" t="str">
        <f>+VLOOKUP(Importaciones_mensuales[[#This Row],[Código Arancelario]],Codigos10[],2,0)</f>
        <v>Durazno</v>
      </c>
      <c r="D1816">
        <f>+VLOOKUP(Importaciones_mensuales[[#This Row],[Cultivo]],Cod_categoría[],2,0)</f>
        <v>100103004</v>
      </c>
      <c r="E1816" t="str">
        <f>+VLOOKUP(Importaciones_mensuales[[#This Row],[Código Arancelario]],Codigos10[],4,0)</f>
        <v>Deshidratado</v>
      </c>
      <c r="F1816">
        <f>+VLOOKUP(Importaciones_mensuales[[#This Row],[Procesamiento]],Cod_procesamiento[],2,0)</f>
        <v>3</v>
      </c>
      <c r="G1816" t="str">
        <f>+VLOOKUP(Importaciones_mensuales[[#This Row],[Código Arancelario]],Codigos10[],3,0)</f>
        <v>Sin especificar</v>
      </c>
      <c r="H1816">
        <f>+VLOOKUP(Importaciones_mensuales[[#This Row],[Tipo]],Cod_tipo[],2,0)</f>
        <v>5</v>
      </c>
      <c r="I1816" t="str">
        <f>+VLOOKUP(Importaciones_mensuales[[#This Row],[Código Arancelario]],Codigos10[],5,0)</f>
        <v>Frutos de carozo</v>
      </c>
      <c r="J1816">
        <f>+VLOOKUP(Importaciones_mensuales[[#This Row],[Categoría]],Cod_Tipo_cultivo[],2,0)</f>
        <v>5</v>
      </c>
      <c r="K1816" t="s">
        <v>129</v>
      </c>
      <c r="L1816">
        <f>+VLOOKUP(Importaciones_mensuales[[#This Row],[Contenido]],Contenido_cod[],2,0)</f>
        <v>1</v>
      </c>
      <c r="M1816" t="str">
        <f>+VLOOKUP(Importaciones_mensuales[[#This Row],[Código Arancelario]],Codigos10[],7,0)</f>
        <v>Sin especificar</v>
      </c>
      <c r="N1816">
        <v>2017</v>
      </c>
      <c r="O1816">
        <v>146.72</v>
      </c>
      <c r="P1816">
        <v>0</v>
      </c>
      <c r="Q1816">
        <v>46.33</v>
      </c>
      <c r="R1816">
        <v>0</v>
      </c>
      <c r="S1816">
        <v>0</v>
      </c>
      <c r="T1816">
        <v>0</v>
      </c>
      <c r="U1816">
        <v>0</v>
      </c>
      <c r="V1816">
        <v>16000</v>
      </c>
      <c r="W1816">
        <v>0</v>
      </c>
      <c r="X1816">
        <v>1000</v>
      </c>
      <c r="Y1816">
        <v>50.2</v>
      </c>
      <c r="Z1816">
        <v>32000</v>
      </c>
    </row>
    <row r="1817" spans="1:26" x14ac:dyDescent="0.25">
      <c r="A1817" t="s">
        <v>209</v>
      </c>
      <c r="B1817" t="s">
        <v>363</v>
      </c>
      <c r="C1817" t="str">
        <f>+VLOOKUP(Importaciones_mensuales[[#This Row],[Código Arancelario]],Codigos10[],2,0)</f>
        <v>Manzana</v>
      </c>
      <c r="D1817">
        <f>+VLOOKUP(Importaciones_mensuales[[#This Row],[Cultivo]],Cod_categoría[],2,0)</f>
        <v>100104002</v>
      </c>
      <c r="E1817" t="str">
        <f>+VLOOKUP(Importaciones_mensuales[[#This Row],[Código Arancelario]],Codigos10[],4,0)</f>
        <v>Fresco</v>
      </c>
      <c r="F1817">
        <f>+VLOOKUP(Importaciones_mensuales[[#This Row],[Procesamiento]],Cod_procesamiento[],2,0)</f>
        <v>4</v>
      </c>
      <c r="G1817" t="str">
        <f>+VLOOKUP(Importaciones_mensuales[[#This Row],[Código Arancelario]],Codigos10[],3,0)</f>
        <v>No orgánico</v>
      </c>
      <c r="H1817">
        <f>+VLOOKUP(Importaciones_mensuales[[#This Row],[Tipo]],Cod_tipo[],2,0)</f>
        <v>2</v>
      </c>
      <c r="I1817" t="str">
        <f>+VLOOKUP(Importaciones_mensuales[[#This Row],[Código Arancelario]],Codigos10[],5,0)</f>
        <v>Frutos de pepita</v>
      </c>
      <c r="J1817">
        <f>+VLOOKUP(Importaciones_mensuales[[#This Row],[Categoría]],Cod_Tipo_cultivo[],2,0)</f>
        <v>3</v>
      </c>
      <c r="K1817" t="s">
        <v>129</v>
      </c>
      <c r="L1817">
        <f>+VLOOKUP(Importaciones_mensuales[[#This Row],[Contenido]],Contenido_cod[],2,0)</f>
        <v>1</v>
      </c>
      <c r="M1817" t="str">
        <f>+VLOOKUP(Importaciones_mensuales[[#This Row],[Código Arancelario]],Codigos10[],7,0)</f>
        <v>Royal gala</v>
      </c>
      <c r="N1817">
        <v>2020</v>
      </c>
      <c r="O1817">
        <v>1.6311508087155369</v>
      </c>
      <c r="P1817">
        <v>1.6711624355005161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1.728392331828398</v>
      </c>
      <c r="Y1817">
        <v>1.7282265513477202</v>
      </c>
      <c r="Z1817">
        <v>1.7660608424336974</v>
      </c>
    </row>
    <row r="1818" spans="1:26" x14ac:dyDescent="0.25">
      <c r="A1818" t="s">
        <v>242</v>
      </c>
      <c r="B1818" t="s">
        <v>363</v>
      </c>
      <c r="C1818" t="str">
        <f>+VLOOKUP(Importaciones_mensuales[[#This Row],[Código Arancelario]],Codigos10[],2,0)</f>
        <v>Kiwi</v>
      </c>
      <c r="D1818">
        <f>+VLOOKUP(Importaciones_mensuales[[#This Row],[Cultivo]],Cod_categoría[],2,0)</f>
        <v>100101007</v>
      </c>
      <c r="E1818" t="str">
        <f>+VLOOKUP(Importaciones_mensuales[[#This Row],[Código Arancelario]],Codigos10[],4,0)</f>
        <v>Fresco</v>
      </c>
      <c r="F1818">
        <f>+VLOOKUP(Importaciones_mensuales[[#This Row],[Procesamiento]],Cod_procesamiento[],2,0)</f>
        <v>4</v>
      </c>
      <c r="G1818" t="str">
        <f>+VLOOKUP(Importaciones_mensuales[[#This Row],[Código Arancelario]],Codigos10[],3,0)</f>
        <v>No orgánico</v>
      </c>
      <c r="H1818">
        <f>+VLOOKUP(Importaciones_mensuales[[#This Row],[Tipo]],Cod_tipo[],2,0)</f>
        <v>2</v>
      </c>
      <c r="I1818" t="str">
        <f>+VLOOKUP(Importaciones_mensuales[[#This Row],[Código Arancelario]],Codigos10[],5,0)</f>
        <v>Berries</v>
      </c>
      <c r="J1818">
        <f>+VLOOKUP(Importaciones_mensuales[[#This Row],[Categoría]],Cod_Tipo_cultivo[],2,0)</f>
        <v>1</v>
      </c>
      <c r="K1818" t="s">
        <v>129</v>
      </c>
      <c r="L1818">
        <f>+VLOOKUP(Importaciones_mensuales[[#This Row],[Contenido]],Contenido_cod[],2,0)</f>
        <v>1</v>
      </c>
      <c r="M1818" t="str">
        <f>+VLOOKUP(Importaciones_mensuales[[#This Row],[Código Arancelario]],Codigos10[],7,0)</f>
        <v>Sin especificar</v>
      </c>
      <c r="N1818">
        <v>2021</v>
      </c>
      <c r="O1818">
        <v>1.6244803747870529</v>
      </c>
      <c r="P1818">
        <v>1.5595423517032752</v>
      </c>
      <c r="Q1818">
        <v>1.9390195046576941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</row>
    <row r="1819" spans="1:26" x14ac:dyDescent="0.25">
      <c r="A1819" t="s">
        <v>211</v>
      </c>
      <c r="B1819" t="s">
        <v>363</v>
      </c>
      <c r="C1819" t="str">
        <f>+VLOOKUP(Importaciones_mensuales[[#This Row],[Código Arancelario]],Codigos10[],2,0)</f>
        <v>Manzana</v>
      </c>
      <c r="D1819">
        <f>+VLOOKUP(Importaciones_mensuales[[#This Row],[Cultivo]],Cod_categoría[],2,0)</f>
        <v>100104002</v>
      </c>
      <c r="E1819" t="str">
        <f>+VLOOKUP(Importaciones_mensuales[[#This Row],[Código Arancelario]],Codigos10[],4,0)</f>
        <v>Fresco</v>
      </c>
      <c r="F1819">
        <f>+VLOOKUP(Importaciones_mensuales[[#This Row],[Procesamiento]],Cod_procesamiento[],2,0)</f>
        <v>4</v>
      </c>
      <c r="G1819" t="str">
        <f>+VLOOKUP(Importaciones_mensuales[[#This Row],[Código Arancelario]],Codigos10[],3,0)</f>
        <v>No orgánico</v>
      </c>
      <c r="H1819">
        <f>+VLOOKUP(Importaciones_mensuales[[#This Row],[Tipo]],Cod_tipo[],2,0)</f>
        <v>2</v>
      </c>
      <c r="I1819" t="str">
        <f>+VLOOKUP(Importaciones_mensuales[[#This Row],[Código Arancelario]],Codigos10[],5,0)</f>
        <v>Frutos de pepita</v>
      </c>
      <c r="J1819">
        <f>+VLOOKUP(Importaciones_mensuales[[#This Row],[Categoría]],Cod_Tipo_cultivo[],2,0)</f>
        <v>3</v>
      </c>
      <c r="K1819" t="s">
        <v>129</v>
      </c>
      <c r="L1819">
        <f>+VLOOKUP(Importaciones_mensuales[[#This Row],[Contenido]],Contenido_cod[],2,0)</f>
        <v>1</v>
      </c>
      <c r="M1819" t="str">
        <f>+VLOOKUP(Importaciones_mensuales[[#This Row],[Código Arancelario]],Codigos10[],7,0)</f>
        <v>Fuji</v>
      </c>
      <c r="N1819">
        <v>2020</v>
      </c>
      <c r="O1819">
        <v>1.6207932090572263</v>
      </c>
      <c r="P1819">
        <v>1.522890701366622</v>
      </c>
      <c r="Q1819">
        <v>1.5190599056116298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1.4808654055229398</v>
      </c>
      <c r="Y1819">
        <v>1.7649503073100561</v>
      </c>
      <c r="Z1819">
        <v>1.5801131819197287</v>
      </c>
    </row>
    <row r="1820" spans="1:26" x14ac:dyDescent="0.25">
      <c r="A1820" t="s">
        <v>209</v>
      </c>
      <c r="B1820" t="s">
        <v>363</v>
      </c>
      <c r="C1820" t="str">
        <f>+VLOOKUP(Importaciones_mensuales[[#This Row],[Código Arancelario]],Codigos10[],2,0)</f>
        <v>Manzana</v>
      </c>
      <c r="D1820">
        <f>+VLOOKUP(Importaciones_mensuales[[#This Row],[Cultivo]],Cod_categoría[],2,0)</f>
        <v>100104002</v>
      </c>
      <c r="E1820" t="str">
        <f>+VLOOKUP(Importaciones_mensuales[[#This Row],[Código Arancelario]],Codigos10[],4,0)</f>
        <v>Fresco</v>
      </c>
      <c r="F1820">
        <f>+VLOOKUP(Importaciones_mensuales[[#This Row],[Procesamiento]],Cod_procesamiento[],2,0)</f>
        <v>4</v>
      </c>
      <c r="G1820" t="str">
        <f>+VLOOKUP(Importaciones_mensuales[[#This Row],[Código Arancelario]],Codigos10[],3,0)</f>
        <v>No orgánico</v>
      </c>
      <c r="H1820">
        <f>+VLOOKUP(Importaciones_mensuales[[#This Row],[Tipo]],Cod_tipo[],2,0)</f>
        <v>2</v>
      </c>
      <c r="I1820" t="str">
        <f>+VLOOKUP(Importaciones_mensuales[[#This Row],[Código Arancelario]],Codigos10[],5,0)</f>
        <v>Frutos de pepita</v>
      </c>
      <c r="J1820">
        <f>+VLOOKUP(Importaciones_mensuales[[#This Row],[Categoría]],Cod_Tipo_cultivo[],2,0)</f>
        <v>3</v>
      </c>
      <c r="K1820" t="s">
        <v>129</v>
      </c>
      <c r="L1820">
        <f>+VLOOKUP(Importaciones_mensuales[[#This Row],[Contenido]],Contenido_cod[],2,0)</f>
        <v>1</v>
      </c>
      <c r="M1820" t="str">
        <f>+VLOOKUP(Importaciones_mensuales[[#This Row],[Código Arancelario]],Codigos10[],7,0)</f>
        <v>Royal gala</v>
      </c>
      <c r="N1820">
        <v>2021</v>
      </c>
      <c r="O1820">
        <v>1.6168433316935504</v>
      </c>
      <c r="P1820">
        <v>1.4742932728647014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</row>
    <row r="1821" spans="1:26" x14ac:dyDescent="0.25">
      <c r="A1821" t="s">
        <v>242</v>
      </c>
      <c r="B1821" t="s">
        <v>363</v>
      </c>
      <c r="C1821" t="str">
        <f>+VLOOKUP(Importaciones_mensuales[[#This Row],[Código Arancelario]],Codigos10[],2,0)</f>
        <v>Kiwi</v>
      </c>
      <c r="D1821">
        <f>+VLOOKUP(Importaciones_mensuales[[#This Row],[Cultivo]],Cod_categoría[],2,0)</f>
        <v>100101007</v>
      </c>
      <c r="E1821" t="str">
        <f>+VLOOKUP(Importaciones_mensuales[[#This Row],[Código Arancelario]],Codigos10[],4,0)</f>
        <v>Fresco</v>
      </c>
      <c r="F1821">
        <f>+VLOOKUP(Importaciones_mensuales[[#This Row],[Procesamiento]],Cod_procesamiento[],2,0)</f>
        <v>4</v>
      </c>
      <c r="G1821" t="str">
        <f>+VLOOKUP(Importaciones_mensuales[[#This Row],[Código Arancelario]],Codigos10[],3,0)</f>
        <v>No orgánico</v>
      </c>
      <c r="H1821">
        <f>+VLOOKUP(Importaciones_mensuales[[#This Row],[Tipo]],Cod_tipo[],2,0)</f>
        <v>2</v>
      </c>
      <c r="I1821" t="str">
        <f>+VLOOKUP(Importaciones_mensuales[[#This Row],[Código Arancelario]],Codigos10[],5,0)</f>
        <v>Berries</v>
      </c>
      <c r="J1821">
        <f>+VLOOKUP(Importaciones_mensuales[[#This Row],[Categoría]],Cod_Tipo_cultivo[],2,0)</f>
        <v>1</v>
      </c>
      <c r="K1821" t="s">
        <v>129</v>
      </c>
      <c r="L1821">
        <f>+VLOOKUP(Importaciones_mensuales[[#This Row],[Contenido]],Contenido_cod[],2,0)</f>
        <v>1</v>
      </c>
      <c r="M1821" t="str">
        <f>+VLOOKUP(Importaciones_mensuales[[#This Row],[Código Arancelario]],Codigos10[],7,0)</f>
        <v>Sin especificar</v>
      </c>
      <c r="N1821">
        <v>2019</v>
      </c>
      <c r="O1821">
        <v>1.6086165767420502</v>
      </c>
      <c r="P1821">
        <v>1.4378833603332561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1.8466432900432901</v>
      </c>
      <c r="Z1821">
        <v>1.7834660173160175</v>
      </c>
    </row>
    <row r="1822" spans="1:26" x14ac:dyDescent="0.25">
      <c r="A1822" t="s">
        <v>14</v>
      </c>
      <c r="B1822" t="s">
        <v>362</v>
      </c>
      <c r="C1822" t="str">
        <f>+VLOOKUP(Importaciones_mensuales[[#This Row],[Código Arancelario]],Codigos10[],2,0)</f>
        <v>Papa</v>
      </c>
      <c r="D1822">
        <f>+VLOOKUP(Importaciones_mensuales[[#This Row],[Cultivo]],Cod_categoría[],2,0)</f>
        <v>100114001</v>
      </c>
      <c r="E1822" t="str">
        <f>+VLOOKUP(Importaciones_mensuales[[#This Row],[Código Arancelario]],Codigos10[],4,0)</f>
        <v>Fresco</v>
      </c>
      <c r="F1822">
        <f>+VLOOKUP(Importaciones_mensuales[[#This Row],[Procesamiento]],Cod_procesamiento[],2,0)</f>
        <v>4</v>
      </c>
      <c r="G1822" t="str">
        <f>+VLOOKUP(Importaciones_mensuales[[#This Row],[Código Arancelario]],Codigos10[],3,0)</f>
        <v>Siembra</v>
      </c>
      <c r="H1822">
        <f>+VLOOKUP(Importaciones_mensuales[[#This Row],[Tipo]],Cod_tipo[],2,0)</f>
        <v>6</v>
      </c>
      <c r="I1822" t="str">
        <f>+VLOOKUP(Importaciones_mensuales[[#This Row],[Código Arancelario]],Codigos10[],5,0)</f>
        <v>Tubérculos</v>
      </c>
      <c r="J1822">
        <f>+VLOOKUP(Importaciones_mensuales[[#This Row],[Categoría]],Cod_Tipo_cultivo[],2,0)</f>
        <v>9</v>
      </c>
      <c r="K1822" t="s">
        <v>20</v>
      </c>
      <c r="L1822">
        <f>+VLOOKUP(Importaciones_mensuales[[#This Row],[Contenido]],Contenido_cod[],2,0)</f>
        <v>2</v>
      </c>
      <c r="M1822" t="str">
        <f>+VLOOKUP(Importaciones_mensuales[[#This Row],[Código Arancelario]],Codigos10[],7,0)</f>
        <v>Sin especificar</v>
      </c>
      <c r="N1822">
        <v>2016</v>
      </c>
      <c r="O1822">
        <v>0</v>
      </c>
      <c r="P1822">
        <v>0</v>
      </c>
      <c r="Q1822">
        <v>0</v>
      </c>
      <c r="R1822">
        <v>0</v>
      </c>
      <c r="S1822">
        <v>1.339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</row>
    <row r="1823" spans="1:26" x14ac:dyDescent="0.25">
      <c r="A1823" t="s">
        <v>22</v>
      </c>
      <c r="B1823" t="s">
        <v>362</v>
      </c>
      <c r="C1823" t="str">
        <f>+VLOOKUP(Importaciones_mensuales[[#This Row],[Código Arancelario]],Codigos10[],2,0)</f>
        <v>Papa</v>
      </c>
      <c r="D1823">
        <f>+VLOOKUP(Importaciones_mensuales[[#This Row],[Cultivo]],Cod_categoría[],2,0)</f>
        <v>100114001</v>
      </c>
      <c r="E1823" t="str">
        <f>+VLOOKUP(Importaciones_mensuales[[#This Row],[Código Arancelario]],Codigos10[],4,0)</f>
        <v>Fresco</v>
      </c>
      <c r="F1823">
        <f>+VLOOKUP(Importaciones_mensuales[[#This Row],[Procesamiento]],Cod_procesamiento[],2,0)</f>
        <v>4</v>
      </c>
      <c r="G1823" t="str">
        <f>+VLOOKUP(Importaciones_mensuales[[#This Row],[Código Arancelario]],Codigos10[],3,0)</f>
        <v>Siembra</v>
      </c>
      <c r="H1823">
        <f>+VLOOKUP(Importaciones_mensuales[[#This Row],[Tipo]],Cod_tipo[],2,0)</f>
        <v>6</v>
      </c>
      <c r="I1823" t="str">
        <f>+VLOOKUP(Importaciones_mensuales[[#This Row],[Código Arancelario]],Codigos10[],5,0)</f>
        <v>Tubérculos</v>
      </c>
      <c r="J1823">
        <f>+VLOOKUP(Importaciones_mensuales[[#This Row],[Categoría]],Cod_Tipo_cultivo[],2,0)</f>
        <v>9</v>
      </c>
      <c r="K1823" t="s">
        <v>20</v>
      </c>
      <c r="L1823">
        <f>+VLOOKUP(Importaciones_mensuales[[#This Row],[Contenido]],Contenido_cod[],2,0)</f>
        <v>2</v>
      </c>
      <c r="M1823" t="str">
        <f>+VLOOKUP(Importaciones_mensuales[[#This Row],[Código Arancelario]],Codigos10[],7,0)</f>
        <v>Sin especificar</v>
      </c>
      <c r="N1823">
        <v>2016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1855</v>
      </c>
      <c r="Y1823">
        <v>0</v>
      </c>
      <c r="Z1823">
        <v>2520</v>
      </c>
    </row>
    <row r="1824" spans="1:26" x14ac:dyDescent="0.25">
      <c r="A1824" t="s">
        <v>23</v>
      </c>
      <c r="B1824" t="s">
        <v>362</v>
      </c>
      <c r="C1824" t="str">
        <f>+VLOOKUP(Importaciones_mensuales[[#This Row],[Código Arancelario]],Codigos10[],2,0)</f>
        <v>Papa</v>
      </c>
      <c r="D1824">
        <f>+VLOOKUP(Importaciones_mensuales[[#This Row],[Cultivo]],Cod_categoría[],2,0)</f>
        <v>100114001</v>
      </c>
      <c r="E1824" t="str">
        <f>+VLOOKUP(Importaciones_mensuales[[#This Row],[Código Arancelario]],Codigos10[],4,0)</f>
        <v>Fresco</v>
      </c>
      <c r="F1824">
        <f>+VLOOKUP(Importaciones_mensuales[[#This Row],[Procesamiento]],Cod_procesamiento[],2,0)</f>
        <v>4</v>
      </c>
      <c r="G1824" t="str">
        <f>+VLOOKUP(Importaciones_mensuales[[#This Row],[Código Arancelario]],Codigos10[],3,0)</f>
        <v>Siembra</v>
      </c>
      <c r="H1824">
        <f>+VLOOKUP(Importaciones_mensuales[[#This Row],[Tipo]],Cod_tipo[],2,0)</f>
        <v>6</v>
      </c>
      <c r="I1824" t="str">
        <f>+VLOOKUP(Importaciones_mensuales[[#This Row],[Código Arancelario]],Codigos10[],5,0)</f>
        <v>Tubérculos</v>
      </c>
      <c r="J1824">
        <f>+VLOOKUP(Importaciones_mensuales[[#This Row],[Categoría]],Cod_Tipo_cultivo[],2,0)</f>
        <v>9</v>
      </c>
      <c r="K1824" t="s">
        <v>20</v>
      </c>
      <c r="L1824">
        <f>+VLOOKUP(Importaciones_mensuales[[#This Row],[Contenido]],Contenido_cod[],2,0)</f>
        <v>2</v>
      </c>
      <c r="M1824" t="str">
        <f>+VLOOKUP(Importaciones_mensuales[[#This Row],[Código Arancelario]],Codigos10[],7,0)</f>
        <v>Sin especificar</v>
      </c>
      <c r="N1824">
        <v>2016</v>
      </c>
      <c r="O1824">
        <v>0</v>
      </c>
      <c r="P1824">
        <v>58579.766900000002</v>
      </c>
      <c r="Q1824">
        <v>0</v>
      </c>
      <c r="R1824">
        <v>0</v>
      </c>
      <c r="S1824">
        <v>0</v>
      </c>
      <c r="T1824">
        <v>0</v>
      </c>
      <c r="U1824">
        <v>9867</v>
      </c>
      <c r="V1824">
        <v>23463</v>
      </c>
      <c r="W1824">
        <v>9213</v>
      </c>
      <c r="X1824">
        <v>5895</v>
      </c>
      <c r="Y1824">
        <v>13664</v>
      </c>
      <c r="Z1824">
        <v>4585</v>
      </c>
    </row>
    <row r="1825" spans="1:26" x14ac:dyDescent="0.25">
      <c r="A1825" t="s">
        <v>260</v>
      </c>
      <c r="B1825" t="s">
        <v>363</v>
      </c>
      <c r="C1825" t="str">
        <f>+VLOOKUP(Importaciones_mensuales[[#This Row],[Código Arancelario]],Codigos10[],2,0)</f>
        <v>Cereza</v>
      </c>
      <c r="D1825">
        <f>+VLOOKUP(Importaciones_mensuales[[#This Row],[Cultivo]],Cod_categoría[],2,0)</f>
        <v>100103001</v>
      </c>
      <c r="E1825" t="str">
        <f>+VLOOKUP(Importaciones_mensuales[[#This Row],[Código Arancelario]],Codigos10[],4,0)</f>
        <v>Conserva</v>
      </c>
      <c r="F1825">
        <f>+VLOOKUP(Importaciones_mensuales[[#This Row],[Procesamiento]],Cod_procesamiento[],2,0)</f>
        <v>2</v>
      </c>
      <c r="G1825" t="str">
        <f>+VLOOKUP(Importaciones_mensuales[[#This Row],[Código Arancelario]],Codigos10[],3,0)</f>
        <v>Orgánico</v>
      </c>
      <c r="H1825">
        <f>+VLOOKUP(Importaciones_mensuales[[#This Row],[Tipo]],Cod_tipo[],2,0)</f>
        <v>1</v>
      </c>
      <c r="I1825" t="str">
        <f>+VLOOKUP(Importaciones_mensuales[[#This Row],[Código Arancelario]],Codigos10[],5,0)</f>
        <v>Frutos de carozo</v>
      </c>
      <c r="J1825">
        <f>+VLOOKUP(Importaciones_mensuales[[#This Row],[Categoría]],Cod_Tipo_cultivo[],2,0)</f>
        <v>5</v>
      </c>
      <c r="K1825" t="s">
        <v>129</v>
      </c>
      <c r="L1825">
        <f>+VLOOKUP(Importaciones_mensuales[[#This Row],[Contenido]],Contenido_cod[],2,0)</f>
        <v>1</v>
      </c>
      <c r="M1825" t="str">
        <f>+VLOOKUP(Importaciones_mensuales[[#This Row],[Código Arancelario]],Codigos10[],7,0)</f>
        <v>Sin especificar</v>
      </c>
      <c r="N1825">
        <v>2017</v>
      </c>
      <c r="O1825">
        <v>1.5958904702970296</v>
      </c>
      <c r="P1825">
        <v>1.6110838888888888</v>
      </c>
      <c r="Q1825">
        <v>1.7034928571428571</v>
      </c>
      <c r="R1825">
        <v>1.649348148148148</v>
      </c>
      <c r="S1825">
        <v>2</v>
      </c>
      <c r="T1825">
        <v>0</v>
      </c>
      <c r="U1825">
        <v>1.827092757009346</v>
      </c>
      <c r="V1825">
        <v>0</v>
      </c>
      <c r="W1825">
        <v>2.0325415951303261</v>
      </c>
      <c r="X1825">
        <v>0</v>
      </c>
      <c r="Y1825">
        <v>0</v>
      </c>
      <c r="Z1825">
        <v>1.8891384615384617</v>
      </c>
    </row>
    <row r="1826" spans="1:26" x14ac:dyDescent="0.25">
      <c r="A1826" t="s">
        <v>310</v>
      </c>
      <c r="B1826" t="s">
        <v>363</v>
      </c>
      <c r="C1826" t="str">
        <f>+VLOOKUP(Importaciones_mensuales[[#This Row],[Código Arancelario]],Codigos10[],2,0)</f>
        <v>Manzana</v>
      </c>
      <c r="D1826">
        <f>+VLOOKUP(Importaciones_mensuales[[#This Row],[Cultivo]],Cod_categoría[],2,0)</f>
        <v>100104002</v>
      </c>
      <c r="E1826" t="str">
        <f>+VLOOKUP(Importaciones_mensuales[[#This Row],[Código Arancelario]],Codigos10[],4,0)</f>
        <v>Fresco</v>
      </c>
      <c r="F1826">
        <f>+VLOOKUP(Importaciones_mensuales[[#This Row],[Procesamiento]],Cod_procesamiento[],2,0)</f>
        <v>4</v>
      </c>
      <c r="G1826" t="str">
        <f>+VLOOKUP(Importaciones_mensuales[[#This Row],[Código Arancelario]],Codigos10[],3,0)</f>
        <v>Orgánico</v>
      </c>
      <c r="H1826">
        <f>+VLOOKUP(Importaciones_mensuales[[#This Row],[Tipo]],Cod_tipo[],2,0)</f>
        <v>1</v>
      </c>
      <c r="I1826" t="str">
        <f>+VLOOKUP(Importaciones_mensuales[[#This Row],[Código Arancelario]],Codigos10[],5,0)</f>
        <v>Frutos de pepita</v>
      </c>
      <c r="J1826">
        <f>+VLOOKUP(Importaciones_mensuales[[#This Row],[Categoría]],Cod_Tipo_cultivo[],2,0)</f>
        <v>3</v>
      </c>
      <c r="K1826" t="s">
        <v>129</v>
      </c>
      <c r="L1826">
        <f>+VLOOKUP(Importaciones_mensuales[[#This Row],[Contenido]],Contenido_cod[],2,0)</f>
        <v>1</v>
      </c>
      <c r="M1826" t="str">
        <f>+VLOOKUP(Importaciones_mensuales[[#This Row],[Código Arancelario]],Codigos10[],7,0)</f>
        <v>Fuji</v>
      </c>
      <c r="N1826">
        <v>2015</v>
      </c>
      <c r="O1826">
        <v>1.5833333333333333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</row>
    <row r="1827" spans="1:26" x14ac:dyDescent="0.25">
      <c r="A1827" t="s">
        <v>311</v>
      </c>
      <c r="B1827" t="s">
        <v>363</v>
      </c>
      <c r="C1827" t="str">
        <f>+VLOOKUP(Importaciones_mensuales[[#This Row],[Código Arancelario]],Codigos10[],2,0)</f>
        <v>Manzana</v>
      </c>
      <c r="D1827">
        <f>+VLOOKUP(Importaciones_mensuales[[#This Row],[Cultivo]],Cod_categoría[],2,0)</f>
        <v>100104002</v>
      </c>
      <c r="E1827" t="str">
        <f>+VLOOKUP(Importaciones_mensuales[[#This Row],[Código Arancelario]],Codigos10[],4,0)</f>
        <v>Fresco</v>
      </c>
      <c r="F1827">
        <f>+VLOOKUP(Importaciones_mensuales[[#This Row],[Procesamiento]],Cod_procesamiento[],2,0)</f>
        <v>4</v>
      </c>
      <c r="G1827" t="str">
        <f>+VLOOKUP(Importaciones_mensuales[[#This Row],[Código Arancelario]],Codigos10[],3,0)</f>
        <v>Orgánico</v>
      </c>
      <c r="H1827">
        <f>+VLOOKUP(Importaciones_mensuales[[#This Row],[Tipo]],Cod_tipo[],2,0)</f>
        <v>1</v>
      </c>
      <c r="I1827" t="str">
        <f>+VLOOKUP(Importaciones_mensuales[[#This Row],[Código Arancelario]],Codigos10[],5,0)</f>
        <v>Frutos de pepita</v>
      </c>
      <c r="J1827">
        <f>+VLOOKUP(Importaciones_mensuales[[#This Row],[Categoría]],Cod_Tipo_cultivo[],2,0)</f>
        <v>3</v>
      </c>
      <c r="K1827" t="s">
        <v>129</v>
      </c>
      <c r="L1827">
        <f>+VLOOKUP(Importaciones_mensuales[[#This Row],[Contenido]],Contenido_cod[],2,0)</f>
        <v>1</v>
      </c>
      <c r="M1827" t="str">
        <f>+VLOOKUP(Importaciones_mensuales[[#This Row],[Código Arancelario]],Codigos10[],7,0)</f>
        <v>Granny smith</v>
      </c>
      <c r="N1827">
        <v>2015</v>
      </c>
      <c r="O1827">
        <v>1.5833333333333333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</row>
    <row r="1828" spans="1:26" x14ac:dyDescent="0.25">
      <c r="A1828" t="s">
        <v>103</v>
      </c>
      <c r="B1828" t="s">
        <v>363</v>
      </c>
      <c r="C1828" t="str">
        <f>+VLOOKUP(Importaciones_mensuales[[#This Row],[Código Arancelario]],Codigos10[],2,0)</f>
        <v>Otras hortalizas</v>
      </c>
      <c r="D1828">
        <f>+VLOOKUP(Importaciones_mensuales[[#This Row],[Cultivo]],Cod_categoría[],2,0)</f>
        <v>100112054</v>
      </c>
      <c r="E1828" t="str">
        <f>+VLOOKUP(Importaciones_mensuales[[#This Row],[Código Arancelario]],Codigos10[],4,0)</f>
        <v>Deshidratado</v>
      </c>
      <c r="F1828">
        <f>+VLOOKUP(Importaciones_mensuales[[#This Row],[Procesamiento]],Cod_procesamiento[],2,0)</f>
        <v>3</v>
      </c>
      <c r="G1828" t="str">
        <f>+VLOOKUP(Importaciones_mensuales[[#This Row],[Código Arancelario]],Codigos10[],3,0)</f>
        <v>No orgánico</v>
      </c>
      <c r="H1828">
        <f>+VLOOKUP(Importaciones_mensuales[[#This Row],[Tipo]],Cod_tipo[],2,0)</f>
        <v>2</v>
      </c>
      <c r="I1828" t="str">
        <f>+VLOOKUP(Importaciones_mensuales[[#This Row],[Código Arancelario]],Codigos10[],5,0)</f>
        <v>Hortalizas</v>
      </c>
      <c r="J1828">
        <f>+VLOOKUP(Importaciones_mensuales[[#This Row],[Categoría]],Cod_Tipo_cultivo[],2,0)</f>
        <v>7</v>
      </c>
      <c r="K1828" t="s">
        <v>20</v>
      </c>
      <c r="L1828">
        <f>+VLOOKUP(Importaciones_mensuales[[#This Row],[Contenido]],Contenido_cod[],2,0)</f>
        <v>2</v>
      </c>
      <c r="M1828" t="str">
        <f>+VLOOKUP(Importaciones_mensuales[[#This Row],[Código Arancelario]],Codigos10[],7,0)</f>
        <v>Sin especificar</v>
      </c>
      <c r="N1828">
        <v>2021</v>
      </c>
      <c r="O1828">
        <v>1.5686304057203444</v>
      </c>
      <c r="P1828">
        <v>2.2412190680257593</v>
      </c>
      <c r="Q1828">
        <v>1.8409862652723852</v>
      </c>
      <c r="R1828">
        <v>1.6425252655504934</v>
      </c>
      <c r="S1828">
        <v>4.3419079046007401</v>
      </c>
      <c r="T1828">
        <v>1.5765111933272298</v>
      </c>
      <c r="U1828">
        <v>1.516807213723331</v>
      </c>
      <c r="V1828">
        <v>1.6537370874960355</v>
      </c>
      <c r="W1828">
        <v>1.4101498305664117</v>
      </c>
      <c r="X1828">
        <v>0</v>
      </c>
      <c r="Y1828">
        <v>0</v>
      </c>
      <c r="Z1828">
        <v>0</v>
      </c>
    </row>
    <row r="1829" spans="1:26" x14ac:dyDescent="0.25">
      <c r="A1829" t="s">
        <v>277</v>
      </c>
      <c r="B1829" t="s">
        <v>362</v>
      </c>
      <c r="C1829" t="str">
        <f>+VLOOKUP(Importaciones_mensuales[[#This Row],[Código Arancelario]],Codigos10[],2,0)</f>
        <v>Puerro</v>
      </c>
      <c r="D1829">
        <f>+VLOOKUP(Importaciones_mensuales[[#This Row],[Cultivo]],Cod_categoría[],2,0)</f>
        <v>100114035</v>
      </c>
      <c r="E1829" t="str">
        <f>+VLOOKUP(Importaciones_mensuales[[#This Row],[Código Arancelario]],Codigos10[],4,0)</f>
        <v>Fresco</v>
      </c>
      <c r="F1829">
        <f>+VLOOKUP(Importaciones_mensuales[[#This Row],[Procesamiento]],Cod_procesamiento[],2,0)</f>
        <v>4</v>
      </c>
      <c r="G1829" t="str">
        <f>+VLOOKUP(Importaciones_mensuales[[#This Row],[Código Arancelario]],Codigos10[],3,0)</f>
        <v>Sin especificar</v>
      </c>
      <c r="H1829">
        <f>+VLOOKUP(Importaciones_mensuales[[#This Row],[Tipo]],Cod_tipo[],2,0)</f>
        <v>5</v>
      </c>
      <c r="I1829" t="str">
        <f>+VLOOKUP(Importaciones_mensuales[[#This Row],[Código Arancelario]],Codigos10[],5,0)</f>
        <v>Hortalizas</v>
      </c>
      <c r="J1829">
        <f>+VLOOKUP(Importaciones_mensuales[[#This Row],[Categoría]],Cod_Tipo_cultivo[],2,0)</f>
        <v>7</v>
      </c>
      <c r="K1829" t="s">
        <v>20</v>
      </c>
      <c r="L1829">
        <f>+VLOOKUP(Importaciones_mensuales[[#This Row],[Contenido]],Contenido_cod[],2,0)</f>
        <v>2</v>
      </c>
      <c r="M1829" t="str">
        <f>+VLOOKUP(Importaciones_mensuales[[#This Row],[Código Arancelario]],Codigos10[],7,0)</f>
        <v>Sin especificar</v>
      </c>
      <c r="N1829">
        <v>2016</v>
      </c>
      <c r="O1829">
        <v>720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</row>
    <row r="1830" spans="1:26" x14ac:dyDescent="0.25">
      <c r="A1830" t="s">
        <v>353</v>
      </c>
      <c r="B1830" t="s">
        <v>362</v>
      </c>
      <c r="C1830" t="str">
        <f>+VLOOKUP(Importaciones_mensuales[[#This Row],[Código Arancelario]],Codigos10[],2,0)</f>
        <v>Radicchio</v>
      </c>
      <c r="D1830">
        <f>+VLOOKUP(Importaciones_mensuales[[#This Row],[Cultivo]],Cod_categoría[],2,0)</f>
        <v>100114037</v>
      </c>
      <c r="E1830" t="str">
        <f>+VLOOKUP(Importaciones_mensuales[[#This Row],[Código Arancelario]],Codigos10[],4,0)</f>
        <v>Fresco</v>
      </c>
      <c r="F1830">
        <f>+VLOOKUP(Importaciones_mensuales[[#This Row],[Procesamiento]],Cod_procesamiento[],2,0)</f>
        <v>4</v>
      </c>
      <c r="G1830" t="str">
        <f>+VLOOKUP(Importaciones_mensuales[[#This Row],[Código Arancelario]],Codigos10[],3,0)</f>
        <v>Sin especificar</v>
      </c>
      <c r="H1830">
        <f>+VLOOKUP(Importaciones_mensuales[[#This Row],[Tipo]],Cod_tipo[],2,0)</f>
        <v>5</v>
      </c>
      <c r="I1830" t="str">
        <f>+VLOOKUP(Importaciones_mensuales[[#This Row],[Código Arancelario]],Codigos10[],5,0)</f>
        <v>Hortalizas</v>
      </c>
      <c r="J1830">
        <f>+VLOOKUP(Importaciones_mensuales[[#This Row],[Categoría]],Cod_Tipo_cultivo[],2,0)</f>
        <v>7</v>
      </c>
      <c r="K1830" t="s">
        <v>20</v>
      </c>
      <c r="L1830">
        <f>+VLOOKUP(Importaciones_mensuales[[#This Row],[Contenido]],Contenido_cod[],2,0)</f>
        <v>2</v>
      </c>
      <c r="M1830" t="str">
        <f>+VLOOKUP(Importaciones_mensuales[[#This Row],[Código Arancelario]],Codigos10[],7,0)</f>
        <v>Sin especificar</v>
      </c>
      <c r="N1830">
        <v>2016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2.16</v>
      </c>
    </row>
    <row r="1831" spans="1:26" x14ac:dyDescent="0.25">
      <c r="A1831" t="s">
        <v>41</v>
      </c>
      <c r="B1831" t="s">
        <v>362</v>
      </c>
      <c r="C1831" t="str">
        <f>+VLOOKUP(Importaciones_mensuales[[#This Row],[Código Arancelario]],Codigos10[],2,0)</f>
        <v>Zanahoria</v>
      </c>
      <c r="D1831">
        <f>+VLOOKUP(Importaciones_mensuales[[#This Row],[Cultivo]],Cod_categoría[],2,0)</f>
        <v>100114013</v>
      </c>
      <c r="E1831" t="str">
        <f>+VLOOKUP(Importaciones_mensuales[[#This Row],[Código Arancelario]],Codigos10[],4,0)</f>
        <v>Fresco</v>
      </c>
      <c r="F1831">
        <f>+VLOOKUP(Importaciones_mensuales[[#This Row],[Procesamiento]],Cod_procesamiento[],2,0)</f>
        <v>4</v>
      </c>
      <c r="G1831" t="str">
        <f>+VLOOKUP(Importaciones_mensuales[[#This Row],[Código Arancelario]],Codigos10[],3,0)</f>
        <v>Sin especificar</v>
      </c>
      <c r="H1831">
        <f>+VLOOKUP(Importaciones_mensuales[[#This Row],[Tipo]],Cod_tipo[],2,0)</f>
        <v>5</v>
      </c>
      <c r="I1831" t="str">
        <f>+VLOOKUP(Importaciones_mensuales[[#This Row],[Código Arancelario]],Codigos10[],5,0)</f>
        <v>Hortalizas</v>
      </c>
      <c r="J1831">
        <f>+VLOOKUP(Importaciones_mensuales[[#This Row],[Categoría]],Cod_Tipo_cultivo[],2,0)</f>
        <v>7</v>
      </c>
      <c r="K1831" t="s">
        <v>20</v>
      </c>
      <c r="L1831">
        <f>+VLOOKUP(Importaciones_mensuales[[#This Row],[Contenido]],Contenido_cod[],2,0)</f>
        <v>2</v>
      </c>
      <c r="M1831" t="str">
        <f>+VLOOKUP(Importaciones_mensuales[[#This Row],[Código Arancelario]],Codigos10[],7,0)</f>
        <v>Sin especificar</v>
      </c>
      <c r="N1831">
        <v>2016</v>
      </c>
      <c r="O1831">
        <v>16877.759999999998</v>
      </c>
      <c r="P1831">
        <v>11050</v>
      </c>
      <c r="Q1831">
        <v>13021</v>
      </c>
      <c r="R1831">
        <v>8689</v>
      </c>
      <c r="S1831">
        <v>8745</v>
      </c>
      <c r="T1831">
        <v>13226</v>
      </c>
      <c r="U1831">
        <v>12915</v>
      </c>
      <c r="V1831">
        <v>10595.769200000001</v>
      </c>
      <c r="W1831">
        <v>10678</v>
      </c>
      <c r="X1831">
        <v>13240</v>
      </c>
      <c r="Y1831">
        <v>7868.9138000000003</v>
      </c>
      <c r="Z1831">
        <v>19493.461599999999</v>
      </c>
    </row>
    <row r="1832" spans="1:26" x14ac:dyDescent="0.25">
      <c r="A1832" t="s">
        <v>45</v>
      </c>
      <c r="B1832" t="s">
        <v>362</v>
      </c>
      <c r="C1832" t="str">
        <f>+VLOOKUP(Importaciones_mensuales[[#This Row],[Código Arancelario]],Codigos10[],2,0)</f>
        <v>Pepino</v>
      </c>
      <c r="D1832">
        <f>+VLOOKUP(Importaciones_mensuales[[#This Row],[Cultivo]],Cod_categoría[],2,0)</f>
        <v>100112016</v>
      </c>
      <c r="E1832" t="str">
        <f>+VLOOKUP(Importaciones_mensuales[[#This Row],[Código Arancelario]],Codigos10[],4,0)</f>
        <v>Fresco</v>
      </c>
      <c r="F1832">
        <f>+VLOOKUP(Importaciones_mensuales[[#This Row],[Procesamiento]],Cod_procesamiento[],2,0)</f>
        <v>4</v>
      </c>
      <c r="G1832" t="str">
        <f>+VLOOKUP(Importaciones_mensuales[[#This Row],[Código Arancelario]],Codigos10[],3,0)</f>
        <v>Sin especificar</v>
      </c>
      <c r="H1832">
        <f>+VLOOKUP(Importaciones_mensuales[[#This Row],[Tipo]],Cod_tipo[],2,0)</f>
        <v>5</v>
      </c>
      <c r="I1832" t="str">
        <f>+VLOOKUP(Importaciones_mensuales[[#This Row],[Código Arancelario]],Codigos10[],5,0)</f>
        <v>Hortalizas</v>
      </c>
      <c r="J1832">
        <f>+VLOOKUP(Importaciones_mensuales[[#This Row],[Categoría]],Cod_Tipo_cultivo[],2,0)</f>
        <v>7</v>
      </c>
      <c r="K1832" t="s">
        <v>20</v>
      </c>
      <c r="L1832">
        <f>+VLOOKUP(Importaciones_mensuales[[#This Row],[Contenido]],Contenido_cod[],2,0)</f>
        <v>2</v>
      </c>
      <c r="M1832" t="str">
        <f>+VLOOKUP(Importaciones_mensuales[[#This Row],[Código Arancelario]],Codigos10[],7,0)</f>
        <v>Pepinos y pepinillos</v>
      </c>
      <c r="N1832">
        <v>2016</v>
      </c>
      <c r="O1832">
        <v>0</v>
      </c>
      <c r="P1832">
        <v>0</v>
      </c>
      <c r="Q1832">
        <v>0</v>
      </c>
      <c r="R1832">
        <v>15400</v>
      </c>
      <c r="S1832">
        <v>123234.5</v>
      </c>
      <c r="T1832">
        <v>124072</v>
      </c>
      <c r="U1832">
        <v>163135.43</v>
      </c>
      <c r="V1832">
        <v>146355</v>
      </c>
      <c r="W1832">
        <v>100987.88</v>
      </c>
      <c r="X1832">
        <v>45660</v>
      </c>
      <c r="Y1832">
        <v>0</v>
      </c>
      <c r="Z1832">
        <v>0</v>
      </c>
    </row>
    <row r="1833" spans="1:26" x14ac:dyDescent="0.25">
      <c r="A1833" t="s">
        <v>48</v>
      </c>
      <c r="B1833" t="s">
        <v>362</v>
      </c>
      <c r="C1833" t="str">
        <f>+VLOOKUP(Importaciones_mensuales[[#This Row],[Código Arancelario]],Codigos10[],2,0)</f>
        <v>Arveja</v>
      </c>
      <c r="D1833">
        <f>+VLOOKUP(Importaciones_mensuales[[#This Row],[Cultivo]],Cod_categoría[],2,0)</f>
        <v>100112022</v>
      </c>
      <c r="E1833" t="str">
        <f>+VLOOKUP(Importaciones_mensuales[[#This Row],[Código Arancelario]],Codigos10[],4,0)</f>
        <v>Fresco</v>
      </c>
      <c r="F1833">
        <f>+VLOOKUP(Importaciones_mensuales[[#This Row],[Procesamiento]],Cod_procesamiento[],2,0)</f>
        <v>4</v>
      </c>
      <c r="G1833" t="str">
        <f>+VLOOKUP(Importaciones_mensuales[[#This Row],[Código Arancelario]],Codigos10[],3,0)</f>
        <v>Sin especificar</v>
      </c>
      <c r="H1833">
        <f>+VLOOKUP(Importaciones_mensuales[[#This Row],[Tipo]],Cod_tipo[],2,0)</f>
        <v>5</v>
      </c>
      <c r="I1833" t="str">
        <f>+VLOOKUP(Importaciones_mensuales[[#This Row],[Código Arancelario]],Codigos10[],5,0)</f>
        <v>Hortalizas</v>
      </c>
      <c r="J1833">
        <f>+VLOOKUP(Importaciones_mensuales[[#This Row],[Categoría]],Cod_Tipo_cultivo[],2,0)</f>
        <v>7</v>
      </c>
      <c r="K1833" t="s">
        <v>20</v>
      </c>
      <c r="L1833">
        <f>+VLOOKUP(Importaciones_mensuales[[#This Row],[Contenido]],Contenido_cod[],2,0)</f>
        <v>2</v>
      </c>
      <c r="M1833" t="str">
        <f>+VLOOKUP(Importaciones_mensuales[[#This Row],[Código Arancelario]],Codigos10[],7,0)</f>
        <v>Sin especificar</v>
      </c>
      <c r="N1833">
        <v>2016</v>
      </c>
      <c r="O1833">
        <v>0</v>
      </c>
      <c r="P1833">
        <v>0</v>
      </c>
      <c r="Q1833">
        <v>480</v>
      </c>
      <c r="R1833">
        <v>0</v>
      </c>
      <c r="S1833">
        <v>240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</row>
    <row r="1834" spans="1:26" x14ac:dyDescent="0.25">
      <c r="A1834" t="s">
        <v>50</v>
      </c>
      <c r="B1834" t="s">
        <v>362</v>
      </c>
      <c r="C1834" t="str">
        <f>+VLOOKUP(Importaciones_mensuales[[#This Row],[Código Arancelario]],Codigos10[],2,0)</f>
        <v>Poroto</v>
      </c>
      <c r="D1834">
        <f>+VLOOKUP(Importaciones_mensuales[[#This Row],[Cultivo]],Cod_categoría[],2,0)</f>
        <v>100110002</v>
      </c>
      <c r="E1834" t="str">
        <f>+VLOOKUP(Importaciones_mensuales[[#This Row],[Código Arancelario]],Codigos10[],4,0)</f>
        <v>Fresco</v>
      </c>
      <c r="F1834">
        <f>+VLOOKUP(Importaciones_mensuales[[#This Row],[Procesamiento]],Cod_procesamiento[],2,0)</f>
        <v>4</v>
      </c>
      <c r="G1834" t="str">
        <f>+VLOOKUP(Importaciones_mensuales[[#This Row],[Código Arancelario]],Codigos10[],3,0)</f>
        <v>Sin especificar</v>
      </c>
      <c r="H1834">
        <f>+VLOOKUP(Importaciones_mensuales[[#This Row],[Tipo]],Cod_tipo[],2,0)</f>
        <v>5</v>
      </c>
      <c r="I1834" t="str">
        <f>+VLOOKUP(Importaciones_mensuales[[#This Row],[Código Arancelario]],Codigos10[],5,0)</f>
        <v>Hortalizas</v>
      </c>
      <c r="J1834">
        <f>+VLOOKUP(Importaciones_mensuales[[#This Row],[Categoría]],Cod_Tipo_cultivo[],2,0)</f>
        <v>7</v>
      </c>
      <c r="K1834" t="s">
        <v>20</v>
      </c>
      <c r="L1834">
        <f>+VLOOKUP(Importaciones_mensuales[[#This Row],[Contenido]],Contenido_cod[],2,0)</f>
        <v>2</v>
      </c>
      <c r="M1834" t="str">
        <f>+VLOOKUP(Importaciones_mensuales[[#This Row],[Código Arancelario]],Codigos10[],7,0)</f>
        <v>Sin especificar</v>
      </c>
      <c r="N1834">
        <v>2016</v>
      </c>
      <c r="O1834">
        <v>327.875</v>
      </c>
      <c r="P1834">
        <v>0</v>
      </c>
      <c r="Q1834">
        <v>2436.1907999999999</v>
      </c>
      <c r="R1834">
        <v>7670</v>
      </c>
      <c r="S1834">
        <v>276910.81439999997</v>
      </c>
      <c r="T1834">
        <v>466355</v>
      </c>
      <c r="U1834">
        <v>884397</v>
      </c>
      <c r="V1834">
        <v>1031920</v>
      </c>
      <c r="W1834">
        <v>515530</v>
      </c>
      <c r="X1834">
        <v>157578</v>
      </c>
      <c r="Y1834">
        <v>45056.5</v>
      </c>
      <c r="Z1834">
        <v>29500</v>
      </c>
    </row>
    <row r="1835" spans="1:26" x14ac:dyDescent="0.25">
      <c r="A1835" t="s">
        <v>215</v>
      </c>
      <c r="B1835" t="s">
        <v>363</v>
      </c>
      <c r="C1835" t="str">
        <f>+VLOOKUP(Importaciones_mensuales[[#This Row],[Código Arancelario]],Codigos10[],2,0)</f>
        <v>Manzana</v>
      </c>
      <c r="D1835">
        <f>+VLOOKUP(Importaciones_mensuales[[#This Row],[Cultivo]],Cod_categoría[],2,0)</f>
        <v>100104002</v>
      </c>
      <c r="E1835" t="str">
        <f>+VLOOKUP(Importaciones_mensuales[[#This Row],[Código Arancelario]],Codigos10[],4,0)</f>
        <v>Fresco</v>
      </c>
      <c r="F1835">
        <f>+VLOOKUP(Importaciones_mensuales[[#This Row],[Procesamiento]],Cod_procesamiento[],2,0)</f>
        <v>4</v>
      </c>
      <c r="G1835" t="str">
        <f>+VLOOKUP(Importaciones_mensuales[[#This Row],[Código Arancelario]],Codigos10[],3,0)</f>
        <v>No orgánico</v>
      </c>
      <c r="H1835">
        <f>+VLOOKUP(Importaciones_mensuales[[#This Row],[Tipo]],Cod_tipo[],2,0)</f>
        <v>2</v>
      </c>
      <c r="I1835" t="str">
        <f>+VLOOKUP(Importaciones_mensuales[[#This Row],[Código Arancelario]],Codigos10[],5,0)</f>
        <v>Frutos de pepita</v>
      </c>
      <c r="J1835">
        <f>+VLOOKUP(Importaciones_mensuales[[#This Row],[Categoría]],Cod_Tipo_cultivo[],2,0)</f>
        <v>3</v>
      </c>
      <c r="K1835" t="s">
        <v>129</v>
      </c>
      <c r="L1835">
        <f>+VLOOKUP(Importaciones_mensuales[[#This Row],[Contenido]],Contenido_cod[],2,0)</f>
        <v>1</v>
      </c>
      <c r="M1835" t="str">
        <f>+VLOOKUP(Importaciones_mensuales[[#This Row],[Código Arancelario]],Codigos10[],7,0)</f>
        <v>Sin especificar</v>
      </c>
      <c r="N1835">
        <v>2020</v>
      </c>
      <c r="O1835">
        <v>1.5550984054934822</v>
      </c>
      <c r="P1835">
        <v>1.516912838127952</v>
      </c>
      <c r="Q1835">
        <v>1.4500002220445865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1.5831492449526727</v>
      </c>
      <c r="Z1835">
        <v>1.4796777835164814</v>
      </c>
    </row>
    <row r="1836" spans="1:26" x14ac:dyDescent="0.25">
      <c r="A1836" t="s">
        <v>58</v>
      </c>
      <c r="B1836" t="s">
        <v>362</v>
      </c>
      <c r="C1836" t="str">
        <f>+VLOOKUP(Importaciones_mensuales[[#This Row],[Código Arancelario]],Codigos10[],2,0)</f>
        <v>Ají</v>
      </c>
      <c r="D1836">
        <f>+VLOOKUP(Importaciones_mensuales[[#This Row],[Cultivo]],Cod_categoría[],2,0)</f>
        <v>100112021</v>
      </c>
      <c r="E1836" t="str">
        <f>+VLOOKUP(Importaciones_mensuales[[#This Row],[Código Arancelario]],Codigos10[],4,0)</f>
        <v>Fresco</v>
      </c>
      <c r="F1836">
        <f>+VLOOKUP(Importaciones_mensuales[[#This Row],[Procesamiento]],Cod_procesamiento[],2,0)</f>
        <v>4</v>
      </c>
      <c r="G1836" t="str">
        <f>+VLOOKUP(Importaciones_mensuales[[#This Row],[Código Arancelario]],Codigos10[],3,0)</f>
        <v>Sin especificar</v>
      </c>
      <c r="H1836">
        <f>+VLOOKUP(Importaciones_mensuales[[#This Row],[Tipo]],Cod_tipo[],2,0)</f>
        <v>5</v>
      </c>
      <c r="I1836" t="str">
        <f>+VLOOKUP(Importaciones_mensuales[[#This Row],[Código Arancelario]],Codigos10[],5,0)</f>
        <v>Hortalizas</v>
      </c>
      <c r="J1836">
        <f>+VLOOKUP(Importaciones_mensuales[[#This Row],[Categoría]],Cod_Tipo_cultivo[],2,0)</f>
        <v>7</v>
      </c>
      <c r="K1836" t="s">
        <v>20</v>
      </c>
      <c r="L1836">
        <f>+VLOOKUP(Importaciones_mensuales[[#This Row],[Contenido]],Contenido_cod[],2,0)</f>
        <v>2</v>
      </c>
      <c r="M1836" t="str">
        <f>+VLOOKUP(Importaciones_mensuales[[#This Row],[Código Arancelario]],Codigos10[],7,0)</f>
        <v>Sin especificar</v>
      </c>
      <c r="N1836">
        <v>2016</v>
      </c>
      <c r="O1836">
        <v>0</v>
      </c>
      <c r="P1836">
        <v>3300</v>
      </c>
      <c r="Q1836">
        <v>0</v>
      </c>
      <c r="R1836">
        <v>0</v>
      </c>
      <c r="S1836">
        <v>0</v>
      </c>
      <c r="T1836">
        <v>500</v>
      </c>
      <c r="U1836">
        <v>2000</v>
      </c>
      <c r="V1836">
        <v>0</v>
      </c>
      <c r="W1836">
        <v>6000</v>
      </c>
      <c r="X1836">
        <v>2000</v>
      </c>
      <c r="Y1836">
        <v>0</v>
      </c>
      <c r="Z1836">
        <v>2000</v>
      </c>
    </row>
    <row r="1837" spans="1:26" x14ac:dyDescent="0.25">
      <c r="A1837" t="s">
        <v>60</v>
      </c>
      <c r="B1837" t="s">
        <v>362</v>
      </c>
      <c r="C1837" t="str">
        <f>+VLOOKUP(Importaciones_mensuales[[#This Row],[Código Arancelario]],Codigos10[],2,0)</f>
        <v>Aceituna</v>
      </c>
      <c r="D1837">
        <f>+VLOOKUP(Importaciones_mensuales[[#This Row],[Cultivo]],Cod_categoría[],2,0)</f>
        <v>100114016</v>
      </c>
      <c r="E1837" t="str">
        <f>+VLOOKUP(Importaciones_mensuales[[#This Row],[Código Arancelario]],Codigos10[],4,0)</f>
        <v>Fresco</v>
      </c>
      <c r="F1837">
        <f>+VLOOKUP(Importaciones_mensuales[[#This Row],[Procesamiento]],Cod_procesamiento[],2,0)</f>
        <v>4</v>
      </c>
      <c r="G1837" t="str">
        <f>+VLOOKUP(Importaciones_mensuales[[#This Row],[Código Arancelario]],Codigos10[],3,0)</f>
        <v>Sin especificar</v>
      </c>
      <c r="H1837">
        <f>+VLOOKUP(Importaciones_mensuales[[#This Row],[Tipo]],Cod_tipo[],2,0)</f>
        <v>5</v>
      </c>
      <c r="I1837" t="str">
        <f>+VLOOKUP(Importaciones_mensuales[[#This Row],[Código Arancelario]],Codigos10[],5,0)</f>
        <v>Hortalizas</v>
      </c>
      <c r="J1837">
        <f>+VLOOKUP(Importaciones_mensuales[[#This Row],[Categoría]],Cod_Tipo_cultivo[],2,0)</f>
        <v>7</v>
      </c>
      <c r="K1837" t="s">
        <v>20</v>
      </c>
      <c r="L1837">
        <f>+VLOOKUP(Importaciones_mensuales[[#This Row],[Contenido]],Contenido_cod[],2,0)</f>
        <v>2</v>
      </c>
      <c r="M1837" t="str">
        <f>+VLOOKUP(Importaciones_mensuales[[#This Row],[Código Arancelario]],Codigos10[],7,0)</f>
        <v>Sin especificar</v>
      </c>
      <c r="N1837">
        <v>2016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1</v>
      </c>
      <c r="Y1837">
        <v>0</v>
      </c>
      <c r="Z1837">
        <v>0</v>
      </c>
    </row>
    <row r="1838" spans="1:26" x14ac:dyDescent="0.25">
      <c r="A1838" t="s">
        <v>62</v>
      </c>
      <c r="B1838" t="s">
        <v>362</v>
      </c>
      <c r="C1838" t="str">
        <f>+VLOOKUP(Importaciones_mensuales[[#This Row],[Código Arancelario]],Codigos10[],2,0)</f>
        <v>Zapallo</v>
      </c>
      <c r="D1838">
        <f>+VLOOKUP(Importaciones_mensuales[[#This Row],[Cultivo]],Cod_categoría[],2,0)</f>
        <v>100112032</v>
      </c>
      <c r="E1838" t="str">
        <f>+VLOOKUP(Importaciones_mensuales[[#This Row],[Código Arancelario]],Codigos10[],4,0)</f>
        <v>Fresco</v>
      </c>
      <c r="F1838">
        <f>+VLOOKUP(Importaciones_mensuales[[#This Row],[Procesamiento]],Cod_procesamiento[],2,0)</f>
        <v>4</v>
      </c>
      <c r="G1838" t="str">
        <f>+VLOOKUP(Importaciones_mensuales[[#This Row],[Código Arancelario]],Codigos10[],3,0)</f>
        <v>Sin especificar</v>
      </c>
      <c r="H1838">
        <f>+VLOOKUP(Importaciones_mensuales[[#This Row],[Tipo]],Cod_tipo[],2,0)</f>
        <v>5</v>
      </c>
      <c r="I1838" t="str">
        <f>+VLOOKUP(Importaciones_mensuales[[#This Row],[Código Arancelario]],Codigos10[],5,0)</f>
        <v>Hortalizas</v>
      </c>
      <c r="J1838">
        <f>+VLOOKUP(Importaciones_mensuales[[#This Row],[Categoría]],Cod_Tipo_cultivo[],2,0)</f>
        <v>7</v>
      </c>
      <c r="K1838" t="s">
        <v>20</v>
      </c>
      <c r="L1838">
        <f>+VLOOKUP(Importaciones_mensuales[[#This Row],[Contenido]],Contenido_cod[],2,0)</f>
        <v>2</v>
      </c>
      <c r="M1838" t="str">
        <f>+VLOOKUP(Importaciones_mensuales[[#This Row],[Código Arancelario]],Codigos10[],7,0)</f>
        <v>De guarda</v>
      </c>
      <c r="N1838">
        <v>2016</v>
      </c>
      <c r="O1838">
        <v>53900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53656</v>
      </c>
      <c r="V1838">
        <v>77300</v>
      </c>
      <c r="W1838">
        <v>639924.36</v>
      </c>
      <c r="X1838">
        <v>1724836</v>
      </c>
      <c r="Y1838">
        <v>1688054</v>
      </c>
      <c r="Z1838">
        <v>489840</v>
      </c>
    </row>
    <row r="1839" spans="1:26" x14ac:dyDescent="0.25">
      <c r="A1839" t="s">
        <v>284</v>
      </c>
      <c r="B1839" t="s">
        <v>362</v>
      </c>
      <c r="C1839" t="str">
        <f>+VLOOKUP(Importaciones_mensuales[[#This Row],[Código Arancelario]],Codigos10[],2,0)</f>
        <v>Zapallo</v>
      </c>
      <c r="D1839">
        <f>+VLOOKUP(Importaciones_mensuales[[#This Row],[Cultivo]],Cod_categoría[],2,0)</f>
        <v>100112032</v>
      </c>
      <c r="E1839" t="str">
        <f>+VLOOKUP(Importaciones_mensuales[[#This Row],[Código Arancelario]],Codigos10[],4,0)</f>
        <v>Fresco</v>
      </c>
      <c r="F1839">
        <f>+VLOOKUP(Importaciones_mensuales[[#This Row],[Procesamiento]],Cod_procesamiento[],2,0)</f>
        <v>4</v>
      </c>
      <c r="G1839" t="str">
        <f>+VLOOKUP(Importaciones_mensuales[[#This Row],[Código Arancelario]],Codigos10[],3,0)</f>
        <v>Sin especificar</v>
      </c>
      <c r="H1839">
        <f>+VLOOKUP(Importaciones_mensuales[[#This Row],[Tipo]],Cod_tipo[],2,0)</f>
        <v>5</v>
      </c>
      <c r="I1839" t="str">
        <f>+VLOOKUP(Importaciones_mensuales[[#This Row],[Código Arancelario]],Codigos10[],5,0)</f>
        <v>Hortalizas</v>
      </c>
      <c r="J1839">
        <f>+VLOOKUP(Importaciones_mensuales[[#This Row],[Categoría]],Cod_Tipo_cultivo[],2,0)</f>
        <v>7</v>
      </c>
      <c r="K1839" t="s">
        <v>20</v>
      </c>
      <c r="L1839">
        <f>+VLOOKUP(Importaciones_mensuales[[#This Row],[Contenido]],Contenido_cod[],2,0)</f>
        <v>2</v>
      </c>
      <c r="M1839" t="str">
        <f>+VLOOKUP(Importaciones_mensuales[[#This Row],[Código Arancelario]],Codigos10[],7,0)</f>
        <v>Sin especificar</v>
      </c>
      <c r="N1839">
        <v>2016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26420</v>
      </c>
      <c r="W1839">
        <v>173320</v>
      </c>
      <c r="X1839">
        <v>10000</v>
      </c>
      <c r="Y1839">
        <v>60000</v>
      </c>
      <c r="Z1839">
        <v>0</v>
      </c>
    </row>
    <row r="1840" spans="1:26" x14ac:dyDescent="0.25">
      <c r="A1840" t="s">
        <v>65</v>
      </c>
      <c r="B1840" t="s">
        <v>362</v>
      </c>
      <c r="C1840" t="str">
        <f>+VLOOKUP(Importaciones_mensuales[[#This Row],[Código Arancelario]],Codigos10[],2,0)</f>
        <v>Calabacín</v>
      </c>
      <c r="D1840">
        <f>+VLOOKUP(Importaciones_mensuales[[#This Row],[Cultivo]],Cod_categoría[],2,0)</f>
        <v>100114018</v>
      </c>
      <c r="E1840" t="str">
        <f>+VLOOKUP(Importaciones_mensuales[[#This Row],[Código Arancelario]],Codigos10[],4,0)</f>
        <v>Fresco</v>
      </c>
      <c r="F1840">
        <f>+VLOOKUP(Importaciones_mensuales[[#This Row],[Procesamiento]],Cod_procesamiento[],2,0)</f>
        <v>4</v>
      </c>
      <c r="G1840" t="str">
        <f>+VLOOKUP(Importaciones_mensuales[[#This Row],[Código Arancelario]],Codigos10[],3,0)</f>
        <v>Sin especificar</v>
      </c>
      <c r="H1840">
        <f>+VLOOKUP(Importaciones_mensuales[[#This Row],[Tipo]],Cod_tipo[],2,0)</f>
        <v>5</v>
      </c>
      <c r="I1840" t="str">
        <f>+VLOOKUP(Importaciones_mensuales[[#This Row],[Código Arancelario]],Codigos10[],5,0)</f>
        <v>Hortalizas</v>
      </c>
      <c r="J1840">
        <f>+VLOOKUP(Importaciones_mensuales[[#This Row],[Categoría]],Cod_Tipo_cultivo[],2,0)</f>
        <v>7</v>
      </c>
      <c r="K1840" t="s">
        <v>20</v>
      </c>
      <c r="L1840">
        <f>+VLOOKUP(Importaciones_mensuales[[#This Row],[Contenido]],Contenido_cod[],2,0)</f>
        <v>2</v>
      </c>
      <c r="M1840" t="str">
        <f>+VLOOKUP(Importaciones_mensuales[[#This Row],[Código Arancelario]],Codigos10[],7,0)</f>
        <v>Sin especificar</v>
      </c>
      <c r="N1840">
        <v>2016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4584</v>
      </c>
      <c r="U1840">
        <v>2820.57</v>
      </c>
      <c r="V1840">
        <v>89180</v>
      </c>
      <c r="W1840">
        <v>31267.759999999998</v>
      </c>
      <c r="X1840">
        <v>0</v>
      </c>
      <c r="Y1840">
        <v>35000</v>
      </c>
      <c r="Z1840">
        <v>0</v>
      </c>
    </row>
    <row r="1841" spans="1:26" x14ac:dyDescent="0.25">
      <c r="A1841" t="s">
        <v>67</v>
      </c>
      <c r="B1841" t="s">
        <v>362</v>
      </c>
      <c r="C1841" t="str">
        <f>+VLOOKUP(Importaciones_mensuales[[#This Row],[Código Arancelario]],Codigos10[],2,0)</f>
        <v>Papa</v>
      </c>
      <c r="D1841">
        <f>+VLOOKUP(Importaciones_mensuales[[#This Row],[Cultivo]],Cod_categoría[],2,0)</f>
        <v>100114001</v>
      </c>
      <c r="E1841" t="str">
        <f>+VLOOKUP(Importaciones_mensuales[[#This Row],[Código Arancelario]],Codigos10[],4,0)</f>
        <v>Congelado</v>
      </c>
      <c r="F1841">
        <f>+VLOOKUP(Importaciones_mensuales[[#This Row],[Procesamiento]],Cod_procesamiento[],2,0)</f>
        <v>1</v>
      </c>
      <c r="G1841" t="str">
        <f>+VLOOKUP(Importaciones_mensuales[[#This Row],[Código Arancelario]],Codigos10[],3,0)</f>
        <v>Sin especificar</v>
      </c>
      <c r="H1841">
        <f>+VLOOKUP(Importaciones_mensuales[[#This Row],[Tipo]],Cod_tipo[],2,0)</f>
        <v>5</v>
      </c>
      <c r="I1841" t="str">
        <f>+VLOOKUP(Importaciones_mensuales[[#This Row],[Código Arancelario]],Codigos10[],5,0)</f>
        <v>Tubérculos</v>
      </c>
      <c r="J1841">
        <f>+VLOOKUP(Importaciones_mensuales[[#This Row],[Categoría]],Cod_Tipo_cultivo[],2,0)</f>
        <v>9</v>
      </c>
      <c r="K1841" t="s">
        <v>20</v>
      </c>
      <c r="L1841">
        <f>+VLOOKUP(Importaciones_mensuales[[#This Row],[Contenido]],Contenido_cod[],2,0)</f>
        <v>2</v>
      </c>
      <c r="M1841" t="str">
        <f>+VLOOKUP(Importaciones_mensuales[[#This Row],[Código Arancelario]],Codigos10[],7,0)</f>
        <v>Sin especificar</v>
      </c>
      <c r="N1841">
        <v>2016</v>
      </c>
      <c r="O1841">
        <v>26021.103800000001</v>
      </c>
      <c r="P1841">
        <v>50585</v>
      </c>
      <c r="Q1841">
        <v>35893.61</v>
      </c>
      <c r="R1841">
        <v>26177.17</v>
      </c>
      <c r="S1841">
        <v>4255.58</v>
      </c>
      <c r="T1841">
        <v>73350</v>
      </c>
      <c r="U1841">
        <v>29588</v>
      </c>
      <c r="V1841">
        <v>31480</v>
      </c>
      <c r="W1841">
        <v>51596.520000000004</v>
      </c>
      <c r="X1841">
        <v>51108.546999999999</v>
      </c>
      <c r="Y1841">
        <v>17520</v>
      </c>
      <c r="Z1841">
        <v>53307.47</v>
      </c>
    </row>
    <row r="1842" spans="1:26" x14ac:dyDescent="0.25">
      <c r="A1842" t="s">
        <v>69</v>
      </c>
      <c r="B1842" t="s">
        <v>362</v>
      </c>
      <c r="C1842" t="str">
        <f>+VLOOKUP(Importaciones_mensuales[[#This Row],[Código Arancelario]],Codigos10[],2,0)</f>
        <v>Arveja</v>
      </c>
      <c r="D1842">
        <f>+VLOOKUP(Importaciones_mensuales[[#This Row],[Cultivo]],Cod_categoría[],2,0)</f>
        <v>100112022</v>
      </c>
      <c r="E1842" t="str">
        <f>+VLOOKUP(Importaciones_mensuales[[#This Row],[Código Arancelario]],Codigos10[],4,0)</f>
        <v>Congelado</v>
      </c>
      <c r="F1842">
        <f>+VLOOKUP(Importaciones_mensuales[[#This Row],[Procesamiento]],Cod_procesamiento[],2,0)</f>
        <v>1</v>
      </c>
      <c r="G1842" t="str">
        <f>+VLOOKUP(Importaciones_mensuales[[#This Row],[Código Arancelario]],Codigos10[],3,0)</f>
        <v>Sin especificar</v>
      </c>
      <c r="H1842">
        <f>+VLOOKUP(Importaciones_mensuales[[#This Row],[Tipo]],Cod_tipo[],2,0)</f>
        <v>5</v>
      </c>
      <c r="I1842" t="str">
        <f>+VLOOKUP(Importaciones_mensuales[[#This Row],[Código Arancelario]],Codigos10[],5,0)</f>
        <v>Hortalizas</v>
      </c>
      <c r="J1842">
        <f>+VLOOKUP(Importaciones_mensuales[[#This Row],[Categoría]],Cod_Tipo_cultivo[],2,0)</f>
        <v>7</v>
      </c>
      <c r="K1842" t="s">
        <v>20</v>
      </c>
      <c r="L1842">
        <f>+VLOOKUP(Importaciones_mensuales[[#This Row],[Contenido]],Contenido_cod[],2,0)</f>
        <v>2</v>
      </c>
      <c r="M1842" t="str">
        <f>+VLOOKUP(Importaciones_mensuales[[#This Row],[Código Arancelario]],Codigos10[],7,0)</f>
        <v>Sin especificar</v>
      </c>
      <c r="N1842">
        <v>2016</v>
      </c>
      <c r="O1842">
        <v>114572</v>
      </c>
      <c r="P1842">
        <v>120312.4</v>
      </c>
      <c r="Q1842">
        <v>222581.853</v>
      </c>
      <c r="R1842">
        <v>164530.79999999999</v>
      </c>
      <c r="S1842">
        <v>172479.6</v>
      </c>
      <c r="T1842">
        <v>153706.20000000001</v>
      </c>
      <c r="U1842">
        <v>112841.3</v>
      </c>
      <c r="V1842">
        <v>104490</v>
      </c>
      <c r="W1842">
        <v>160004</v>
      </c>
      <c r="X1842">
        <v>142202</v>
      </c>
      <c r="Y1842">
        <v>116412</v>
      </c>
      <c r="Z1842">
        <v>181500</v>
      </c>
    </row>
    <row r="1843" spans="1:26" x14ac:dyDescent="0.25">
      <c r="A1843" t="s">
        <v>70</v>
      </c>
      <c r="B1843" t="s">
        <v>362</v>
      </c>
      <c r="C1843" t="str">
        <f>+VLOOKUP(Importaciones_mensuales[[#This Row],[Código Arancelario]],Codigos10[],2,0)</f>
        <v>Poroto</v>
      </c>
      <c r="D1843">
        <f>+VLOOKUP(Importaciones_mensuales[[#This Row],[Cultivo]],Cod_categoría[],2,0)</f>
        <v>100110002</v>
      </c>
      <c r="E1843" t="str">
        <f>+VLOOKUP(Importaciones_mensuales[[#This Row],[Código Arancelario]],Codigos10[],4,0)</f>
        <v>Congelado</v>
      </c>
      <c r="F1843">
        <f>+VLOOKUP(Importaciones_mensuales[[#This Row],[Procesamiento]],Cod_procesamiento[],2,0)</f>
        <v>1</v>
      </c>
      <c r="G1843" t="str">
        <f>+VLOOKUP(Importaciones_mensuales[[#This Row],[Código Arancelario]],Codigos10[],3,0)</f>
        <v>Sin especificar</v>
      </c>
      <c r="H1843">
        <f>+VLOOKUP(Importaciones_mensuales[[#This Row],[Tipo]],Cod_tipo[],2,0)</f>
        <v>5</v>
      </c>
      <c r="I1843" t="str">
        <f>+VLOOKUP(Importaciones_mensuales[[#This Row],[Código Arancelario]],Codigos10[],5,0)</f>
        <v>Hortalizas</v>
      </c>
      <c r="J1843">
        <f>+VLOOKUP(Importaciones_mensuales[[#This Row],[Categoría]],Cod_Tipo_cultivo[],2,0)</f>
        <v>7</v>
      </c>
      <c r="K1843" t="s">
        <v>20</v>
      </c>
      <c r="L1843">
        <f>+VLOOKUP(Importaciones_mensuales[[#This Row],[Contenido]],Contenido_cod[],2,0)</f>
        <v>2</v>
      </c>
      <c r="M1843" t="str">
        <f>+VLOOKUP(Importaciones_mensuales[[#This Row],[Código Arancelario]],Codigos10[],7,0)</f>
        <v>Sin especificar</v>
      </c>
      <c r="N1843">
        <v>2016</v>
      </c>
      <c r="O1843">
        <v>59800</v>
      </c>
      <c r="P1843">
        <v>14500</v>
      </c>
      <c r="Q1843">
        <v>156710.18349999998</v>
      </c>
      <c r="R1843">
        <v>132655</v>
      </c>
      <c r="S1843">
        <v>102196</v>
      </c>
      <c r="T1843">
        <v>53720</v>
      </c>
      <c r="U1843">
        <v>138330</v>
      </c>
      <c r="V1843">
        <v>58975</v>
      </c>
      <c r="W1843">
        <v>103070</v>
      </c>
      <c r="X1843">
        <v>68129.853000000003</v>
      </c>
      <c r="Y1843">
        <v>194727</v>
      </c>
      <c r="Z1843">
        <v>115496.25</v>
      </c>
    </row>
    <row r="1844" spans="1:26" x14ac:dyDescent="0.25">
      <c r="A1844" t="s">
        <v>71</v>
      </c>
      <c r="B1844" t="s">
        <v>362</v>
      </c>
      <c r="C1844" t="str">
        <f>+VLOOKUP(Importaciones_mensuales[[#This Row],[Código Arancelario]],Codigos10[],2,0)</f>
        <v>Haba</v>
      </c>
      <c r="D1844">
        <f>+VLOOKUP(Importaciones_mensuales[[#This Row],[Cultivo]],Cod_categoría[],2,0)</f>
        <v>100112026</v>
      </c>
      <c r="E1844" t="str">
        <f>+VLOOKUP(Importaciones_mensuales[[#This Row],[Código Arancelario]],Codigos10[],4,0)</f>
        <v>Congelado</v>
      </c>
      <c r="F1844">
        <f>+VLOOKUP(Importaciones_mensuales[[#This Row],[Procesamiento]],Cod_procesamiento[],2,0)</f>
        <v>1</v>
      </c>
      <c r="G1844" t="str">
        <f>+VLOOKUP(Importaciones_mensuales[[#This Row],[Código Arancelario]],Codigos10[],3,0)</f>
        <v>Sin especificar</v>
      </c>
      <c r="H1844">
        <f>+VLOOKUP(Importaciones_mensuales[[#This Row],[Tipo]],Cod_tipo[],2,0)</f>
        <v>5</v>
      </c>
      <c r="I1844" t="str">
        <f>+VLOOKUP(Importaciones_mensuales[[#This Row],[Código Arancelario]],Codigos10[],5,0)</f>
        <v>Hortalizas</v>
      </c>
      <c r="J1844">
        <f>+VLOOKUP(Importaciones_mensuales[[#This Row],[Categoría]],Cod_Tipo_cultivo[],2,0)</f>
        <v>7</v>
      </c>
      <c r="K1844" t="s">
        <v>20</v>
      </c>
      <c r="L1844">
        <f>+VLOOKUP(Importaciones_mensuales[[#This Row],[Contenido]],Contenido_cod[],2,0)</f>
        <v>2</v>
      </c>
      <c r="M1844" t="str">
        <f>+VLOOKUP(Importaciones_mensuales[[#This Row],[Código Arancelario]],Codigos10[],7,0)</f>
        <v>Sin especificar</v>
      </c>
      <c r="N1844">
        <v>2016</v>
      </c>
      <c r="O1844">
        <v>2400</v>
      </c>
      <c r="P1844">
        <v>8400</v>
      </c>
      <c r="Q1844">
        <v>12460</v>
      </c>
      <c r="R1844">
        <v>153120</v>
      </c>
      <c r="S1844">
        <v>27000</v>
      </c>
      <c r="T1844">
        <v>83221</v>
      </c>
      <c r="U1844">
        <v>120869</v>
      </c>
      <c r="V1844">
        <v>136587</v>
      </c>
      <c r="W1844">
        <v>63966</v>
      </c>
      <c r="X1844">
        <v>25980</v>
      </c>
      <c r="Y1844">
        <v>3570</v>
      </c>
      <c r="Z1844">
        <v>36770</v>
      </c>
    </row>
    <row r="1845" spans="1:26" x14ac:dyDescent="0.25">
      <c r="A1845" t="s">
        <v>72</v>
      </c>
      <c r="B1845" t="s">
        <v>362</v>
      </c>
      <c r="C1845" t="str">
        <f>+VLOOKUP(Importaciones_mensuales[[#This Row],[Código Arancelario]],Codigos10[],2,0)</f>
        <v>Otras legumbres de vaina</v>
      </c>
      <c r="D1845">
        <f>+VLOOKUP(Importaciones_mensuales[[#This Row],[Cultivo]],Cod_categoría[],2,0)</f>
        <v>100114032</v>
      </c>
      <c r="E1845" t="str">
        <f>+VLOOKUP(Importaciones_mensuales[[#This Row],[Código Arancelario]],Codigos10[],4,0)</f>
        <v>Congelado</v>
      </c>
      <c r="F1845">
        <f>+VLOOKUP(Importaciones_mensuales[[#This Row],[Procesamiento]],Cod_procesamiento[],2,0)</f>
        <v>1</v>
      </c>
      <c r="G1845" t="str">
        <f>+VLOOKUP(Importaciones_mensuales[[#This Row],[Código Arancelario]],Codigos10[],3,0)</f>
        <v>Sin especificar</v>
      </c>
      <c r="H1845">
        <f>+VLOOKUP(Importaciones_mensuales[[#This Row],[Tipo]],Cod_tipo[],2,0)</f>
        <v>5</v>
      </c>
      <c r="I1845" t="str">
        <f>+VLOOKUP(Importaciones_mensuales[[#This Row],[Código Arancelario]],Codigos10[],5,0)</f>
        <v>Hortalizas</v>
      </c>
      <c r="J1845">
        <f>+VLOOKUP(Importaciones_mensuales[[#This Row],[Categoría]],Cod_Tipo_cultivo[],2,0)</f>
        <v>7</v>
      </c>
      <c r="K1845" t="s">
        <v>20</v>
      </c>
      <c r="L1845">
        <f>+VLOOKUP(Importaciones_mensuales[[#This Row],[Contenido]],Contenido_cod[],2,0)</f>
        <v>2</v>
      </c>
      <c r="M1845" t="str">
        <f>+VLOOKUP(Importaciones_mensuales[[#This Row],[Código Arancelario]],Codigos10[],7,0)</f>
        <v>Sin especificar</v>
      </c>
      <c r="N1845">
        <v>2016</v>
      </c>
      <c r="O1845">
        <v>0</v>
      </c>
      <c r="P1845">
        <v>37800</v>
      </c>
      <c r="Q1845">
        <v>0</v>
      </c>
      <c r="R1845">
        <v>16800</v>
      </c>
      <c r="S1845">
        <v>21000</v>
      </c>
      <c r="T1845">
        <v>16800</v>
      </c>
      <c r="U1845">
        <v>0</v>
      </c>
      <c r="V1845">
        <v>26800</v>
      </c>
      <c r="W1845">
        <v>0</v>
      </c>
      <c r="X1845">
        <v>32974</v>
      </c>
      <c r="Y1845">
        <v>32800</v>
      </c>
      <c r="Z1845">
        <v>37200</v>
      </c>
    </row>
    <row r="1846" spans="1:26" x14ac:dyDescent="0.25">
      <c r="A1846" t="s">
        <v>73</v>
      </c>
      <c r="B1846" t="s">
        <v>362</v>
      </c>
      <c r="C1846" t="str">
        <f>+VLOOKUP(Importaciones_mensuales[[#This Row],[Código Arancelario]],Codigos10[],2,0)</f>
        <v>Espinaca</v>
      </c>
      <c r="D1846">
        <f>+VLOOKUP(Importaciones_mensuales[[#This Row],[Cultivo]],Cod_categoría[],2,0)</f>
        <v>100112012</v>
      </c>
      <c r="E1846" t="str">
        <f>+VLOOKUP(Importaciones_mensuales[[#This Row],[Código Arancelario]],Codigos10[],4,0)</f>
        <v>Congelado</v>
      </c>
      <c r="F1846">
        <f>+VLOOKUP(Importaciones_mensuales[[#This Row],[Procesamiento]],Cod_procesamiento[],2,0)</f>
        <v>1</v>
      </c>
      <c r="G1846" t="str">
        <f>+VLOOKUP(Importaciones_mensuales[[#This Row],[Código Arancelario]],Codigos10[],3,0)</f>
        <v>Sin especificar</v>
      </c>
      <c r="H1846">
        <f>+VLOOKUP(Importaciones_mensuales[[#This Row],[Tipo]],Cod_tipo[],2,0)</f>
        <v>5</v>
      </c>
      <c r="I1846" t="str">
        <f>+VLOOKUP(Importaciones_mensuales[[#This Row],[Código Arancelario]],Codigos10[],5,0)</f>
        <v>Hortalizas</v>
      </c>
      <c r="J1846">
        <f>+VLOOKUP(Importaciones_mensuales[[#This Row],[Categoría]],Cod_Tipo_cultivo[],2,0)</f>
        <v>7</v>
      </c>
      <c r="K1846" t="s">
        <v>20</v>
      </c>
      <c r="L1846">
        <f>+VLOOKUP(Importaciones_mensuales[[#This Row],[Contenido]],Contenido_cod[],2,0)</f>
        <v>2</v>
      </c>
      <c r="M1846" t="str">
        <f>+VLOOKUP(Importaciones_mensuales[[#This Row],[Código Arancelario]],Codigos10[],7,0)</f>
        <v>Sin especificar</v>
      </c>
      <c r="N1846">
        <v>2016</v>
      </c>
      <c r="O1846">
        <v>4320</v>
      </c>
      <c r="P1846">
        <v>52780</v>
      </c>
      <c r="Q1846">
        <v>56918.54</v>
      </c>
      <c r="R1846">
        <v>63184</v>
      </c>
      <c r="S1846">
        <v>0</v>
      </c>
      <c r="T1846">
        <v>61720</v>
      </c>
      <c r="U1846">
        <v>5002.2308000000003</v>
      </c>
      <c r="V1846">
        <v>44681.120000000003</v>
      </c>
      <c r="W1846">
        <v>71480</v>
      </c>
      <c r="X1846">
        <v>5264</v>
      </c>
      <c r="Y1846">
        <v>1120</v>
      </c>
      <c r="Z1846">
        <v>41600</v>
      </c>
    </row>
    <row r="1847" spans="1:26" x14ac:dyDescent="0.25">
      <c r="A1847" t="s">
        <v>75</v>
      </c>
      <c r="B1847" t="s">
        <v>362</v>
      </c>
      <c r="C1847" t="str">
        <f>+VLOOKUP(Importaciones_mensuales[[#This Row],[Código Arancelario]],Codigos10[],2,0)</f>
        <v>Maíz</v>
      </c>
      <c r="D1847">
        <f>+VLOOKUP(Importaciones_mensuales[[#This Row],[Cultivo]],Cod_categoría[],2,0)</f>
        <v>100114015</v>
      </c>
      <c r="E1847" t="str">
        <f>+VLOOKUP(Importaciones_mensuales[[#This Row],[Código Arancelario]],Codigos10[],4,0)</f>
        <v>Congelado</v>
      </c>
      <c r="F1847">
        <f>+VLOOKUP(Importaciones_mensuales[[#This Row],[Procesamiento]],Cod_procesamiento[],2,0)</f>
        <v>1</v>
      </c>
      <c r="G1847" t="str">
        <f>+VLOOKUP(Importaciones_mensuales[[#This Row],[Código Arancelario]],Codigos10[],3,0)</f>
        <v>Sin especificar</v>
      </c>
      <c r="H1847">
        <f>+VLOOKUP(Importaciones_mensuales[[#This Row],[Tipo]],Cod_tipo[],2,0)</f>
        <v>5</v>
      </c>
      <c r="I1847" t="str">
        <f>+VLOOKUP(Importaciones_mensuales[[#This Row],[Código Arancelario]],Codigos10[],5,0)</f>
        <v>Hortalizas</v>
      </c>
      <c r="J1847">
        <f>+VLOOKUP(Importaciones_mensuales[[#This Row],[Categoría]],Cod_Tipo_cultivo[],2,0)</f>
        <v>7</v>
      </c>
      <c r="K1847" t="s">
        <v>20</v>
      </c>
      <c r="L1847">
        <f>+VLOOKUP(Importaciones_mensuales[[#This Row],[Contenido]],Contenido_cod[],2,0)</f>
        <v>2</v>
      </c>
      <c r="M1847" t="str">
        <f>+VLOOKUP(Importaciones_mensuales[[#This Row],[Código Arancelario]],Codigos10[],7,0)</f>
        <v>Maíz dulce</v>
      </c>
      <c r="N1847">
        <v>2016</v>
      </c>
      <c r="O1847">
        <v>409119.65750000003</v>
      </c>
      <c r="P1847">
        <v>312518.12</v>
      </c>
      <c r="Q1847">
        <v>388013.87180000002</v>
      </c>
      <c r="R1847">
        <v>358429.77020000003</v>
      </c>
      <c r="S1847">
        <v>389631.7427</v>
      </c>
      <c r="T1847">
        <v>615626.60000000009</v>
      </c>
      <c r="U1847">
        <v>354003.08860000002</v>
      </c>
      <c r="V1847">
        <v>367487.78080000001</v>
      </c>
      <c r="W1847">
        <v>669367.03060000006</v>
      </c>
      <c r="X1847">
        <v>1583223.9341</v>
      </c>
      <c r="Y1847">
        <v>731930.97219999996</v>
      </c>
      <c r="Z1847">
        <v>459652.82650000002</v>
      </c>
    </row>
    <row r="1848" spans="1:26" x14ac:dyDescent="0.25">
      <c r="A1848" t="s">
        <v>78</v>
      </c>
      <c r="B1848" t="s">
        <v>362</v>
      </c>
      <c r="C1848" t="str">
        <f>+VLOOKUP(Importaciones_mensuales[[#This Row],[Código Arancelario]],Codigos10[],2,0)</f>
        <v>Coliflor</v>
      </c>
      <c r="D1848">
        <f>+VLOOKUP(Importaciones_mensuales[[#This Row],[Cultivo]],Cod_categoría[],2,0)</f>
        <v>100112008</v>
      </c>
      <c r="E1848" t="str">
        <f>+VLOOKUP(Importaciones_mensuales[[#This Row],[Código Arancelario]],Codigos10[],4,0)</f>
        <v>Congelado</v>
      </c>
      <c r="F1848">
        <f>+VLOOKUP(Importaciones_mensuales[[#This Row],[Procesamiento]],Cod_procesamiento[],2,0)</f>
        <v>1</v>
      </c>
      <c r="G1848" t="str">
        <f>+VLOOKUP(Importaciones_mensuales[[#This Row],[Código Arancelario]],Codigos10[],3,0)</f>
        <v>Sin especificar</v>
      </c>
      <c r="H1848">
        <f>+VLOOKUP(Importaciones_mensuales[[#This Row],[Tipo]],Cod_tipo[],2,0)</f>
        <v>5</v>
      </c>
      <c r="I1848" t="str">
        <f>+VLOOKUP(Importaciones_mensuales[[#This Row],[Código Arancelario]],Codigos10[],5,0)</f>
        <v>Hortalizas</v>
      </c>
      <c r="J1848">
        <f>+VLOOKUP(Importaciones_mensuales[[#This Row],[Categoría]],Cod_Tipo_cultivo[],2,0)</f>
        <v>7</v>
      </c>
      <c r="K1848" t="s">
        <v>20</v>
      </c>
      <c r="L1848">
        <f>+VLOOKUP(Importaciones_mensuales[[#This Row],[Contenido]],Contenido_cod[],2,0)</f>
        <v>2</v>
      </c>
      <c r="M1848" t="str">
        <f>+VLOOKUP(Importaciones_mensuales[[#This Row],[Código Arancelario]],Codigos10[],7,0)</f>
        <v>Sin especificar</v>
      </c>
      <c r="N1848">
        <v>2016</v>
      </c>
      <c r="O1848">
        <v>0</v>
      </c>
      <c r="P1848">
        <v>55594</v>
      </c>
      <c r="Q1848">
        <v>0</v>
      </c>
      <c r="R1848">
        <v>26059</v>
      </c>
      <c r="S1848">
        <v>0</v>
      </c>
      <c r="T1848">
        <v>784</v>
      </c>
      <c r="U1848">
        <v>0</v>
      </c>
      <c r="V1848">
        <v>0</v>
      </c>
      <c r="W1848">
        <v>6772</v>
      </c>
      <c r="X1848">
        <v>5840</v>
      </c>
      <c r="Y1848">
        <v>20034</v>
      </c>
      <c r="Z1848">
        <v>101704</v>
      </c>
    </row>
    <row r="1849" spans="1:26" x14ac:dyDescent="0.25">
      <c r="A1849" t="s">
        <v>79</v>
      </c>
      <c r="B1849" t="s">
        <v>362</v>
      </c>
      <c r="C1849" t="str">
        <f>+VLOOKUP(Importaciones_mensuales[[#This Row],[Código Arancelario]],Codigos10[],2,0)</f>
        <v>Brócoli</v>
      </c>
      <c r="D1849">
        <f>+VLOOKUP(Importaciones_mensuales[[#This Row],[Cultivo]],Cod_categoría[],2,0)</f>
        <v>100112023</v>
      </c>
      <c r="E1849" t="str">
        <f>+VLOOKUP(Importaciones_mensuales[[#This Row],[Código Arancelario]],Codigos10[],4,0)</f>
        <v>Congelado</v>
      </c>
      <c r="F1849">
        <f>+VLOOKUP(Importaciones_mensuales[[#This Row],[Procesamiento]],Cod_procesamiento[],2,0)</f>
        <v>1</v>
      </c>
      <c r="G1849" t="str">
        <f>+VLOOKUP(Importaciones_mensuales[[#This Row],[Código Arancelario]],Codigos10[],3,0)</f>
        <v>Sin especificar</v>
      </c>
      <c r="H1849">
        <f>+VLOOKUP(Importaciones_mensuales[[#This Row],[Tipo]],Cod_tipo[],2,0)</f>
        <v>5</v>
      </c>
      <c r="I1849" t="str">
        <f>+VLOOKUP(Importaciones_mensuales[[#This Row],[Código Arancelario]],Codigos10[],5,0)</f>
        <v>Hortalizas</v>
      </c>
      <c r="J1849">
        <f>+VLOOKUP(Importaciones_mensuales[[#This Row],[Categoría]],Cod_Tipo_cultivo[],2,0)</f>
        <v>7</v>
      </c>
      <c r="K1849" t="s">
        <v>20</v>
      </c>
      <c r="L1849">
        <f>+VLOOKUP(Importaciones_mensuales[[#This Row],[Contenido]],Contenido_cod[],2,0)</f>
        <v>2</v>
      </c>
      <c r="M1849" t="str">
        <f>+VLOOKUP(Importaciones_mensuales[[#This Row],[Código Arancelario]],Codigos10[],7,0)</f>
        <v>Sin especificar</v>
      </c>
      <c r="N1849">
        <v>2016</v>
      </c>
      <c r="O1849">
        <v>540</v>
      </c>
      <c r="P1849">
        <v>1260</v>
      </c>
      <c r="Q1849">
        <v>96049</v>
      </c>
      <c r="R1849">
        <v>6000</v>
      </c>
      <c r="S1849">
        <v>2500</v>
      </c>
      <c r="T1849">
        <v>672</v>
      </c>
      <c r="U1849">
        <v>2000</v>
      </c>
      <c r="V1849">
        <v>5664.8</v>
      </c>
      <c r="W1849">
        <v>9064</v>
      </c>
      <c r="X1849">
        <v>10656</v>
      </c>
      <c r="Y1849">
        <v>100242.34</v>
      </c>
      <c r="Z1849">
        <v>69200</v>
      </c>
    </row>
    <row r="1850" spans="1:26" x14ac:dyDescent="0.25">
      <c r="A1850" t="s">
        <v>356</v>
      </c>
      <c r="B1850" t="s">
        <v>363</v>
      </c>
      <c r="C1850" t="str">
        <f>+VLOOKUP(Importaciones_mensuales[[#This Row],[Código Arancelario]],Codigos10[],2,0)</f>
        <v>Manzana</v>
      </c>
      <c r="D1850">
        <f>+VLOOKUP(Importaciones_mensuales[[#This Row],[Cultivo]],Cod_categoría[],2,0)</f>
        <v>100104002</v>
      </c>
      <c r="E1850" t="str">
        <f>+VLOOKUP(Importaciones_mensuales[[#This Row],[Código Arancelario]],Codigos10[],4,0)</f>
        <v>Fresco</v>
      </c>
      <c r="F1850">
        <f>+VLOOKUP(Importaciones_mensuales[[#This Row],[Procesamiento]],Cod_procesamiento[],2,0)</f>
        <v>4</v>
      </c>
      <c r="G1850" t="str">
        <f>+VLOOKUP(Importaciones_mensuales[[#This Row],[Código Arancelario]],Codigos10[],3,0)</f>
        <v>Orgánico</v>
      </c>
      <c r="H1850">
        <f>+VLOOKUP(Importaciones_mensuales[[#This Row],[Tipo]],Cod_tipo[],2,0)</f>
        <v>1</v>
      </c>
      <c r="I1850" t="str">
        <f>+VLOOKUP(Importaciones_mensuales[[#This Row],[Código Arancelario]],Codigos10[],5,0)</f>
        <v>Frutos de pepita</v>
      </c>
      <c r="J1850">
        <f>+VLOOKUP(Importaciones_mensuales[[#This Row],[Categoría]],Cod_Tipo_cultivo[],2,0)</f>
        <v>3</v>
      </c>
      <c r="K1850" t="s">
        <v>129</v>
      </c>
      <c r="L1850">
        <f>+VLOOKUP(Importaciones_mensuales[[#This Row],[Contenido]],Contenido_cod[],2,0)</f>
        <v>1</v>
      </c>
      <c r="M1850" t="str">
        <f>+VLOOKUP(Importaciones_mensuales[[#This Row],[Código Arancelario]],Codigos10[],7,0)</f>
        <v>Sin especificar</v>
      </c>
      <c r="N1850">
        <v>2015</v>
      </c>
      <c r="O1850">
        <v>1.5277777777777777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</row>
    <row r="1851" spans="1:26" x14ac:dyDescent="0.25">
      <c r="A1851" t="s">
        <v>82</v>
      </c>
      <c r="B1851" t="s">
        <v>362</v>
      </c>
      <c r="C1851" t="str">
        <f>+VLOOKUP(Importaciones_mensuales[[#This Row],[Código Arancelario]],Codigos10[],2,0)</f>
        <v>Aceituna</v>
      </c>
      <c r="D1851">
        <f>+VLOOKUP(Importaciones_mensuales[[#This Row],[Cultivo]],Cod_categoría[],2,0)</f>
        <v>100114016</v>
      </c>
      <c r="E1851" t="str">
        <f>+VLOOKUP(Importaciones_mensuales[[#This Row],[Código Arancelario]],Codigos10[],4,0)</f>
        <v>Conserva</v>
      </c>
      <c r="F1851">
        <f>+VLOOKUP(Importaciones_mensuales[[#This Row],[Procesamiento]],Cod_procesamiento[],2,0)</f>
        <v>2</v>
      </c>
      <c r="G1851" t="str">
        <f>+VLOOKUP(Importaciones_mensuales[[#This Row],[Código Arancelario]],Codigos10[],3,0)</f>
        <v>Sin especificar</v>
      </c>
      <c r="H1851">
        <f>+VLOOKUP(Importaciones_mensuales[[#This Row],[Tipo]],Cod_tipo[],2,0)</f>
        <v>5</v>
      </c>
      <c r="I1851" t="str">
        <f>+VLOOKUP(Importaciones_mensuales[[#This Row],[Código Arancelario]],Codigos10[],5,0)</f>
        <v>Hortalizas</v>
      </c>
      <c r="J1851">
        <f>+VLOOKUP(Importaciones_mensuales[[#This Row],[Categoría]],Cod_Tipo_cultivo[],2,0)</f>
        <v>7</v>
      </c>
      <c r="K1851" t="s">
        <v>20</v>
      </c>
      <c r="L1851">
        <f>+VLOOKUP(Importaciones_mensuales[[#This Row],[Contenido]],Contenido_cod[],2,0)</f>
        <v>2</v>
      </c>
      <c r="M1851" t="str">
        <f>+VLOOKUP(Importaciones_mensuales[[#This Row],[Código Arancelario]],Codigos10[],7,0)</f>
        <v>Sin especificar</v>
      </c>
      <c r="N1851">
        <v>2016</v>
      </c>
      <c r="O1851">
        <v>693835</v>
      </c>
      <c r="P1851">
        <v>646036</v>
      </c>
      <c r="Q1851">
        <v>627270</v>
      </c>
      <c r="R1851">
        <v>785378</v>
      </c>
      <c r="S1851">
        <v>1326392</v>
      </c>
      <c r="T1851">
        <v>814073</v>
      </c>
      <c r="U1851">
        <v>1459386</v>
      </c>
      <c r="V1851">
        <v>1574555</v>
      </c>
      <c r="W1851">
        <v>1105435</v>
      </c>
      <c r="X1851">
        <v>962280</v>
      </c>
      <c r="Y1851">
        <v>807733</v>
      </c>
      <c r="Z1851">
        <v>1062305</v>
      </c>
    </row>
    <row r="1852" spans="1:26" x14ac:dyDescent="0.25">
      <c r="A1852" t="s">
        <v>84</v>
      </c>
      <c r="B1852" t="s">
        <v>362</v>
      </c>
      <c r="C1852" t="str">
        <f>+VLOOKUP(Importaciones_mensuales[[#This Row],[Código Arancelario]],Codigos10[],2,0)</f>
        <v>Aceituna</v>
      </c>
      <c r="D1852">
        <f>+VLOOKUP(Importaciones_mensuales[[#This Row],[Cultivo]],Cod_categoría[],2,0)</f>
        <v>100114016</v>
      </c>
      <c r="E1852" t="str">
        <f>+VLOOKUP(Importaciones_mensuales[[#This Row],[Código Arancelario]],Codigos10[],4,0)</f>
        <v>Conserva</v>
      </c>
      <c r="F1852">
        <f>+VLOOKUP(Importaciones_mensuales[[#This Row],[Procesamiento]],Cod_procesamiento[],2,0)</f>
        <v>2</v>
      </c>
      <c r="G1852" t="str">
        <f>+VLOOKUP(Importaciones_mensuales[[#This Row],[Código Arancelario]],Codigos10[],3,0)</f>
        <v>Sin especificar</v>
      </c>
      <c r="H1852">
        <f>+VLOOKUP(Importaciones_mensuales[[#This Row],[Tipo]],Cod_tipo[],2,0)</f>
        <v>5</v>
      </c>
      <c r="I1852" t="str">
        <f>+VLOOKUP(Importaciones_mensuales[[#This Row],[Código Arancelario]],Codigos10[],5,0)</f>
        <v>Hortalizas</v>
      </c>
      <c r="J1852">
        <f>+VLOOKUP(Importaciones_mensuales[[#This Row],[Categoría]],Cod_Tipo_cultivo[],2,0)</f>
        <v>7</v>
      </c>
      <c r="K1852" t="s">
        <v>20</v>
      </c>
      <c r="L1852">
        <f>+VLOOKUP(Importaciones_mensuales[[#This Row],[Contenido]],Contenido_cod[],2,0)</f>
        <v>2</v>
      </c>
      <c r="M1852" t="str">
        <f>+VLOOKUP(Importaciones_mensuales[[#This Row],[Código Arancelario]],Codigos10[],7,0)</f>
        <v>Sin especificar</v>
      </c>
      <c r="N1852">
        <v>2016</v>
      </c>
      <c r="O1852">
        <v>473.79700000000003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1</v>
      </c>
    </row>
    <row r="1853" spans="1:26" x14ac:dyDescent="0.25">
      <c r="A1853" t="s">
        <v>85</v>
      </c>
      <c r="B1853" t="s">
        <v>362</v>
      </c>
      <c r="C1853" t="str">
        <f>+VLOOKUP(Importaciones_mensuales[[#This Row],[Código Arancelario]],Codigos10[],2,0)</f>
        <v>Pepino</v>
      </c>
      <c r="D1853">
        <f>+VLOOKUP(Importaciones_mensuales[[#This Row],[Cultivo]],Cod_categoría[],2,0)</f>
        <v>100112016</v>
      </c>
      <c r="E1853" t="str">
        <f>+VLOOKUP(Importaciones_mensuales[[#This Row],[Código Arancelario]],Codigos10[],4,0)</f>
        <v>Conserva</v>
      </c>
      <c r="F1853">
        <f>+VLOOKUP(Importaciones_mensuales[[#This Row],[Procesamiento]],Cod_procesamiento[],2,0)</f>
        <v>2</v>
      </c>
      <c r="G1853" t="str">
        <f>+VLOOKUP(Importaciones_mensuales[[#This Row],[Código Arancelario]],Codigos10[],3,0)</f>
        <v>Sin especificar</v>
      </c>
      <c r="H1853">
        <f>+VLOOKUP(Importaciones_mensuales[[#This Row],[Tipo]],Cod_tipo[],2,0)</f>
        <v>5</v>
      </c>
      <c r="I1853" t="str">
        <f>+VLOOKUP(Importaciones_mensuales[[#This Row],[Código Arancelario]],Codigos10[],5,0)</f>
        <v>Hortalizas</v>
      </c>
      <c r="J1853">
        <f>+VLOOKUP(Importaciones_mensuales[[#This Row],[Categoría]],Cod_Tipo_cultivo[],2,0)</f>
        <v>7</v>
      </c>
      <c r="K1853" t="s">
        <v>20</v>
      </c>
      <c r="L1853">
        <f>+VLOOKUP(Importaciones_mensuales[[#This Row],[Contenido]],Contenido_cod[],2,0)</f>
        <v>2</v>
      </c>
      <c r="M1853" t="str">
        <f>+VLOOKUP(Importaciones_mensuales[[#This Row],[Código Arancelario]],Codigos10[],7,0)</f>
        <v>Pepinos y pepinillos</v>
      </c>
      <c r="N1853">
        <v>2016</v>
      </c>
      <c r="O1853">
        <v>36000</v>
      </c>
      <c r="P1853">
        <v>0</v>
      </c>
      <c r="Q1853">
        <v>14400</v>
      </c>
      <c r="R1853">
        <v>57641.307699999998</v>
      </c>
      <c r="S1853">
        <v>0</v>
      </c>
      <c r="T1853">
        <v>64800</v>
      </c>
      <c r="U1853">
        <v>14400</v>
      </c>
      <c r="V1853">
        <v>0</v>
      </c>
      <c r="W1853">
        <v>0</v>
      </c>
      <c r="X1853">
        <v>15200</v>
      </c>
      <c r="Y1853">
        <v>0</v>
      </c>
      <c r="Z1853">
        <v>0</v>
      </c>
    </row>
    <row r="1854" spans="1:26" x14ac:dyDescent="0.25">
      <c r="A1854" t="s">
        <v>86</v>
      </c>
      <c r="B1854" t="s">
        <v>362</v>
      </c>
      <c r="C1854" t="str">
        <f>+VLOOKUP(Importaciones_mensuales[[#This Row],[Código Arancelario]],Codigos10[],2,0)</f>
        <v>Pepino</v>
      </c>
      <c r="D1854">
        <f>+VLOOKUP(Importaciones_mensuales[[#This Row],[Cultivo]],Cod_categoría[],2,0)</f>
        <v>100112016</v>
      </c>
      <c r="E1854" t="str">
        <f>+VLOOKUP(Importaciones_mensuales[[#This Row],[Código Arancelario]],Codigos10[],4,0)</f>
        <v>Conserva</v>
      </c>
      <c r="F1854">
        <f>+VLOOKUP(Importaciones_mensuales[[#This Row],[Procesamiento]],Cod_procesamiento[],2,0)</f>
        <v>2</v>
      </c>
      <c r="G1854" t="str">
        <f>+VLOOKUP(Importaciones_mensuales[[#This Row],[Código Arancelario]],Codigos10[],3,0)</f>
        <v>Sin especificar</v>
      </c>
      <c r="H1854">
        <f>+VLOOKUP(Importaciones_mensuales[[#This Row],[Tipo]],Cod_tipo[],2,0)</f>
        <v>5</v>
      </c>
      <c r="I1854" t="str">
        <f>+VLOOKUP(Importaciones_mensuales[[#This Row],[Código Arancelario]],Codigos10[],5,0)</f>
        <v>Hortalizas</v>
      </c>
      <c r="J1854">
        <f>+VLOOKUP(Importaciones_mensuales[[#This Row],[Categoría]],Cod_Tipo_cultivo[],2,0)</f>
        <v>7</v>
      </c>
      <c r="K1854" t="s">
        <v>20</v>
      </c>
      <c r="L1854">
        <f>+VLOOKUP(Importaciones_mensuales[[#This Row],[Contenido]],Contenido_cod[],2,0)</f>
        <v>2</v>
      </c>
      <c r="M1854" t="str">
        <f>+VLOOKUP(Importaciones_mensuales[[#This Row],[Código Arancelario]],Codigos10[],7,0)</f>
        <v>Pepinos y pepinillos</v>
      </c>
      <c r="N1854">
        <v>2016</v>
      </c>
      <c r="O1854">
        <v>14400</v>
      </c>
      <c r="P1854">
        <v>14400</v>
      </c>
      <c r="Q1854">
        <v>28800</v>
      </c>
      <c r="R1854">
        <v>29250</v>
      </c>
      <c r="S1854">
        <v>71200</v>
      </c>
      <c r="T1854">
        <v>29200</v>
      </c>
      <c r="U1854">
        <v>72800</v>
      </c>
      <c r="V1854">
        <v>0</v>
      </c>
      <c r="W1854">
        <v>28800</v>
      </c>
      <c r="X1854">
        <v>0</v>
      </c>
      <c r="Y1854">
        <v>0</v>
      </c>
      <c r="Z1854">
        <v>15201</v>
      </c>
    </row>
    <row r="1855" spans="1:26" x14ac:dyDescent="0.25">
      <c r="A1855" t="s">
        <v>87</v>
      </c>
      <c r="B1855" t="s">
        <v>362</v>
      </c>
      <c r="C1855" t="str">
        <f>+VLOOKUP(Importaciones_mensuales[[#This Row],[Código Arancelario]],Codigos10[],2,0)</f>
        <v>Cebolla</v>
      </c>
      <c r="D1855">
        <f>+VLOOKUP(Importaciones_mensuales[[#This Row],[Cultivo]],Cod_categoría[],2,0)</f>
        <v>100112004</v>
      </c>
      <c r="E1855" t="str">
        <f>+VLOOKUP(Importaciones_mensuales[[#This Row],[Código Arancelario]],Codigos10[],4,0)</f>
        <v>Deshidratado</v>
      </c>
      <c r="F1855">
        <f>+VLOOKUP(Importaciones_mensuales[[#This Row],[Procesamiento]],Cod_procesamiento[],2,0)</f>
        <v>3</v>
      </c>
      <c r="G1855" t="str">
        <f>+VLOOKUP(Importaciones_mensuales[[#This Row],[Código Arancelario]],Codigos10[],3,0)</f>
        <v>Sin especificar</v>
      </c>
      <c r="H1855">
        <f>+VLOOKUP(Importaciones_mensuales[[#This Row],[Tipo]],Cod_tipo[],2,0)</f>
        <v>5</v>
      </c>
      <c r="I1855" t="str">
        <f>+VLOOKUP(Importaciones_mensuales[[#This Row],[Código Arancelario]],Codigos10[],5,0)</f>
        <v>Hortalizas</v>
      </c>
      <c r="J1855">
        <f>+VLOOKUP(Importaciones_mensuales[[#This Row],[Categoría]],Cod_Tipo_cultivo[],2,0)</f>
        <v>7</v>
      </c>
      <c r="K1855" t="s">
        <v>20</v>
      </c>
      <c r="L1855">
        <f>+VLOOKUP(Importaciones_mensuales[[#This Row],[Contenido]],Contenido_cod[],2,0)</f>
        <v>2</v>
      </c>
      <c r="M1855" t="str">
        <f>+VLOOKUP(Importaciones_mensuales[[#This Row],[Código Arancelario]],Codigos10[],7,0)</f>
        <v>Sin especificar</v>
      </c>
      <c r="N1855">
        <v>2016</v>
      </c>
      <c r="O1855">
        <v>77830.47</v>
      </c>
      <c r="P1855">
        <v>81944.990000000005</v>
      </c>
      <c r="Q1855">
        <v>65687.804399999994</v>
      </c>
      <c r="R1855">
        <v>38972.604399999997</v>
      </c>
      <c r="S1855">
        <v>67508.643899999995</v>
      </c>
      <c r="T1855">
        <v>46000.938500000004</v>
      </c>
      <c r="U1855">
        <v>93269</v>
      </c>
      <c r="V1855">
        <v>70651.983699999997</v>
      </c>
      <c r="W1855">
        <v>24224.3017</v>
      </c>
      <c r="X1855">
        <v>103666.8217</v>
      </c>
      <c r="Y1855">
        <v>106230.3351</v>
      </c>
      <c r="Z1855">
        <v>62902.98</v>
      </c>
    </row>
    <row r="1856" spans="1:26" x14ac:dyDescent="0.25">
      <c r="A1856" t="s">
        <v>89</v>
      </c>
      <c r="B1856" t="s">
        <v>362</v>
      </c>
      <c r="C1856" t="str">
        <f>+VLOOKUP(Importaciones_mensuales[[#This Row],[Código Arancelario]],Codigos10[],2,0)</f>
        <v>Puerro</v>
      </c>
      <c r="D1856">
        <f>+VLOOKUP(Importaciones_mensuales[[#This Row],[Cultivo]],Cod_categoría[],2,0)</f>
        <v>100114035</v>
      </c>
      <c r="E1856" t="str">
        <f>+VLOOKUP(Importaciones_mensuales[[#This Row],[Código Arancelario]],Codigos10[],4,0)</f>
        <v>Deshidratado</v>
      </c>
      <c r="F1856">
        <f>+VLOOKUP(Importaciones_mensuales[[#This Row],[Procesamiento]],Cod_procesamiento[],2,0)</f>
        <v>3</v>
      </c>
      <c r="G1856" t="str">
        <f>+VLOOKUP(Importaciones_mensuales[[#This Row],[Código Arancelario]],Codigos10[],3,0)</f>
        <v>Sin especificar</v>
      </c>
      <c r="H1856">
        <f>+VLOOKUP(Importaciones_mensuales[[#This Row],[Tipo]],Cod_tipo[],2,0)</f>
        <v>5</v>
      </c>
      <c r="I1856" t="str">
        <f>+VLOOKUP(Importaciones_mensuales[[#This Row],[Código Arancelario]],Codigos10[],5,0)</f>
        <v>Hortalizas</v>
      </c>
      <c r="J1856">
        <f>+VLOOKUP(Importaciones_mensuales[[#This Row],[Categoría]],Cod_Tipo_cultivo[],2,0)</f>
        <v>7</v>
      </c>
      <c r="K1856" t="s">
        <v>20</v>
      </c>
      <c r="L1856">
        <f>+VLOOKUP(Importaciones_mensuales[[#This Row],[Contenido]],Contenido_cod[],2,0)</f>
        <v>2</v>
      </c>
      <c r="M1856" t="str">
        <f>+VLOOKUP(Importaciones_mensuales[[#This Row],[Código Arancelario]],Codigos10[],7,0)</f>
        <v>Sin especificar</v>
      </c>
      <c r="N1856">
        <v>2016</v>
      </c>
      <c r="O1856">
        <v>882</v>
      </c>
      <c r="P1856">
        <v>0</v>
      </c>
      <c r="Q1856">
        <v>0</v>
      </c>
      <c r="R1856">
        <v>504</v>
      </c>
      <c r="S1856">
        <v>3000.4</v>
      </c>
      <c r="T1856">
        <v>4361</v>
      </c>
      <c r="U1856">
        <v>2400</v>
      </c>
      <c r="V1856">
        <v>3000</v>
      </c>
      <c r="W1856">
        <v>0</v>
      </c>
      <c r="X1856">
        <v>0</v>
      </c>
      <c r="Y1856">
        <v>0</v>
      </c>
      <c r="Z1856">
        <v>14400</v>
      </c>
    </row>
    <row r="1857" spans="1:26" x14ac:dyDescent="0.25">
      <c r="A1857" t="s">
        <v>215</v>
      </c>
      <c r="B1857" t="s">
        <v>363</v>
      </c>
      <c r="C1857" t="str">
        <f>+VLOOKUP(Importaciones_mensuales[[#This Row],[Código Arancelario]],Codigos10[],2,0)</f>
        <v>Manzana</v>
      </c>
      <c r="D1857">
        <f>+VLOOKUP(Importaciones_mensuales[[#This Row],[Cultivo]],Cod_categoría[],2,0)</f>
        <v>100104002</v>
      </c>
      <c r="E1857" t="str">
        <f>+VLOOKUP(Importaciones_mensuales[[#This Row],[Código Arancelario]],Codigos10[],4,0)</f>
        <v>Fresco</v>
      </c>
      <c r="F1857">
        <f>+VLOOKUP(Importaciones_mensuales[[#This Row],[Procesamiento]],Cod_procesamiento[],2,0)</f>
        <v>4</v>
      </c>
      <c r="G1857" t="str">
        <f>+VLOOKUP(Importaciones_mensuales[[#This Row],[Código Arancelario]],Codigos10[],3,0)</f>
        <v>No orgánico</v>
      </c>
      <c r="H1857">
        <f>+VLOOKUP(Importaciones_mensuales[[#This Row],[Tipo]],Cod_tipo[],2,0)</f>
        <v>2</v>
      </c>
      <c r="I1857" t="str">
        <f>+VLOOKUP(Importaciones_mensuales[[#This Row],[Código Arancelario]],Codigos10[],5,0)</f>
        <v>Frutos de pepita</v>
      </c>
      <c r="J1857">
        <f>+VLOOKUP(Importaciones_mensuales[[#This Row],[Categoría]],Cod_Tipo_cultivo[],2,0)</f>
        <v>3</v>
      </c>
      <c r="K1857" t="s">
        <v>129</v>
      </c>
      <c r="L1857">
        <f>+VLOOKUP(Importaciones_mensuales[[#This Row],[Contenido]],Contenido_cod[],2,0)</f>
        <v>1</v>
      </c>
      <c r="M1857" t="str">
        <f>+VLOOKUP(Importaciones_mensuales[[#This Row],[Código Arancelario]],Codigos10[],7,0)</f>
        <v>Sin especificar</v>
      </c>
      <c r="N1857">
        <v>2017</v>
      </c>
      <c r="O1857">
        <v>1.4776924609888804</v>
      </c>
      <c r="P1857">
        <v>1.4474823700575248</v>
      </c>
      <c r="Q1857">
        <v>1.352910325242934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1.0011349306431272</v>
      </c>
      <c r="Y1857">
        <v>1.6405912663624407</v>
      </c>
      <c r="Z1857">
        <v>1.6927540910086476</v>
      </c>
    </row>
    <row r="1858" spans="1:26" x14ac:dyDescent="0.25">
      <c r="A1858" t="s">
        <v>93</v>
      </c>
      <c r="B1858" t="s">
        <v>362</v>
      </c>
      <c r="C1858" t="str">
        <f>+VLOOKUP(Importaciones_mensuales[[#This Row],[Código Arancelario]],Codigos10[],2,0)</f>
        <v>Apio</v>
      </c>
      <c r="D1858">
        <f>+VLOOKUP(Importaciones_mensuales[[#This Row],[Cultivo]],Cod_categoría[],2,0)</f>
        <v>100112017</v>
      </c>
      <c r="E1858" t="str">
        <f>+VLOOKUP(Importaciones_mensuales[[#This Row],[Código Arancelario]],Codigos10[],4,0)</f>
        <v>Deshidratado</v>
      </c>
      <c r="F1858">
        <f>+VLOOKUP(Importaciones_mensuales[[#This Row],[Procesamiento]],Cod_procesamiento[],2,0)</f>
        <v>3</v>
      </c>
      <c r="G1858" t="str">
        <f>+VLOOKUP(Importaciones_mensuales[[#This Row],[Código Arancelario]],Codigos10[],3,0)</f>
        <v>Sin especificar</v>
      </c>
      <c r="H1858">
        <f>+VLOOKUP(Importaciones_mensuales[[#This Row],[Tipo]],Cod_tipo[],2,0)</f>
        <v>5</v>
      </c>
      <c r="I1858" t="str">
        <f>+VLOOKUP(Importaciones_mensuales[[#This Row],[Código Arancelario]],Codigos10[],5,0)</f>
        <v>Hortalizas</v>
      </c>
      <c r="J1858">
        <f>+VLOOKUP(Importaciones_mensuales[[#This Row],[Categoría]],Cod_Tipo_cultivo[],2,0)</f>
        <v>7</v>
      </c>
      <c r="K1858" t="s">
        <v>20</v>
      </c>
      <c r="L1858">
        <f>+VLOOKUP(Importaciones_mensuales[[#This Row],[Contenido]],Contenido_cod[],2,0)</f>
        <v>2</v>
      </c>
      <c r="M1858" t="str">
        <f>+VLOOKUP(Importaciones_mensuales[[#This Row],[Código Arancelario]],Codigos10[],7,0)</f>
        <v>Sin especificar</v>
      </c>
      <c r="N1858">
        <v>2016</v>
      </c>
      <c r="O1858">
        <v>0</v>
      </c>
      <c r="P1858">
        <v>0</v>
      </c>
      <c r="Q1858">
        <v>0.2</v>
      </c>
      <c r="R1858">
        <v>100</v>
      </c>
      <c r="S1858">
        <v>200</v>
      </c>
      <c r="T1858">
        <v>0</v>
      </c>
      <c r="U1858">
        <v>0</v>
      </c>
      <c r="V1858">
        <v>0</v>
      </c>
      <c r="W1858">
        <v>100</v>
      </c>
      <c r="X1858">
        <v>0</v>
      </c>
      <c r="Y1858">
        <v>0</v>
      </c>
      <c r="Z1858">
        <v>0</v>
      </c>
    </row>
    <row r="1859" spans="1:26" x14ac:dyDescent="0.25">
      <c r="A1859" t="s">
        <v>95</v>
      </c>
      <c r="B1859" t="s">
        <v>362</v>
      </c>
      <c r="C1859" t="str">
        <f>+VLOOKUP(Importaciones_mensuales[[#This Row],[Código Arancelario]],Codigos10[],2,0)</f>
        <v>Ajo</v>
      </c>
      <c r="D1859">
        <f>+VLOOKUP(Importaciones_mensuales[[#This Row],[Cultivo]],Cod_categoría[],2,0)</f>
        <v>100112003</v>
      </c>
      <c r="E1859" t="str">
        <f>+VLOOKUP(Importaciones_mensuales[[#This Row],[Código Arancelario]],Codigos10[],4,0)</f>
        <v>Deshidratado</v>
      </c>
      <c r="F1859">
        <f>+VLOOKUP(Importaciones_mensuales[[#This Row],[Procesamiento]],Cod_procesamiento[],2,0)</f>
        <v>3</v>
      </c>
      <c r="G1859" t="str">
        <f>+VLOOKUP(Importaciones_mensuales[[#This Row],[Código Arancelario]],Codigos10[],3,0)</f>
        <v>Sin especificar</v>
      </c>
      <c r="H1859">
        <f>+VLOOKUP(Importaciones_mensuales[[#This Row],[Tipo]],Cod_tipo[],2,0)</f>
        <v>5</v>
      </c>
      <c r="I1859" t="str">
        <f>+VLOOKUP(Importaciones_mensuales[[#This Row],[Código Arancelario]],Codigos10[],5,0)</f>
        <v>Hortalizas</v>
      </c>
      <c r="J1859">
        <f>+VLOOKUP(Importaciones_mensuales[[#This Row],[Categoría]],Cod_Tipo_cultivo[],2,0)</f>
        <v>7</v>
      </c>
      <c r="K1859" t="s">
        <v>20</v>
      </c>
      <c r="L1859">
        <f>+VLOOKUP(Importaciones_mensuales[[#This Row],[Contenido]],Contenido_cod[],2,0)</f>
        <v>2</v>
      </c>
      <c r="M1859" t="str">
        <f>+VLOOKUP(Importaciones_mensuales[[#This Row],[Código Arancelario]],Codigos10[],7,0)</f>
        <v>Sin especificar</v>
      </c>
      <c r="N1859">
        <v>2016</v>
      </c>
      <c r="O1859">
        <v>64200</v>
      </c>
      <c r="P1859">
        <v>94668.160000000003</v>
      </c>
      <c r="Q1859">
        <v>40759.230799999998</v>
      </c>
      <c r="R1859">
        <v>24535.119999999999</v>
      </c>
      <c r="S1859">
        <v>107874.5154</v>
      </c>
      <c r="T1859">
        <v>71908.59</v>
      </c>
      <c r="U1859">
        <v>28030.6</v>
      </c>
      <c r="V1859">
        <v>67867.28</v>
      </c>
      <c r="W1859">
        <v>22381.332299999998</v>
      </c>
      <c r="X1859">
        <v>35111.161500000002</v>
      </c>
      <c r="Y1859">
        <v>38931</v>
      </c>
      <c r="Z1859">
        <v>96670.71</v>
      </c>
    </row>
    <row r="1860" spans="1:26" x14ac:dyDescent="0.25">
      <c r="A1860" t="s">
        <v>247</v>
      </c>
      <c r="B1860" t="s">
        <v>363</v>
      </c>
      <c r="C1860" t="str">
        <f>+VLOOKUP(Importaciones_mensuales[[#This Row],[Código Arancelario]],Codigos10[],2,0)</f>
        <v>Frutilla</v>
      </c>
      <c r="D1860">
        <f>+VLOOKUP(Importaciones_mensuales[[#This Row],[Cultivo]],Cod_categoría[],2,0)</f>
        <v>100112025</v>
      </c>
      <c r="E1860" t="str">
        <f>+VLOOKUP(Importaciones_mensuales[[#This Row],[Código Arancelario]],Codigos10[],4,0)</f>
        <v>Congelado</v>
      </c>
      <c r="F1860">
        <f>+VLOOKUP(Importaciones_mensuales[[#This Row],[Procesamiento]],Cod_procesamiento[],2,0)</f>
        <v>1</v>
      </c>
      <c r="G1860" t="str">
        <f>+VLOOKUP(Importaciones_mensuales[[#This Row],[Código Arancelario]],Codigos10[],3,0)</f>
        <v>No orgánico</v>
      </c>
      <c r="H1860">
        <f>+VLOOKUP(Importaciones_mensuales[[#This Row],[Tipo]],Cod_tipo[],2,0)</f>
        <v>2</v>
      </c>
      <c r="I1860" t="str">
        <f>+VLOOKUP(Importaciones_mensuales[[#This Row],[Código Arancelario]],Codigos10[],5,0)</f>
        <v>Berries</v>
      </c>
      <c r="J1860">
        <f>+VLOOKUP(Importaciones_mensuales[[#This Row],[Categoría]],Cod_Tipo_cultivo[],2,0)</f>
        <v>1</v>
      </c>
      <c r="K1860" t="s">
        <v>129</v>
      </c>
      <c r="L1860">
        <f>+VLOOKUP(Importaciones_mensuales[[#This Row],[Contenido]],Contenido_cod[],2,0)</f>
        <v>1</v>
      </c>
      <c r="M1860" t="str">
        <f>+VLOOKUP(Importaciones_mensuales[[#This Row],[Código Arancelario]],Codigos10[],7,0)</f>
        <v>Sin especificar</v>
      </c>
      <c r="N1860">
        <v>2018</v>
      </c>
      <c r="O1860">
        <v>1.4750000000000001</v>
      </c>
      <c r="P1860">
        <v>0</v>
      </c>
      <c r="Q1860">
        <v>8.833846153846153</v>
      </c>
      <c r="R1860">
        <v>1.6542950059363322</v>
      </c>
      <c r="S1860">
        <v>1.5818544000000001</v>
      </c>
      <c r="T1860">
        <v>1.5409097597474712</v>
      </c>
      <c r="U1860">
        <v>1.9480517963390127</v>
      </c>
      <c r="V1860">
        <v>1.8520726000000001</v>
      </c>
      <c r="W1860">
        <v>2.0421768</v>
      </c>
      <c r="X1860">
        <v>1.9154474666666665</v>
      </c>
      <c r="Y1860">
        <v>1.851974</v>
      </c>
      <c r="Z1860">
        <v>0.97565849638925572</v>
      </c>
    </row>
    <row r="1861" spans="1:26" x14ac:dyDescent="0.25">
      <c r="A1861" t="s">
        <v>97</v>
      </c>
      <c r="B1861" t="s">
        <v>362</v>
      </c>
      <c r="C1861" t="str">
        <f>+VLOOKUP(Importaciones_mensuales[[#This Row],[Código Arancelario]],Codigos10[],2,0)</f>
        <v>Maíz</v>
      </c>
      <c r="D1861">
        <f>+VLOOKUP(Importaciones_mensuales[[#This Row],[Cultivo]],Cod_categoría[],2,0)</f>
        <v>100114015</v>
      </c>
      <c r="E1861" t="str">
        <f>+VLOOKUP(Importaciones_mensuales[[#This Row],[Código Arancelario]],Codigos10[],4,0)</f>
        <v>Deshidratado</v>
      </c>
      <c r="F1861">
        <f>+VLOOKUP(Importaciones_mensuales[[#This Row],[Procesamiento]],Cod_procesamiento[],2,0)</f>
        <v>3</v>
      </c>
      <c r="G1861" t="str">
        <f>+VLOOKUP(Importaciones_mensuales[[#This Row],[Código Arancelario]],Codigos10[],3,0)</f>
        <v>Siembra</v>
      </c>
      <c r="H1861">
        <f>+VLOOKUP(Importaciones_mensuales[[#This Row],[Tipo]],Cod_tipo[],2,0)</f>
        <v>6</v>
      </c>
      <c r="I1861" t="str">
        <f>+VLOOKUP(Importaciones_mensuales[[#This Row],[Código Arancelario]],Codigos10[],5,0)</f>
        <v>Hortalizas</v>
      </c>
      <c r="J1861">
        <f>+VLOOKUP(Importaciones_mensuales[[#This Row],[Categoría]],Cod_Tipo_cultivo[],2,0)</f>
        <v>7</v>
      </c>
      <c r="K1861" t="s">
        <v>20</v>
      </c>
      <c r="L1861">
        <f>+VLOOKUP(Importaciones_mensuales[[#This Row],[Contenido]],Contenido_cod[],2,0)</f>
        <v>2</v>
      </c>
      <c r="M1861" t="str">
        <f>+VLOOKUP(Importaciones_mensuales[[#This Row],[Código Arancelario]],Codigos10[],7,0)</f>
        <v>Maíz dulce</v>
      </c>
      <c r="N1861">
        <v>2016</v>
      </c>
      <c r="O1861">
        <v>1637.71</v>
      </c>
      <c r="P1861">
        <v>782</v>
      </c>
      <c r="Q1861">
        <v>0</v>
      </c>
      <c r="R1861">
        <v>0</v>
      </c>
      <c r="S1861">
        <v>0</v>
      </c>
      <c r="T1861">
        <v>24826.68</v>
      </c>
      <c r="U1861">
        <v>8377.143</v>
      </c>
      <c r="V1861">
        <v>13325.5</v>
      </c>
      <c r="W1861">
        <v>5397.2240000000002</v>
      </c>
      <c r="X1861">
        <v>31736.14</v>
      </c>
      <c r="Y1861">
        <v>14916.648999999999</v>
      </c>
      <c r="Z1861">
        <v>126.173</v>
      </c>
    </row>
    <row r="1862" spans="1:26" x14ac:dyDescent="0.25">
      <c r="A1862" t="s">
        <v>98</v>
      </c>
      <c r="B1862" t="s">
        <v>362</v>
      </c>
      <c r="C1862" t="str">
        <f>+VLOOKUP(Importaciones_mensuales[[#This Row],[Código Arancelario]],Codigos10[],2,0)</f>
        <v>Maíz</v>
      </c>
      <c r="D1862">
        <f>+VLOOKUP(Importaciones_mensuales[[#This Row],[Cultivo]],Cod_categoría[],2,0)</f>
        <v>100114015</v>
      </c>
      <c r="E1862" t="str">
        <f>+VLOOKUP(Importaciones_mensuales[[#This Row],[Código Arancelario]],Codigos10[],4,0)</f>
        <v>Deshidratado</v>
      </c>
      <c r="F1862">
        <f>+VLOOKUP(Importaciones_mensuales[[#This Row],[Procesamiento]],Cod_procesamiento[],2,0)</f>
        <v>3</v>
      </c>
      <c r="G1862" t="str">
        <f>+VLOOKUP(Importaciones_mensuales[[#This Row],[Código Arancelario]],Codigos10[],3,0)</f>
        <v>Consumo</v>
      </c>
      <c r="H1862">
        <f>+VLOOKUP(Importaciones_mensuales[[#This Row],[Tipo]],Cod_tipo[],2,0)</f>
        <v>7</v>
      </c>
      <c r="I1862" t="str">
        <f>+VLOOKUP(Importaciones_mensuales[[#This Row],[Código Arancelario]],Codigos10[],5,0)</f>
        <v>Hortalizas</v>
      </c>
      <c r="J1862">
        <f>+VLOOKUP(Importaciones_mensuales[[#This Row],[Categoría]],Cod_Tipo_cultivo[],2,0)</f>
        <v>7</v>
      </c>
      <c r="K1862" t="s">
        <v>20</v>
      </c>
      <c r="L1862">
        <f>+VLOOKUP(Importaciones_mensuales[[#This Row],[Contenido]],Contenido_cod[],2,0)</f>
        <v>2</v>
      </c>
      <c r="M1862" t="str">
        <f>+VLOOKUP(Importaciones_mensuales[[#This Row],[Código Arancelario]],Codigos10[],7,0)</f>
        <v>Maíz dulce</v>
      </c>
      <c r="N1862">
        <v>2016</v>
      </c>
      <c r="O1862">
        <v>0</v>
      </c>
      <c r="P1862">
        <v>6450</v>
      </c>
      <c r="Q1862">
        <v>0</v>
      </c>
      <c r="R1862">
        <v>0</v>
      </c>
      <c r="S1862">
        <v>9236</v>
      </c>
      <c r="T1862">
        <v>9450</v>
      </c>
      <c r="U1862">
        <v>6100</v>
      </c>
      <c r="V1862">
        <v>22140</v>
      </c>
      <c r="W1862">
        <v>18415</v>
      </c>
      <c r="X1862">
        <v>29052</v>
      </c>
      <c r="Y1862">
        <v>12700</v>
      </c>
      <c r="Z1862">
        <v>25590</v>
      </c>
    </row>
    <row r="1863" spans="1:26" x14ac:dyDescent="0.25">
      <c r="A1863" t="s">
        <v>100</v>
      </c>
      <c r="B1863" t="s">
        <v>362</v>
      </c>
      <c r="C1863" t="str">
        <f>+VLOOKUP(Importaciones_mensuales[[#This Row],[Código Arancelario]],Codigos10[],2,0)</f>
        <v>Maíz</v>
      </c>
      <c r="D1863">
        <f>+VLOOKUP(Importaciones_mensuales[[#This Row],[Cultivo]],Cod_categoría[],2,0)</f>
        <v>100114015</v>
      </c>
      <c r="E1863" t="str">
        <f>+VLOOKUP(Importaciones_mensuales[[#This Row],[Código Arancelario]],Codigos10[],4,0)</f>
        <v>Deshidratado</v>
      </c>
      <c r="F1863">
        <f>+VLOOKUP(Importaciones_mensuales[[#This Row],[Procesamiento]],Cod_procesamiento[],2,0)</f>
        <v>3</v>
      </c>
      <c r="G1863" t="str">
        <f>+VLOOKUP(Importaciones_mensuales[[#This Row],[Código Arancelario]],Codigos10[],3,0)</f>
        <v>Sin especificar</v>
      </c>
      <c r="H1863">
        <f>+VLOOKUP(Importaciones_mensuales[[#This Row],[Tipo]],Cod_tipo[],2,0)</f>
        <v>5</v>
      </c>
      <c r="I1863" t="str">
        <f>+VLOOKUP(Importaciones_mensuales[[#This Row],[Código Arancelario]],Codigos10[],5,0)</f>
        <v>Hortalizas</v>
      </c>
      <c r="J1863">
        <f>+VLOOKUP(Importaciones_mensuales[[#This Row],[Categoría]],Cod_Tipo_cultivo[],2,0)</f>
        <v>7</v>
      </c>
      <c r="K1863" t="s">
        <v>20</v>
      </c>
      <c r="L1863">
        <f>+VLOOKUP(Importaciones_mensuales[[#This Row],[Contenido]],Contenido_cod[],2,0)</f>
        <v>2</v>
      </c>
      <c r="M1863" t="str">
        <f>+VLOOKUP(Importaciones_mensuales[[#This Row],[Código Arancelario]],Codigos10[],7,0)</f>
        <v>Maíz dulce</v>
      </c>
      <c r="N1863">
        <v>2016</v>
      </c>
      <c r="O1863">
        <v>0</v>
      </c>
      <c r="P1863">
        <v>0</v>
      </c>
      <c r="Q1863">
        <v>6450</v>
      </c>
      <c r="R1863">
        <v>9295</v>
      </c>
      <c r="S1863">
        <v>5260</v>
      </c>
      <c r="T1863">
        <v>6432</v>
      </c>
      <c r="U1863">
        <v>2040</v>
      </c>
      <c r="V1863">
        <v>14.497</v>
      </c>
      <c r="W1863">
        <v>0</v>
      </c>
      <c r="X1863">
        <v>41.314</v>
      </c>
      <c r="Y1863">
        <v>22.119999999999997</v>
      </c>
      <c r="Z1863">
        <v>20.66</v>
      </c>
    </row>
    <row r="1864" spans="1:26" x14ac:dyDescent="0.25">
      <c r="A1864" t="s">
        <v>355</v>
      </c>
      <c r="B1864" t="s">
        <v>363</v>
      </c>
      <c r="C1864" t="str">
        <f>+VLOOKUP(Importaciones_mensuales[[#This Row],[Código Arancelario]],Codigos10[],2,0)</f>
        <v>Manzana</v>
      </c>
      <c r="D1864">
        <f>+VLOOKUP(Importaciones_mensuales[[#This Row],[Cultivo]],Cod_categoría[],2,0)</f>
        <v>100104002</v>
      </c>
      <c r="E1864" t="str">
        <f>+VLOOKUP(Importaciones_mensuales[[#This Row],[Código Arancelario]],Codigos10[],4,0)</f>
        <v>Fresco</v>
      </c>
      <c r="F1864">
        <f>+VLOOKUP(Importaciones_mensuales[[#This Row],[Procesamiento]],Cod_procesamiento[],2,0)</f>
        <v>4</v>
      </c>
      <c r="G1864" t="str">
        <f>+VLOOKUP(Importaciones_mensuales[[#This Row],[Código Arancelario]],Codigos10[],3,0)</f>
        <v>Orgánico</v>
      </c>
      <c r="H1864">
        <f>+VLOOKUP(Importaciones_mensuales[[#This Row],[Tipo]],Cod_tipo[],2,0)</f>
        <v>1</v>
      </c>
      <c r="I1864" t="str">
        <f>+VLOOKUP(Importaciones_mensuales[[#This Row],[Código Arancelario]],Codigos10[],5,0)</f>
        <v>Frutos de pepita</v>
      </c>
      <c r="J1864">
        <f>+VLOOKUP(Importaciones_mensuales[[#This Row],[Categoría]],Cod_Tipo_cultivo[],2,0)</f>
        <v>3</v>
      </c>
      <c r="K1864" t="s">
        <v>129</v>
      </c>
      <c r="L1864">
        <f>+VLOOKUP(Importaciones_mensuales[[#This Row],[Contenido]],Contenido_cod[],2,0)</f>
        <v>1</v>
      </c>
      <c r="M1864" t="str">
        <f>+VLOOKUP(Importaciones_mensuales[[#This Row],[Código Arancelario]],Codigos10[],7,0)</f>
        <v>Royal gala</v>
      </c>
      <c r="N1864">
        <v>2015</v>
      </c>
      <c r="O1864">
        <v>1.4722222222222223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</row>
    <row r="1865" spans="1:26" x14ac:dyDescent="0.25">
      <c r="A1865" t="s">
        <v>104</v>
      </c>
      <c r="B1865" t="s">
        <v>362</v>
      </c>
      <c r="C1865" t="str">
        <f>+VLOOKUP(Importaciones_mensuales[[#This Row],[Código Arancelario]],Codigos10[],2,0)</f>
        <v>Arveja</v>
      </c>
      <c r="D1865">
        <f>+VLOOKUP(Importaciones_mensuales[[#This Row],[Cultivo]],Cod_categoría[],2,0)</f>
        <v>100112022</v>
      </c>
      <c r="E1865" t="str">
        <f>+VLOOKUP(Importaciones_mensuales[[#This Row],[Código Arancelario]],Codigos10[],4,0)</f>
        <v>Deshidratado</v>
      </c>
      <c r="F1865">
        <f>+VLOOKUP(Importaciones_mensuales[[#This Row],[Procesamiento]],Cod_procesamiento[],2,0)</f>
        <v>3</v>
      </c>
      <c r="G1865" t="str">
        <f>+VLOOKUP(Importaciones_mensuales[[#This Row],[Código Arancelario]],Codigos10[],3,0)</f>
        <v>Siembra</v>
      </c>
      <c r="H1865">
        <f>+VLOOKUP(Importaciones_mensuales[[#This Row],[Tipo]],Cod_tipo[],2,0)</f>
        <v>6</v>
      </c>
      <c r="I1865" t="str">
        <f>+VLOOKUP(Importaciones_mensuales[[#This Row],[Código Arancelario]],Codigos10[],5,0)</f>
        <v>Granos</v>
      </c>
      <c r="J1865">
        <f>+VLOOKUP(Importaciones_mensuales[[#This Row],[Categoría]],Cod_Tipo_cultivo[],2,0)</f>
        <v>8</v>
      </c>
      <c r="K1865" t="s">
        <v>20</v>
      </c>
      <c r="L1865">
        <f>+VLOOKUP(Importaciones_mensuales[[#This Row],[Contenido]],Contenido_cod[],2,0)</f>
        <v>2</v>
      </c>
      <c r="M1865" t="str">
        <f>+VLOOKUP(Importaciones_mensuales[[#This Row],[Código Arancelario]],Codigos10[],7,0)</f>
        <v>Sin especificar</v>
      </c>
      <c r="N1865">
        <v>2016</v>
      </c>
      <c r="O1865">
        <v>0</v>
      </c>
      <c r="P1865">
        <v>113557</v>
      </c>
      <c r="Q1865">
        <v>169275</v>
      </c>
      <c r="R1865">
        <v>117325</v>
      </c>
      <c r="S1865">
        <v>10950</v>
      </c>
      <c r="T1865">
        <v>230000</v>
      </c>
      <c r="U1865">
        <v>181973.2</v>
      </c>
      <c r="V1865">
        <v>42008.800000000003</v>
      </c>
      <c r="W1865">
        <v>5943</v>
      </c>
      <c r="X1865">
        <v>72.099999999999994</v>
      </c>
      <c r="Y1865">
        <v>424.28899999999999</v>
      </c>
      <c r="Z1865">
        <v>0</v>
      </c>
    </row>
    <row r="1866" spans="1:26" x14ac:dyDescent="0.25">
      <c r="A1866" t="s">
        <v>106</v>
      </c>
      <c r="B1866" t="s">
        <v>362</v>
      </c>
      <c r="C1866" t="str">
        <f>+VLOOKUP(Importaciones_mensuales[[#This Row],[Código Arancelario]],Codigos10[],2,0)</f>
        <v>Arveja</v>
      </c>
      <c r="D1866">
        <f>+VLOOKUP(Importaciones_mensuales[[#This Row],[Cultivo]],Cod_categoría[],2,0)</f>
        <v>100112022</v>
      </c>
      <c r="E1866" t="str">
        <f>+VLOOKUP(Importaciones_mensuales[[#This Row],[Código Arancelario]],Codigos10[],4,0)</f>
        <v>Deshidratado</v>
      </c>
      <c r="F1866">
        <f>+VLOOKUP(Importaciones_mensuales[[#This Row],[Procesamiento]],Cod_procesamiento[],2,0)</f>
        <v>3</v>
      </c>
      <c r="G1866" t="str">
        <f>+VLOOKUP(Importaciones_mensuales[[#This Row],[Código Arancelario]],Codigos10[],3,0)</f>
        <v>Consumo</v>
      </c>
      <c r="H1866">
        <f>+VLOOKUP(Importaciones_mensuales[[#This Row],[Tipo]],Cod_tipo[],2,0)</f>
        <v>7</v>
      </c>
      <c r="I1866" t="str">
        <f>+VLOOKUP(Importaciones_mensuales[[#This Row],[Código Arancelario]],Codigos10[],5,0)</f>
        <v>Granos</v>
      </c>
      <c r="J1866">
        <f>+VLOOKUP(Importaciones_mensuales[[#This Row],[Categoría]],Cod_Tipo_cultivo[],2,0)</f>
        <v>8</v>
      </c>
      <c r="K1866" t="s">
        <v>20</v>
      </c>
      <c r="L1866">
        <f>+VLOOKUP(Importaciones_mensuales[[#This Row],[Contenido]],Contenido_cod[],2,0)</f>
        <v>2</v>
      </c>
      <c r="M1866" t="str">
        <f>+VLOOKUP(Importaciones_mensuales[[#This Row],[Código Arancelario]],Codigos10[],7,0)</f>
        <v>Sin especificar</v>
      </c>
      <c r="N1866">
        <v>2016</v>
      </c>
      <c r="O1866">
        <v>388881</v>
      </c>
      <c r="P1866">
        <v>395162</v>
      </c>
      <c r="Q1866">
        <v>339738</v>
      </c>
      <c r="R1866">
        <v>360067</v>
      </c>
      <c r="S1866">
        <v>913450</v>
      </c>
      <c r="T1866">
        <v>119611</v>
      </c>
      <c r="U1866">
        <v>463309</v>
      </c>
      <c r="V1866">
        <v>438957.5</v>
      </c>
      <c r="W1866">
        <v>309796</v>
      </c>
      <c r="X1866">
        <v>425534</v>
      </c>
      <c r="Y1866">
        <v>373826.3</v>
      </c>
      <c r="Z1866">
        <v>511712</v>
      </c>
    </row>
    <row r="1867" spans="1:26" x14ac:dyDescent="0.25">
      <c r="A1867" t="s">
        <v>107</v>
      </c>
      <c r="B1867" t="s">
        <v>362</v>
      </c>
      <c r="C1867" t="str">
        <f>+VLOOKUP(Importaciones_mensuales[[#This Row],[Código Arancelario]],Codigos10[],2,0)</f>
        <v>Garbanzo</v>
      </c>
      <c r="D1867">
        <f>+VLOOKUP(Importaciones_mensuales[[#This Row],[Cultivo]],Cod_categoría[],2,0)</f>
        <v>100110005</v>
      </c>
      <c r="E1867" t="str">
        <f>+VLOOKUP(Importaciones_mensuales[[#This Row],[Código Arancelario]],Codigos10[],4,0)</f>
        <v>Deshidratado</v>
      </c>
      <c r="F1867">
        <f>+VLOOKUP(Importaciones_mensuales[[#This Row],[Procesamiento]],Cod_procesamiento[],2,0)</f>
        <v>3</v>
      </c>
      <c r="G1867" t="str">
        <f>+VLOOKUP(Importaciones_mensuales[[#This Row],[Código Arancelario]],Codigos10[],3,0)</f>
        <v>Sin especificar</v>
      </c>
      <c r="H1867">
        <f>+VLOOKUP(Importaciones_mensuales[[#This Row],[Tipo]],Cod_tipo[],2,0)</f>
        <v>5</v>
      </c>
      <c r="I1867" t="str">
        <f>+VLOOKUP(Importaciones_mensuales[[#This Row],[Código Arancelario]],Codigos10[],5,0)</f>
        <v>Granos</v>
      </c>
      <c r="J1867">
        <f>+VLOOKUP(Importaciones_mensuales[[#This Row],[Categoría]],Cod_Tipo_cultivo[],2,0)</f>
        <v>8</v>
      </c>
      <c r="K1867" t="s">
        <v>20</v>
      </c>
      <c r="L1867">
        <f>+VLOOKUP(Importaciones_mensuales[[#This Row],[Contenido]],Contenido_cod[],2,0)</f>
        <v>2</v>
      </c>
      <c r="M1867" t="str">
        <f>+VLOOKUP(Importaciones_mensuales[[#This Row],[Código Arancelario]],Codigos10[],7,0)</f>
        <v>Sin especificar</v>
      </c>
      <c r="N1867">
        <v>2016</v>
      </c>
      <c r="O1867">
        <v>533000</v>
      </c>
      <c r="P1867">
        <v>541760</v>
      </c>
      <c r="Q1867">
        <v>536001.15379999997</v>
      </c>
      <c r="R1867">
        <v>618544</v>
      </c>
      <c r="S1867">
        <v>600858.65690000006</v>
      </c>
      <c r="T1867">
        <v>407413</v>
      </c>
      <c r="U1867">
        <v>242100</v>
      </c>
      <c r="V1867">
        <v>395745</v>
      </c>
      <c r="W1867">
        <v>349403.75910000002</v>
      </c>
      <c r="X1867">
        <v>275000</v>
      </c>
      <c r="Y1867">
        <v>192000</v>
      </c>
      <c r="Z1867">
        <v>361000</v>
      </c>
    </row>
    <row r="1868" spans="1:26" x14ac:dyDescent="0.25">
      <c r="A1868" t="s">
        <v>109</v>
      </c>
      <c r="B1868" t="s">
        <v>362</v>
      </c>
      <c r="C1868" t="str">
        <f>+VLOOKUP(Importaciones_mensuales[[#This Row],[Código Arancelario]],Codigos10[],2,0)</f>
        <v>Poroto</v>
      </c>
      <c r="D1868">
        <f>+VLOOKUP(Importaciones_mensuales[[#This Row],[Cultivo]],Cod_categoría[],2,0)</f>
        <v>100110002</v>
      </c>
      <c r="E1868" t="str">
        <f>+VLOOKUP(Importaciones_mensuales[[#This Row],[Código Arancelario]],Codigos10[],4,0)</f>
        <v>Deshidratado</v>
      </c>
      <c r="F1868">
        <f>+VLOOKUP(Importaciones_mensuales[[#This Row],[Procesamiento]],Cod_procesamiento[],2,0)</f>
        <v>3</v>
      </c>
      <c r="G1868" t="str">
        <f>+VLOOKUP(Importaciones_mensuales[[#This Row],[Código Arancelario]],Codigos10[],3,0)</f>
        <v>Siembra</v>
      </c>
      <c r="H1868">
        <f>+VLOOKUP(Importaciones_mensuales[[#This Row],[Tipo]],Cod_tipo[],2,0)</f>
        <v>6</v>
      </c>
      <c r="I1868" t="str">
        <f>+VLOOKUP(Importaciones_mensuales[[#This Row],[Código Arancelario]],Codigos10[],5,0)</f>
        <v>Granos</v>
      </c>
      <c r="J1868">
        <f>+VLOOKUP(Importaciones_mensuales[[#This Row],[Categoría]],Cod_Tipo_cultivo[],2,0)</f>
        <v>8</v>
      </c>
      <c r="K1868" t="s">
        <v>20</v>
      </c>
      <c r="L1868">
        <f>+VLOOKUP(Importaciones_mensuales[[#This Row],[Contenido]],Contenido_cod[],2,0)</f>
        <v>2</v>
      </c>
      <c r="M1868" t="str">
        <f>+VLOOKUP(Importaciones_mensuales[[#This Row],[Código Arancelario]],Codigos10[],7,0)</f>
        <v>Porotos comunes</v>
      </c>
      <c r="N1868">
        <v>2016</v>
      </c>
      <c r="O1868">
        <v>10686.429999999998</v>
      </c>
      <c r="P1868">
        <v>100</v>
      </c>
      <c r="Q1868">
        <v>0</v>
      </c>
      <c r="R1868">
        <v>0</v>
      </c>
      <c r="S1868">
        <v>0</v>
      </c>
      <c r="T1868">
        <v>89291.563999999998</v>
      </c>
      <c r="U1868">
        <v>0</v>
      </c>
      <c r="V1868">
        <v>4591</v>
      </c>
      <c r="W1868">
        <v>3742.75</v>
      </c>
      <c r="X1868">
        <v>29761.17</v>
      </c>
      <c r="Y1868">
        <v>20033.438999999998</v>
      </c>
      <c r="Z1868">
        <v>489.35149999999999</v>
      </c>
    </row>
    <row r="1869" spans="1:26" x14ac:dyDescent="0.25">
      <c r="A1869" t="s">
        <v>111</v>
      </c>
      <c r="B1869" t="s">
        <v>362</v>
      </c>
      <c r="C1869" t="str">
        <f>+VLOOKUP(Importaciones_mensuales[[#This Row],[Código Arancelario]],Codigos10[],2,0)</f>
        <v>Poroto</v>
      </c>
      <c r="D1869">
        <f>+VLOOKUP(Importaciones_mensuales[[#This Row],[Cultivo]],Cod_categoría[],2,0)</f>
        <v>100110002</v>
      </c>
      <c r="E1869" t="str">
        <f>+VLOOKUP(Importaciones_mensuales[[#This Row],[Código Arancelario]],Codigos10[],4,0)</f>
        <v>Deshidratado</v>
      </c>
      <c r="F1869">
        <f>+VLOOKUP(Importaciones_mensuales[[#This Row],[Procesamiento]],Cod_procesamiento[],2,0)</f>
        <v>3</v>
      </c>
      <c r="G1869" t="str">
        <f>+VLOOKUP(Importaciones_mensuales[[#This Row],[Código Arancelario]],Codigos10[],3,0)</f>
        <v>Consumo</v>
      </c>
      <c r="H1869">
        <f>+VLOOKUP(Importaciones_mensuales[[#This Row],[Tipo]],Cod_tipo[],2,0)</f>
        <v>7</v>
      </c>
      <c r="I1869" t="str">
        <f>+VLOOKUP(Importaciones_mensuales[[#This Row],[Código Arancelario]],Codigos10[],5,0)</f>
        <v>Granos</v>
      </c>
      <c r="J1869">
        <f>+VLOOKUP(Importaciones_mensuales[[#This Row],[Categoría]],Cod_Tipo_cultivo[],2,0)</f>
        <v>8</v>
      </c>
      <c r="K1869" t="s">
        <v>20</v>
      </c>
      <c r="L1869">
        <f>+VLOOKUP(Importaciones_mensuales[[#This Row],[Contenido]],Contenido_cod[],2,0)</f>
        <v>2</v>
      </c>
      <c r="M1869" t="str">
        <f>+VLOOKUP(Importaciones_mensuales[[#This Row],[Código Arancelario]],Codigos10[],7,0)</f>
        <v>Porotos comunes</v>
      </c>
      <c r="N1869">
        <v>2016</v>
      </c>
      <c r="O1869">
        <v>638704.88959999999</v>
      </c>
      <c r="P1869">
        <v>683808</v>
      </c>
      <c r="Q1869">
        <v>675969.03820000007</v>
      </c>
      <c r="R1869">
        <v>609322</v>
      </c>
      <c r="S1869">
        <v>708509.00689999992</v>
      </c>
      <c r="T1869">
        <v>568631</v>
      </c>
      <c r="U1869">
        <v>996203.07689999999</v>
      </c>
      <c r="V1869">
        <v>466358</v>
      </c>
      <c r="W1869">
        <v>1249293.9558999999</v>
      </c>
      <c r="X1869">
        <v>482864.36</v>
      </c>
      <c r="Y1869">
        <v>392700</v>
      </c>
      <c r="Z1869">
        <v>470497.63939999999</v>
      </c>
    </row>
    <row r="1870" spans="1:26" x14ac:dyDescent="0.25">
      <c r="A1870" t="s">
        <v>114</v>
      </c>
      <c r="B1870" t="s">
        <v>362</v>
      </c>
      <c r="C1870" t="str">
        <f>+VLOOKUP(Importaciones_mensuales[[#This Row],[Código Arancelario]],Codigos10[],2,0)</f>
        <v>Lenteja</v>
      </c>
      <c r="D1870">
        <f>+VLOOKUP(Importaciones_mensuales[[#This Row],[Cultivo]],Cod_categoría[],2,0)</f>
        <v>100110003</v>
      </c>
      <c r="E1870" t="str">
        <f>+VLOOKUP(Importaciones_mensuales[[#This Row],[Código Arancelario]],Codigos10[],4,0)</f>
        <v>Deshidratado</v>
      </c>
      <c r="F1870">
        <f>+VLOOKUP(Importaciones_mensuales[[#This Row],[Procesamiento]],Cod_procesamiento[],2,0)</f>
        <v>3</v>
      </c>
      <c r="G1870" t="str">
        <f>+VLOOKUP(Importaciones_mensuales[[#This Row],[Código Arancelario]],Codigos10[],3,0)</f>
        <v>Sin especificar</v>
      </c>
      <c r="H1870">
        <f>+VLOOKUP(Importaciones_mensuales[[#This Row],[Tipo]],Cod_tipo[],2,0)</f>
        <v>5</v>
      </c>
      <c r="I1870" t="str">
        <f>+VLOOKUP(Importaciones_mensuales[[#This Row],[Código Arancelario]],Codigos10[],5,0)</f>
        <v>Granos</v>
      </c>
      <c r="J1870">
        <f>+VLOOKUP(Importaciones_mensuales[[#This Row],[Categoría]],Cod_Tipo_cultivo[],2,0)</f>
        <v>8</v>
      </c>
      <c r="K1870" t="s">
        <v>20</v>
      </c>
      <c r="L1870">
        <f>+VLOOKUP(Importaciones_mensuales[[#This Row],[Contenido]],Contenido_cod[],2,0)</f>
        <v>2</v>
      </c>
      <c r="M1870" t="str">
        <f>+VLOOKUP(Importaciones_mensuales[[#This Row],[Código Arancelario]],Codigos10[],7,0)</f>
        <v>Sin especificar</v>
      </c>
      <c r="N1870">
        <v>2016</v>
      </c>
      <c r="O1870">
        <v>700006.5</v>
      </c>
      <c r="P1870">
        <v>1469201.5462</v>
      </c>
      <c r="Q1870">
        <v>1837699.3213</v>
      </c>
      <c r="R1870">
        <v>1643272.9077000001</v>
      </c>
      <c r="S1870">
        <v>1732366.99</v>
      </c>
      <c r="T1870">
        <v>1340272.7076999999</v>
      </c>
      <c r="U1870">
        <v>448863</v>
      </c>
      <c r="V1870">
        <v>820226.78999999992</v>
      </c>
      <c r="W1870">
        <v>82784.361499999999</v>
      </c>
      <c r="X1870">
        <v>847772.61</v>
      </c>
      <c r="Y1870">
        <v>1576005</v>
      </c>
      <c r="Z1870">
        <v>1046295</v>
      </c>
    </row>
    <row r="1871" spans="1:26" x14ac:dyDescent="0.25">
      <c r="A1871" t="s">
        <v>116</v>
      </c>
      <c r="B1871" t="s">
        <v>362</v>
      </c>
      <c r="C1871" t="str">
        <f>+VLOOKUP(Importaciones_mensuales[[#This Row],[Código Arancelario]],Codigos10[],2,0)</f>
        <v>Haba</v>
      </c>
      <c r="D1871">
        <f>+VLOOKUP(Importaciones_mensuales[[#This Row],[Cultivo]],Cod_categoría[],2,0)</f>
        <v>100112026</v>
      </c>
      <c r="E1871" t="str">
        <f>+VLOOKUP(Importaciones_mensuales[[#This Row],[Código Arancelario]],Codigos10[],4,0)</f>
        <v>Deshidratado</v>
      </c>
      <c r="F1871">
        <f>+VLOOKUP(Importaciones_mensuales[[#This Row],[Procesamiento]],Cod_procesamiento[],2,0)</f>
        <v>3</v>
      </c>
      <c r="G1871" t="str">
        <f>+VLOOKUP(Importaciones_mensuales[[#This Row],[Código Arancelario]],Codigos10[],3,0)</f>
        <v>Siembra</v>
      </c>
      <c r="H1871">
        <f>+VLOOKUP(Importaciones_mensuales[[#This Row],[Tipo]],Cod_tipo[],2,0)</f>
        <v>6</v>
      </c>
      <c r="I1871" t="str">
        <f>+VLOOKUP(Importaciones_mensuales[[#This Row],[Código Arancelario]],Codigos10[],5,0)</f>
        <v>Granos</v>
      </c>
      <c r="J1871">
        <f>+VLOOKUP(Importaciones_mensuales[[#This Row],[Categoría]],Cod_Tipo_cultivo[],2,0)</f>
        <v>8</v>
      </c>
      <c r="K1871" t="s">
        <v>20</v>
      </c>
      <c r="L1871">
        <f>+VLOOKUP(Importaciones_mensuales[[#This Row],[Contenido]],Contenido_cod[],2,0)</f>
        <v>2</v>
      </c>
      <c r="M1871" t="str">
        <f>+VLOOKUP(Importaciones_mensuales[[#This Row],[Código Arancelario]],Codigos10[],7,0)</f>
        <v>Sin especificar</v>
      </c>
      <c r="N1871">
        <v>2016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3000</v>
      </c>
      <c r="V1871">
        <v>0</v>
      </c>
      <c r="W1871">
        <v>0</v>
      </c>
      <c r="X1871">
        <v>0</v>
      </c>
      <c r="Y1871">
        <v>0</v>
      </c>
      <c r="Z1871">
        <v>0</v>
      </c>
    </row>
    <row r="1872" spans="1:26" x14ac:dyDescent="0.25">
      <c r="A1872" t="s">
        <v>117</v>
      </c>
      <c r="B1872" t="s">
        <v>362</v>
      </c>
      <c r="C1872" t="str">
        <f>+VLOOKUP(Importaciones_mensuales[[#This Row],[Código Arancelario]],Codigos10[],2,0)</f>
        <v>Haba</v>
      </c>
      <c r="D1872">
        <f>+VLOOKUP(Importaciones_mensuales[[#This Row],[Cultivo]],Cod_categoría[],2,0)</f>
        <v>100112026</v>
      </c>
      <c r="E1872" t="str">
        <f>+VLOOKUP(Importaciones_mensuales[[#This Row],[Código Arancelario]],Codigos10[],4,0)</f>
        <v>Deshidratado</v>
      </c>
      <c r="F1872">
        <f>+VLOOKUP(Importaciones_mensuales[[#This Row],[Procesamiento]],Cod_procesamiento[],2,0)</f>
        <v>3</v>
      </c>
      <c r="G1872" t="str">
        <f>+VLOOKUP(Importaciones_mensuales[[#This Row],[Código Arancelario]],Codigos10[],3,0)</f>
        <v>Consumo</v>
      </c>
      <c r="H1872">
        <f>+VLOOKUP(Importaciones_mensuales[[#This Row],[Tipo]],Cod_tipo[],2,0)</f>
        <v>7</v>
      </c>
      <c r="I1872" t="str">
        <f>+VLOOKUP(Importaciones_mensuales[[#This Row],[Código Arancelario]],Codigos10[],5,0)</f>
        <v>Granos</v>
      </c>
      <c r="J1872">
        <f>+VLOOKUP(Importaciones_mensuales[[#This Row],[Categoría]],Cod_Tipo_cultivo[],2,0)</f>
        <v>8</v>
      </c>
      <c r="K1872" t="s">
        <v>20</v>
      </c>
      <c r="L1872">
        <f>+VLOOKUP(Importaciones_mensuales[[#This Row],[Contenido]],Contenido_cod[],2,0)</f>
        <v>2</v>
      </c>
      <c r="M1872" t="str">
        <f>+VLOOKUP(Importaciones_mensuales[[#This Row],[Código Arancelario]],Codigos10[],7,0)</f>
        <v>Sin especificar</v>
      </c>
      <c r="N1872">
        <v>2016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4900</v>
      </c>
      <c r="W1872">
        <v>434.03949999999998</v>
      </c>
      <c r="X1872">
        <v>0</v>
      </c>
      <c r="Y1872">
        <v>0</v>
      </c>
      <c r="Z1872">
        <v>375.76909999999998</v>
      </c>
    </row>
    <row r="1873" spans="1:26" x14ac:dyDescent="0.25">
      <c r="A1873" t="s">
        <v>285</v>
      </c>
      <c r="B1873" t="s">
        <v>362</v>
      </c>
      <c r="C1873" t="str">
        <f>+VLOOKUP(Importaciones_mensuales[[#This Row],[Código Arancelario]],Codigos10[],2,0)</f>
        <v>Arveja</v>
      </c>
      <c r="D1873">
        <f>+VLOOKUP(Importaciones_mensuales[[#This Row],[Cultivo]],Cod_categoría[],2,0)</f>
        <v>100112022</v>
      </c>
      <c r="E1873" t="str">
        <f>+VLOOKUP(Importaciones_mensuales[[#This Row],[Código Arancelario]],Codigos10[],4,0)</f>
        <v>Deshidratado</v>
      </c>
      <c r="F1873">
        <f>+VLOOKUP(Importaciones_mensuales[[#This Row],[Procesamiento]],Cod_procesamiento[],2,0)</f>
        <v>3</v>
      </c>
      <c r="G1873" t="str">
        <f>+VLOOKUP(Importaciones_mensuales[[#This Row],[Código Arancelario]],Codigos10[],3,0)</f>
        <v>Consumo</v>
      </c>
      <c r="H1873">
        <f>+VLOOKUP(Importaciones_mensuales[[#This Row],[Tipo]],Cod_tipo[],2,0)</f>
        <v>7</v>
      </c>
      <c r="I1873" t="str">
        <f>+VLOOKUP(Importaciones_mensuales[[#This Row],[Código Arancelario]],Codigos10[],5,0)</f>
        <v>Granos</v>
      </c>
      <c r="J1873">
        <f>+VLOOKUP(Importaciones_mensuales[[#This Row],[Categoría]],Cod_Tipo_cultivo[],2,0)</f>
        <v>8</v>
      </c>
      <c r="K1873" t="s">
        <v>20</v>
      </c>
      <c r="L1873">
        <f>+VLOOKUP(Importaciones_mensuales[[#This Row],[Contenido]],Contenido_cod[],2,0)</f>
        <v>2</v>
      </c>
      <c r="M1873" t="str">
        <f>+VLOOKUP(Importaciones_mensuales[[#This Row],[Código Arancelario]],Codigos10[],7,0)</f>
        <v>Sin especificar</v>
      </c>
      <c r="N1873">
        <v>2016</v>
      </c>
      <c r="O1873">
        <v>27000</v>
      </c>
      <c r="P1873">
        <v>0</v>
      </c>
      <c r="Q1873">
        <v>26309</v>
      </c>
      <c r="R1873">
        <v>105236</v>
      </c>
      <c r="S1873">
        <v>52618</v>
      </c>
      <c r="T1873">
        <v>0</v>
      </c>
      <c r="U1873">
        <v>52572</v>
      </c>
      <c r="V1873">
        <v>0</v>
      </c>
      <c r="W1873">
        <v>0</v>
      </c>
      <c r="X1873">
        <v>0</v>
      </c>
      <c r="Y1873">
        <v>0</v>
      </c>
      <c r="Z1873">
        <v>0</v>
      </c>
    </row>
    <row r="1874" spans="1:26" x14ac:dyDescent="0.25">
      <c r="A1874" t="s">
        <v>118</v>
      </c>
      <c r="B1874" t="s">
        <v>362</v>
      </c>
      <c r="C1874" t="str">
        <f>+VLOOKUP(Importaciones_mensuales[[#This Row],[Código Arancelario]],Codigos10[],2,0)</f>
        <v>Mandioca</v>
      </c>
      <c r="D1874">
        <f>+VLOOKUP(Importaciones_mensuales[[#This Row],[Cultivo]],Cod_categoría[],2,0)</f>
        <v>100114040</v>
      </c>
      <c r="E1874" t="str">
        <f>+VLOOKUP(Importaciones_mensuales[[#This Row],[Código Arancelario]],Codigos10[],4,0)</f>
        <v>Deshidratado</v>
      </c>
      <c r="F1874">
        <f>+VLOOKUP(Importaciones_mensuales[[#This Row],[Procesamiento]],Cod_procesamiento[],2,0)</f>
        <v>3</v>
      </c>
      <c r="G1874" t="str">
        <f>+VLOOKUP(Importaciones_mensuales[[#This Row],[Código Arancelario]],Codigos10[],3,0)</f>
        <v>Consumo</v>
      </c>
      <c r="H1874">
        <f>+VLOOKUP(Importaciones_mensuales[[#This Row],[Tipo]],Cod_tipo[],2,0)</f>
        <v>7</v>
      </c>
      <c r="I1874" t="str">
        <f>+VLOOKUP(Importaciones_mensuales[[#This Row],[Código Arancelario]],Codigos10[],5,0)</f>
        <v>Tubérculos</v>
      </c>
      <c r="J1874">
        <f>+VLOOKUP(Importaciones_mensuales[[#This Row],[Categoría]],Cod_Tipo_cultivo[],2,0)</f>
        <v>9</v>
      </c>
      <c r="K1874" t="s">
        <v>20</v>
      </c>
      <c r="L1874">
        <f>+VLOOKUP(Importaciones_mensuales[[#This Row],[Contenido]],Contenido_cod[],2,0)</f>
        <v>2</v>
      </c>
      <c r="M1874" t="str">
        <f>+VLOOKUP(Importaciones_mensuales[[#This Row],[Código Arancelario]],Codigos10[],7,0)</f>
        <v>Sin especificar</v>
      </c>
      <c r="N1874">
        <v>2016</v>
      </c>
      <c r="O1874">
        <v>55224.386400000003</v>
      </c>
      <c r="P1874">
        <v>54440.474399999999</v>
      </c>
      <c r="Q1874">
        <v>70685</v>
      </c>
      <c r="R1874">
        <v>57625.354999999996</v>
      </c>
      <c r="S1874">
        <v>92252.37</v>
      </c>
      <c r="T1874">
        <v>68914.509300000005</v>
      </c>
      <c r="U1874">
        <v>86842.573100000009</v>
      </c>
      <c r="V1874">
        <v>87123.232499999998</v>
      </c>
      <c r="W1874">
        <v>60610.5</v>
      </c>
      <c r="X1874">
        <v>54311</v>
      </c>
      <c r="Y1874">
        <v>63623.5</v>
      </c>
      <c r="Z1874">
        <v>78012.231499999994</v>
      </c>
    </row>
    <row r="1875" spans="1:26" x14ac:dyDescent="0.25">
      <c r="A1875" t="s">
        <v>120</v>
      </c>
      <c r="B1875" t="s">
        <v>362</v>
      </c>
      <c r="C1875" t="str">
        <f>+VLOOKUP(Importaciones_mensuales[[#This Row],[Código Arancelario]],Codigos10[],2,0)</f>
        <v>Camote</v>
      </c>
      <c r="D1875">
        <f>+VLOOKUP(Importaciones_mensuales[[#This Row],[Cultivo]],Cod_categoría[],2,0)</f>
        <v>100114002</v>
      </c>
      <c r="E1875" t="str">
        <f>+VLOOKUP(Importaciones_mensuales[[#This Row],[Código Arancelario]],Codigos10[],4,0)</f>
        <v>Deshidratado</v>
      </c>
      <c r="F1875">
        <f>+VLOOKUP(Importaciones_mensuales[[#This Row],[Procesamiento]],Cod_procesamiento[],2,0)</f>
        <v>3</v>
      </c>
      <c r="G1875" t="str">
        <f>+VLOOKUP(Importaciones_mensuales[[#This Row],[Código Arancelario]],Codigos10[],3,0)</f>
        <v>Consumo</v>
      </c>
      <c r="H1875">
        <f>+VLOOKUP(Importaciones_mensuales[[#This Row],[Tipo]],Cod_tipo[],2,0)</f>
        <v>7</v>
      </c>
      <c r="I1875" t="str">
        <f>+VLOOKUP(Importaciones_mensuales[[#This Row],[Código Arancelario]],Codigos10[],5,0)</f>
        <v>Tubérculos</v>
      </c>
      <c r="J1875">
        <f>+VLOOKUP(Importaciones_mensuales[[#This Row],[Categoría]],Cod_Tipo_cultivo[],2,0)</f>
        <v>9</v>
      </c>
      <c r="K1875" t="s">
        <v>20</v>
      </c>
      <c r="L1875">
        <f>+VLOOKUP(Importaciones_mensuales[[#This Row],[Contenido]],Contenido_cod[],2,0)</f>
        <v>2</v>
      </c>
      <c r="M1875" t="str">
        <f>+VLOOKUP(Importaciones_mensuales[[#This Row],[Código Arancelario]],Codigos10[],7,0)</f>
        <v>Sin especificar</v>
      </c>
      <c r="N1875">
        <v>2016</v>
      </c>
      <c r="O1875">
        <v>202885</v>
      </c>
      <c r="P1875">
        <v>155281.02559999999</v>
      </c>
      <c r="Q1875">
        <v>150950</v>
      </c>
      <c r="R1875">
        <v>142845</v>
      </c>
      <c r="S1875">
        <v>145664</v>
      </c>
      <c r="T1875">
        <v>69673</v>
      </c>
      <c r="U1875">
        <v>184052</v>
      </c>
      <c r="V1875">
        <v>247555</v>
      </c>
      <c r="W1875">
        <v>300885.5</v>
      </c>
      <c r="X1875">
        <v>250760</v>
      </c>
      <c r="Y1875">
        <v>265032.66230000003</v>
      </c>
      <c r="Z1875">
        <v>336468</v>
      </c>
    </row>
    <row r="1876" spans="1:26" x14ac:dyDescent="0.25">
      <c r="A1876" t="s">
        <v>124</v>
      </c>
      <c r="B1876" t="s">
        <v>362</v>
      </c>
      <c r="C1876" t="str">
        <f>+VLOOKUP(Importaciones_mensuales[[#This Row],[Código Arancelario]],Codigos10[],2,0)</f>
        <v>Otros tubérculos</v>
      </c>
      <c r="D1876">
        <f>+VLOOKUP(Importaciones_mensuales[[#This Row],[Cultivo]],Cod_categoría[],2,0)</f>
        <v>100114034</v>
      </c>
      <c r="E1876" t="str">
        <f>+VLOOKUP(Importaciones_mensuales[[#This Row],[Código Arancelario]],Codigos10[],4,0)</f>
        <v>Deshidratado</v>
      </c>
      <c r="F1876">
        <f>+VLOOKUP(Importaciones_mensuales[[#This Row],[Procesamiento]],Cod_procesamiento[],2,0)</f>
        <v>3</v>
      </c>
      <c r="G1876" t="str">
        <f>+VLOOKUP(Importaciones_mensuales[[#This Row],[Código Arancelario]],Codigos10[],3,0)</f>
        <v>Consumo</v>
      </c>
      <c r="H1876">
        <f>+VLOOKUP(Importaciones_mensuales[[#This Row],[Tipo]],Cod_tipo[],2,0)</f>
        <v>7</v>
      </c>
      <c r="I1876" t="str">
        <f>+VLOOKUP(Importaciones_mensuales[[#This Row],[Código Arancelario]],Codigos10[],5,0)</f>
        <v>Tubérculos</v>
      </c>
      <c r="J1876">
        <f>+VLOOKUP(Importaciones_mensuales[[#This Row],[Categoría]],Cod_Tipo_cultivo[],2,0)</f>
        <v>9</v>
      </c>
      <c r="K1876" t="s">
        <v>20</v>
      </c>
      <c r="L1876">
        <f>+VLOOKUP(Importaciones_mensuales[[#This Row],[Contenido]],Contenido_cod[],2,0)</f>
        <v>2</v>
      </c>
      <c r="M1876" t="str">
        <f>+VLOOKUP(Importaciones_mensuales[[#This Row],[Código Arancelario]],Codigos10[],7,0)</f>
        <v>Sin especificar</v>
      </c>
      <c r="N1876">
        <v>2016</v>
      </c>
      <c r="O1876">
        <v>15446.242</v>
      </c>
      <c r="P1876">
        <v>10610</v>
      </c>
      <c r="Q1876">
        <v>11388.2649</v>
      </c>
      <c r="R1876">
        <v>26289.582000000002</v>
      </c>
      <c r="S1876">
        <v>32473.279399999999</v>
      </c>
      <c r="T1876">
        <v>14803.5735</v>
      </c>
      <c r="U1876">
        <v>13032</v>
      </c>
      <c r="V1876">
        <v>23966.5</v>
      </c>
      <c r="W1876">
        <v>9228.2023000000008</v>
      </c>
      <c r="X1876">
        <v>9142</v>
      </c>
      <c r="Y1876">
        <v>9697.9601999999995</v>
      </c>
      <c r="Z1876">
        <v>11147.079600000001</v>
      </c>
    </row>
    <row r="1877" spans="1:26" x14ac:dyDescent="0.25">
      <c r="A1877" t="s">
        <v>126</v>
      </c>
      <c r="B1877" t="s">
        <v>362</v>
      </c>
      <c r="C1877" t="str">
        <f>+VLOOKUP(Importaciones_mensuales[[#This Row],[Código Arancelario]],Codigos10[],2,0)</f>
        <v>Coco</v>
      </c>
      <c r="D1877">
        <f>+VLOOKUP(Importaciones_mensuales[[#This Row],[Cultivo]],Cod_categoría[],2,0)</f>
        <v>100108007</v>
      </c>
      <c r="E1877" t="str">
        <f>+VLOOKUP(Importaciones_mensuales[[#This Row],[Código Arancelario]],Codigos10[],4,0)</f>
        <v>Deshidratado</v>
      </c>
      <c r="F1877">
        <f>+VLOOKUP(Importaciones_mensuales[[#This Row],[Procesamiento]],Cod_procesamiento[],2,0)</f>
        <v>3</v>
      </c>
      <c r="G1877" t="str">
        <f>+VLOOKUP(Importaciones_mensuales[[#This Row],[Código Arancelario]],Codigos10[],3,0)</f>
        <v>Sin especificar</v>
      </c>
      <c r="H1877">
        <f>+VLOOKUP(Importaciones_mensuales[[#This Row],[Tipo]],Cod_tipo[],2,0)</f>
        <v>5</v>
      </c>
      <c r="I1877" t="str">
        <f>+VLOOKUP(Importaciones_mensuales[[#This Row],[Código Arancelario]],Codigos10[],5,0)</f>
        <v>Tropicales y Subtropicales</v>
      </c>
      <c r="J1877">
        <f>+VLOOKUP(Importaciones_mensuales[[#This Row],[Categoría]],Cod_Tipo_cultivo[],2,0)</f>
        <v>4</v>
      </c>
      <c r="K1877" t="s">
        <v>129</v>
      </c>
      <c r="L1877">
        <f>+VLOOKUP(Importaciones_mensuales[[#This Row],[Contenido]],Contenido_cod[],2,0)</f>
        <v>1</v>
      </c>
      <c r="M1877" t="str">
        <f>+VLOOKUP(Importaciones_mensuales[[#This Row],[Código Arancelario]],Codigos10[],7,0)</f>
        <v>Sin especificar</v>
      </c>
      <c r="N1877">
        <v>2016</v>
      </c>
      <c r="O1877">
        <v>102236.2769</v>
      </c>
      <c r="P1877">
        <v>126016.66620000001</v>
      </c>
      <c r="Q1877">
        <v>50654.5507</v>
      </c>
      <c r="R1877">
        <v>181089.8708</v>
      </c>
      <c r="S1877">
        <v>201482.0846</v>
      </c>
      <c r="T1877">
        <v>176907.66460000002</v>
      </c>
      <c r="U1877">
        <v>149337</v>
      </c>
      <c r="V1877">
        <v>159972.777</v>
      </c>
      <c r="W1877">
        <v>246501.05689999997</v>
      </c>
      <c r="X1877">
        <v>99779.156900000002</v>
      </c>
      <c r="Y1877">
        <v>158139.39230000001</v>
      </c>
      <c r="Z1877">
        <v>104909.52309999999</v>
      </c>
    </row>
    <row r="1878" spans="1:26" x14ac:dyDescent="0.25">
      <c r="A1878" t="s">
        <v>286</v>
      </c>
      <c r="B1878" t="s">
        <v>362</v>
      </c>
      <c r="C1878" t="str">
        <f>+VLOOKUP(Importaciones_mensuales[[#This Row],[Código Arancelario]],Codigos10[],2,0)</f>
        <v>Coco</v>
      </c>
      <c r="D1878">
        <f>+VLOOKUP(Importaciones_mensuales[[#This Row],[Cultivo]],Cod_categoría[],2,0)</f>
        <v>100108007</v>
      </c>
      <c r="E1878" t="str">
        <f>+VLOOKUP(Importaciones_mensuales[[#This Row],[Código Arancelario]],Codigos10[],4,0)</f>
        <v>Deshidratado</v>
      </c>
      <c r="F1878">
        <f>+VLOOKUP(Importaciones_mensuales[[#This Row],[Procesamiento]],Cod_procesamiento[],2,0)</f>
        <v>3</v>
      </c>
      <c r="G1878" t="str">
        <f>+VLOOKUP(Importaciones_mensuales[[#This Row],[Código Arancelario]],Codigos10[],3,0)</f>
        <v>Con cáscara</v>
      </c>
      <c r="H1878">
        <f>+VLOOKUP(Importaciones_mensuales[[#This Row],[Tipo]],Cod_tipo[],2,0)</f>
        <v>3</v>
      </c>
      <c r="I1878" t="str">
        <f>+VLOOKUP(Importaciones_mensuales[[#This Row],[Código Arancelario]],Codigos10[],5,0)</f>
        <v>Tropicales y Subtropicales</v>
      </c>
      <c r="J1878">
        <f>+VLOOKUP(Importaciones_mensuales[[#This Row],[Categoría]],Cod_Tipo_cultivo[],2,0)</f>
        <v>4</v>
      </c>
      <c r="K1878" t="s">
        <v>129</v>
      </c>
      <c r="L1878">
        <f>+VLOOKUP(Importaciones_mensuales[[#This Row],[Contenido]],Contenido_cod[],2,0)</f>
        <v>1</v>
      </c>
      <c r="M1878" t="str">
        <f>+VLOOKUP(Importaciones_mensuales[[#This Row],[Código Arancelario]],Codigos10[],7,0)</f>
        <v>Sin especificar</v>
      </c>
      <c r="N1878">
        <v>2016</v>
      </c>
      <c r="O1878">
        <v>0</v>
      </c>
      <c r="P1878">
        <v>0</v>
      </c>
      <c r="Q1878">
        <v>0</v>
      </c>
      <c r="R1878">
        <v>20530</v>
      </c>
      <c r="S1878">
        <v>20700</v>
      </c>
      <c r="T1878">
        <v>14900</v>
      </c>
      <c r="U1878">
        <v>0</v>
      </c>
      <c r="V1878">
        <v>13100</v>
      </c>
      <c r="W1878">
        <v>480</v>
      </c>
      <c r="X1878">
        <v>10020</v>
      </c>
      <c r="Y1878">
        <v>0</v>
      </c>
      <c r="Z1878">
        <v>0</v>
      </c>
    </row>
    <row r="1879" spans="1:26" x14ac:dyDescent="0.25">
      <c r="A1879" t="s">
        <v>130</v>
      </c>
      <c r="B1879" t="s">
        <v>362</v>
      </c>
      <c r="C1879" t="str">
        <f>+VLOOKUP(Importaciones_mensuales[[#This Row],[Código Arancelario]],Codigos10[],2,0)</f>
        <v>Coco</v>
      </c>
      <c r="D1879">
        <f>+VLOOKUP(Importaciones_mensuales[[#This Row],[Cultivo]],Cod_categoría[],2,0)</f>
        <v>100108007</v>
      </c>
      <c r="E1879" t="str">
        <f>+VLOOKUP(Importaciones_mensuales[[#This Row],[Código Arancelario]],Codigos10[],4,0)</f>
        <v>Deshidratado</v>
      </c>
      <c r="F1879">
        <f>+VLOOKUP(Importaciones_mensuales[[#This Row],[Procesamiento]],Cod_procesamiento[],2,0)</f>
        <v>3</v>
      </c>
      <c r="G1879" t="str">
        <f>+VLOOKUP(Importaciones_mensuales[[#This Row],[Código Arancelario]],Codigos10[],3,0)</f>
        <v>Sin especificar</v>
      </c>
      <c r="H1879">
        <f>+VLOOKUP(Importaciones_mensuales[[#This Row],[Tipo]],Cod_tipo[],2,0)</f>
        <v>5</v>
      </c>
      <c r="I1879" t="str">
        <f>+VLOOKUP(Importaciones_mensuales[[#This Row],[Código Arancelario]],Codigos10[],5,0)</f>
        <v>Tropicales y Subtropicales</v>
      </c>
      <c r="J1879">
        <f>+VLOOKUP(Importaciones_mensuales[[#This Row],[Categoría]],Cod_Tipo_cultivo[],2,0)</f>
        <v>4</v>
      </c>
      <c r="K1879" t="s">
        <v>129</v>
      </c>
      <c r="L1879">
        <f>+VLOOKUP(Importaciones_mensuales[[#This Row],[Contenido]],Contenido_cod[],2,0)</f>
        <v>1</v>
      </c>
      <c r="M1879" t="str">
        <f>+VLOOKUP(Importaciones_mensuales[[#This Row],[Código Arancelario]],Codigos10[],7,0)</f>
        <v>Sin especificar</v>
      </c>
      <c r="N1879">
        <v>2016</v>
      </c>
      <c r="O1879">
        <v>90</v>
      </c>
      <c r="P1879">
        <v>0</v>
      </c>
      <c r="Q1879">
        <v>31120</v>
      </c>
      <c r="R1879">
        <v>154739.84</v>
      </c>
      <c r="S1879">
        <v>154820</v>
      </c>
      <c r="T1879">
        <v>68520</v>
      </c>
      <c r="U1879">
        <v>164706.20000000001</v>
      </c>
      <c r="V1879">
        <v>76450</v>
      </c>
      <c r="W1879">
        <v>24000</v>
      </c>
      <c r="X1879">
        <v>215.34219999999999</v>
      </c>
      <c r="Y1879">
        <v>8600</v>
      </c>
      <c r="Z1879">
        <v>20600</v>
      </c>
    </row>
    <row r="1880" spans="1:26" x14ac:dyDescent="0.25">
      <c r="A1880" t="s">
        <v>131</v>
      </c>
      <c r="B1880" t="s">
        <v>362</v>
      </c>
      <c r="C1880" t="str">
        <f>+VLOOKUP(Importaciones_mensuales[[#This Row],[Código Arancelario]],Codigos10[],2,0)</f>
        <v>Nuez</v>
      </c>
      <c r="D1880">
        <f>+VLOOKUP(Importaciones_mensuales[[#This Row],[Cultivo]],Cod_categoría[],2,0)</f>
        <v>100105004</v>
      </c>
      <c r="E1880" t="str">
        <f>+VLOOKUP(Importaciones_mensuales[[#This Row],[Código Arancelario]],Codigos10[],4,0)</f>
        <v>Deshidratado</v>
      </c>
      <c r="F1880">
        <f>+VLOOKUP(Importaciones_mensuales[[#This Row],[Procesamiento]],Cod_procesamiento[],2,0)</f>
        <v>3</v>
      </c>
      <c r="G1880" t="str">
        <f>+VLOOKUP(Importaciones_mensuales[[#This Row],[Código Arancelario]],Codigos10[],3,0)</f>
        <v>Sin cáscara</v>
      </c>
      <c r="H1880">
        <f>+VLOOKUP(Importaciones_mensuales[[#This Row],[Tipo]],Cod_tipo[],2,0)</f>
        <v>4</v>
      </c>
      <c r="I1880" t="str">
        <f>+VLOOKUP(Importaciones_mensuales[[#This Row],[Código Arancelario]],Codigos10[],5,0)</f>
        <v>Frutos Secos</v>
      </c>
      <c r="J1880">
        <f>+VLOOKUP(Importaciones_mensuales[[#This Row],[Categoría]],Cod_Tipo_cultivo[],2,0)</f>
        <v>6</v>
      </c>
      <c r="K1880" t="s">
        <v>129</v>
      </c>
      <c r="L1880">
        <f>+VLOOKUP(Importaciones_mensuales[[#This Row],[Contenido]],Contenido_cod[],2,0)</f>
        <v>1</v>
      </c>
      <c r="M1880" t="str">
        <f>+VLOOKUP(Importaciones_mensuales[[#This Row],[Código Arancelario]],Codigos10[],7,0)</f>
        <v>Nueces de Brasil</v>
      </c>
      <c r="N1880">
        <v>2016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500</v>
      </c>
      <c r="U1880">
        <v>0</v>
      </c>
      <c r="V1880">
        <v>0</v>
      </c>
      <c r="W1880">
        <v>0</v>
      </c>
      <c r="X1880">
        <v>0</v>
      </c>
      <c r="Y1880">
        <v>500</v>
      </c>
      <c r="Z1880">
        <v>0</v>
      </c>
    </row>
    <row r="1881" spans="1:26" x14ac:dyDescent="0.25">
      <c r="A1881" t="s">
        <v>136</v>
      </c>
      <c r="B1881" t="s">
        <v>362</v>
      </c>
      <c r="C1881" t="str">
        <f>+VLOOKUP(Importaciones_mensuales[[#This Row],[Código Arancelario]],Codigos10[],2,0)</f>
        <v>Nuez</v>
      </c>
      <c r="D1881">
        <f>+VLOOKUP(Importaciones_mensuales[[#This Row],[Cultivo]],Cod_categoría[],2,0)</f>
        <v>100105004</v>
      </c>
      <c r="E1881" t="str">
        <f>+VLOOKUP(Importaciones_mensuales[[#This Row],[Código Arancelario]],Codigos10[],4,0)</f>
        <v>Deshidratado</v>
      </c>
      <c r="F1881">
        <f>+VLOOKUP(Importaciones_mensuales[[#This Row],[Procesamiento]],Cod_procesamiento[],2,0)</f>
        <v>3</v>
      </c>
      <c r="G1881" t="str">
        <f>+VLOOKUP(Importaciones_mensuales[[#This Row],[Código Arancelario]],Codigos10[],3,0)</f>
        <v>Sin cáscara</v>
      </c>
      <c r="H1881">
        <f>+VLOOKUP(Importaciones_mensuales[[#This Row],[Tipo]],Cod_tipo[],2,0)</f>
        <v>4</v>
      </c>
      <c r="I1881" t="str">
        <f>+VLOOKUP(Importaciones_mensuales[[#This Row],[Código Arancelario]],Codigos10[],5,0)</f>
        <v>Frutos Secos</v>
      </c>
      <c r="J1881">
        <f>+VLOOKUP(Importaciones_mensuales[[#This Row],[Categoría]],Cod_Tipo_cultivo[],2,0)</f>
        <v>6</v>
      </c>
      <c r="K1881" t="s">
        <v>129</v>
      </c>
      <c r="L1881">
        <f>+VLOOKUP(Importaciones_mensuales[[#This Row],[Contenido]],Contenido_cod[],2,0)</f>
        <v>1</v>
      </c>
      <c r="M1881" t="str">
        <f>+VLOOKUP(Importaciones_mensuales[[#This Row],[Código Arancelario]],Codigos10[],7,0)</f>
        <v>Nueces de marañón</v>
      </c>
      <c r="N1881">
        <v>2016</v>
      </c>
      <c r="O1881">
        <v>1000</v>
      </c>
      <c r="P1881">
        <v>0</v>
      </c>
      <c r="Q1881">
        <v>44701.88</v>
      </c>
      <c r="R1881">
        <v>15876</v>
      </c>
      <c r="S1881">
        <v>25855.200000000001</v>
      </c>
      <c r="T1881">
        <v>23814</v>
      </c>
      <c r="U1881">
        <v>29347.919999999998</v>
      </c>
      <c r="V1881">
        <v>0</v>
      </c>
      <c r="W1881">
        <v>11113.2</v>
      </c>
      <c r="X1881">
        <v>23409.007699999998</v>
      </c>
      <c r="Y1881">
        <v>8210.16</v>
      </c>
      <c r="Z1881">
        <v>31752</v>
      </c>
    </row>
    <row r="1882" spans="1:26" x14ac:dyDescent="0.25">
      <c r="A1882" t="s">
        <v>141</v>
      </c>
      <c r="B1882" t="s">
        <v>362</v>
      </c>
      <c r="C1882" t="str">
        <f>+VLOOKUP(Importaciones_mensuales[[#This Row],[Código Arancelario]],Codigos10[],2,0)</f>
        <v>Almendra</v>
      </c>
      <c r="D1882">
        <f>+VLOOKUP(Importaciones_mensuales[[#This Row],[Cultivo]],Cod_categoría[],2,0)</f>
        <v>100105001</v>
      </c>
      <c r="E1882" t="str">
        <f>+VLOOKUP(Importaciones_mensuales[[#This Row],[Código Arancelario]],Codigos10[],4,0)</f>
        <v>Deshidratado</v>
      </c>
      <c r="F1882">
        <f>+VLOOKUP(Importaciones_mensuales[[#This Row],[Procesamiento]],Cod_procesamiento[],2,0)</f>
        <v>3</v>
      </c>
      <c r="G1882" t="str">
        <f>+VLOOKUP(Importaciones_mensuales[[#This Row],[Código Arancelario]],Codigos10[],3,0)</f>
        <v>Sin cáscara</v>
      </c>
      <c r="H1882">
        <f>+VLOOKUP(Importaciones_mensuales[[#This Row],[Tipo]],Cod_tipo[],2,0)</f>
        <v>4</v>
      </c>
      <c r="I1882" t="str">
        <f>+VLOOKUP(Importaciones_mensuales[[#This Row],[Código Arancelario]],Codigos10[],5,0)</f>
        <v>Frutos Secos</v>
      </c>
      <c r="J1882">
        <f>+VLOOKUP(Importaciones_mensuales[[#This Row],[Categoría]],Cod_Tipo_cultivo[],2,0)</f>
        <v>6</v>
      </c>
      <c r="K1882" t="s">
        <v>129</v>
      </c>
      <c r="L1882">
        <f>+VLOOKUP(Importaciones_mensuales[[#This Row],[Contenido]],Contenido_cod[],2,0)</f>
        <v>1</v>
      </c>
      <c r="M1882" t="str">
        <f>+VLOOKUP(Importaciones_mensuales[[#This Row],[Código Arancelario]],Codigos10[],7,0)</f>
        <v>Sin especificar</v>
      </c>
      <c r="N1882">
        <v>2016</v>
      </c>
      <c r="O1882">
        <v>137894.39999999999</v>
      </c>
      <c r="P1882">
        <v>80411.67</v>
      </c>
      <c r="Q1882">
        <v>92533.6</v>
      </c>
      <c r="R1882">
        <v>137902.64850000001</v>
      </c>
      <c r="S1882">
        <v>157852.79999999999</v>
      </c>
      <c r="T1882">
        <v>96162.06</v>
      </c>
      <c r="U1882">
        <v>92534</v>
      </c>
      <c r="V1882">
        <v>365286.277</v>
      </c>
      <c r="W1882">
        <v>69653.985000000001</v>
      </c>
      <c r="X1882">
        <v>217423.00319999998</v>
      </c>
      <c r="Y1882">
        <v>496210.22379999998</v>
      </c>
      <c r="Z1882">
        <v>367939.39899999998</v>
      </c>
    </row>
    <row r="1883" spans="1:26" x14ac:dyDescent="0.25">
      <c r="A1883" t="s">
        <v>142</v>
      </c>
      <c r="B1883" t="s">
        <v>362</v>
      </c>
      <c r="C1883" t="str">
        <f>+VLOOKUP(Importaciones_mensuales[[#This Row],[Código Arancelario]],Codigos10[],2,0)</f>
        <v>Almendra</v>
      </c>
      <c r="D1883">
        <f>+VLOOKUP(Importaciones_mensuales[[#This Row],[Cultivo]],Cod_categoría[],2,0)</f>
        <v>100105001</v>
      </c>
      <c r="E1883" t="str">
        <f>+VLOOKUP(Importaciones_mensuales[[#This Row],[Código Arancelario]],Codigos10[],4,0)</f>
        <v>Deshidratado</v>
      </c>
      <c r="F1883">
        <f>+VLOOKUP(Importaciones_mensuales[[#This Row],[Procesamiento]],Cod_procesamiento[],2,0)</f>
        <v>3</v>
      </c>
      <c r="G1883" t="str">
        <f>+VLOOKUP(Importaciones_mensuales[[#This Row],[Código Arancelario]],Codigos10[],3,0)</f>
        <v>Sin cáscara</v>
      </c>
      <c r="H1883">
        <f>+VLOOKUP(Importaciones_mensuales[[#This Row],[Tipo]],Cod_tipo[],2,0)</f>
        <v>4</v>
      </c>
      <c r="I1883" t="str">
        <f>+VLOOKUP(Importaciones_mensuales[[#This Row],[Código Arancelario]],Codigos10[],5,0)</f>
        <v>Frutos Secos</v>
      </c>
      <c r="J1883">
        <f>+VLOOKUP(Importaciones_mensuales[[#This Row],[Categoría]],Cod_Tipo_cultivo[],2,0)</f>
        <v>6</v>
      </c>
      <c r="K1883" t="s">
        <v>129</v>
      </c>
      <c r="L1883">
        <f>+VLOOKUP(Importaciones_mensuales[[#This Row],[Contenido]],Contenido_cod[],2,0)</f>
        <v>1</v>
      </c>
      <c r="M1883" t="str">
        <f>+VLOOKUP(Importaciones_mensuales[[#This Row],[Código Arancelario]],Codigos10[],7,0)</f>
        <v>Sin especificar</v>
      </c>
      <c r="N1883">
        <v>2016</v>
      </c>
      <c r="O1883">
        <v>6000</v>
      </c>
      <c r="P1883">
        <v>27348.858500000002</v>
      </c>
      <c r="Q1883">
        <v>10921.4</v>
      </c>
      <c r="R1883">
        <v>22225.4</v>
      </c>
      <c r="S1883">
        <v>10886.22</v>
      </c>
      <c r="T1883">
        <v>25173.864999999998</v>
      </c>
      <c r="U1883">
        <v>0</v>
      </c>
      <c r="V1883">
        <v>0</v>
      </c>
      <c r="W1883">
        <v>0</v>
      </c>
      <c r="X1883">
        <v>11339.8</v>
      </c>
      <c r="Y1883">
        <v>1600</v>
      </c>
      <c r="Z1883">
        <v>10886.3284</v>
      </c>
    </row>
    <row r="1884" spans="1:26" x14ac:dyDescent="0.25">
      <c r="A1884" t="s">
        <v>145</v>
      </c>
      <c r="B1884" t="s">
        <v>362</v>
      </c>
      <c r="C1884" t="str">
        <f>+VLOOKUP(Importaciones_mensuales[[#This Row],[Código Arancelario]],Codigos10[],2,0)</f>
        <v>Avellana</v>
      </c>
      <c r="D1884">
        <f>+VLOOKUP(Importaciones_mensuales[[#This Row],[Cultivo]],Cod_categoría[],2,0)</f>
        <v>100105002</v>
      </c>
      <c r="E1884" t="str">
        <f>+VLOOKUP(Importaciones_mensuales[[#This Row],[Código Arancelario]],Codigos10[],4,0)</f>
        <v>Deshidratado</v>
      </c>
      <c r="F1884">
        <f>+VLOOKUP(Importaciones_mensuales[[#This Row],[Procesamiento]],Cod_procesamiento[],2,0)</f>
        <v>3</v>
      </c>
      <c r="G1884" t="str">
        <f>+VLOOKUP(Importaciones_mensuales[[#This Row],[Código Arancelario]],Codigos10[],3,0)</f>
        <v>Sin cáscara</v>
      </c>
      <c r="H1884">
        <f>+VLOOKUP(Importaciones_mensuales[[#This Row],[Tipo]],Cod_tipo[],2,0)</f>
        <v>4</v>
      </c>
      <c r="I1884" t="str">
        <f>+VLOOKUP(Importaciones_mensuales[[#This Row],[Código Arancelario]],Codigos10[],5,0)</f>
        <v>Frutos Secos</v>
      </c>
      <c r="J1884">
        <f>+VLOOKUP(Importaciones_mensuales[[#This Row],[Categoría]],Cod_Tipo_cultivo[],2,0)</f>
        <v>6</v>
      </c>
      <c r="K1884" t="s">
        <v>129</v>
      </c>
      <c r="L1884">
        <f>+VLOOKUP(Importaciones_mensuales[[#This Row],[Contenido]],Contenido_cod[],2,0)</f>
        <v>1</v>
      </c>
      <c r="M1884" t="str">
        <f>+VLOOKUP(Importaciones_mensuales[[#This Row],[Código Arancelario]],Codigos10[],7,0)</f>
        <v>Sin especificar</v>
      </c>
      <c r="N1884">
        <v>2016</v>
      </c>
      <c r="O1884">
        <v>232.2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1.9</v>
      </c>
      <c r="X1884">
        <v>0</v>
      </c>
      <c r="Y1884">
        <v>0</v>
      </c>
      <c r="Z1884">
        <v>0</v>
      </c>
    </row>
    <row r="1885" spans="1:26" x14ac:dyDescent="0.25">
      <c r="A1885" t="s">
        <v>146</v>
      </c>
      <c r="B1885" t="s">
        <v>362</v>
      </c>
      <c r="C1885" t="str">
        <f>+VLOOKUP(Importaciones_mensuales[[#This Row],[Código Arancelario]],Codigos10[],2,0)</f>
        <v>Nuez</v>
      </c>
      <c r="D1885">
        <f>+VLOOKUP(Importaciones_mensuales[[#This Row],[Cultivo]],Cod_categoría[],2,0)</f>
        <v>100105004</v>
      </c>
      <c r="E1885" t="str">
        <f>+VLOOKUP(Importaciones_mensuales[[#This Row],[Código Arancelario]],Codigos10[],4,0)</f>
        <v>Deshidratado</v>
      </c>
      <c r="F1885">
        <f>+VLOOKUP(Importaciones_mensuales[[#This Row],[Procesamiento]],Cod_procesamiento[],2,0)</f>
        <v>3</v>
      </c>
      <c r="G1885" t="str">
        <f>+VLOOKUP(Importaciones_mensuales[[#This Row],[Código Arancelario]],Codigos10[],3,0)</f>
        <v>Con cáscara</v>
      </c>
      <c r="H1885">
        <f>+VLOOKUP(Importaciones_mensuales[[#This Row],[Tipo]],Cod_tipo[],2,0)</f>
        <v>3</v>
      </c>
      <c r="I1885" t="str">
        <f>+VLOOKUP(Importaciones_mensuales[[#This Row],[Código Arancelario]],Codigos10[],5,0)</f>
        <v>Frutos Secos</v>
      </c>
      <c r="J1885">
        <f>+VLOOKUP(Importaciones_mensuales[[#This Row],[Categoría]],Cod_Tipo_cultivo[],2,0)</f>
        <v>6</v>
      </c>
      <c r="K1885" t="s">
        <v>129</v>
      </c>
      <c r="L1885">
        <f>+VLOOKUP(Importaciones_mensuales[[#This Row],[Contenido]],Contenido_cod[],2,0)</f>
        <v>1</v>
      </c>
      <c r="M1885" t="str">
        <f>+VLOOKUP(Importaciones_mensuales[[#This Row],[Código Arancelario]],Codigos10[],7,0)</f>
        <v>Nueces de nogal</v>
      </c>
      <c r="N1885">
        <v>2016</v>
      </c>
      <c r="O1885">
        <v>60000</v>
      </c>
      <c r="P1885">
        <v>20000</v>
      </c>
      <c r="Q1885">
        <v>0</v>
      </c>
      <c r="R1885">
        <v>40824</v>
      </c>
      <c r="S1885">
        <v>0</v>
      </c>
      <c r="T1885">
        <v>20000</v>
      </c>
      <c r="U1885">
        <v>0</v>
      </c>
      <c r="V1885">
        <v>0</v>
      </c>
      <c r="W1885">
        <v>23000</v>
      </c>
      <c r="X1885">
        <v>23250</v>
      </c>
      <c r="Y1885">
        <v>20000</v>
      </c>
      <c r="Z1885">
        <v>74080</v>
      </c>
    </row>
    <row r="1886" spans="1:26" x14ac:dyDescent="0.25">
      <c r="A1886" t="s">
        <v>148</v>
      </c>
      <c r="B1886" t="s">
        <v>362</v>
      </c>
      <c r="C1886" t="str">
        <f>+VLOOKUP(Importaciones_mensuales[[#This Row],[Código Arancelario]],Codigos10[],2,0)</f>
        <v>Nuez</v>
      </c>
      <c r="D1886">
        <f>+VLOOKUP(Importaciones_mensuales[[#This Row],[Cultivo]],Cod_categoría[],2,0)</f>
        <v>100105004</v>
      </c>
      <c r="E1886" t="str">
        <f>+VLOOKUP(Importaciones_mensuales[[#This Row],[Código Arancelario]],Codigos10[],4,0)</f>
        <v>Deshidratado</v>
      </c>
      <c r="F1886">
        <f>+VLOOKUP(Importaciones_mensuales[[#This Row],[Procesamiento]],Cod_procesamiento[],2,0)</f>
        <v>3</v>
      </c>
      <c r="G1886" t="str">
        <f>+VLOOKUP(Importaciones_mensuales[[#This Row],[Código Arancelario]],Codigos10[],3,0)</f>
        <v>Sin cáscara</v>
      </c>
      <c r="H1886">
        <f>+VLOOKUP(Importaciones_mensuales[[#This Row],[Tipo]],Cod_tipo[],2,0)</f>
        <v>4</v>
      </c>
      <c r="I1886" t="str">
        <f>+VLOOKUP(Importaciones_mensuales[[#This Row],[Código Arancelario]],Codigos10[],5,0)</f>
        <v>Frutos Secos</v>
      </c>
      <c r="J1886">
        <f>+VLOOKUP(Importaciones_mensuales[[#This Row],[Categoría]],Cod_Tipo_cultivo[],2,0)</f>
        <v>6</v>
      </c>
      <c r="K1886" t="s">
        <v>129</v>
      </c>
      <c r="L1886">
        <f>+VLOOKUP(Importaciones_mensuales[[#This Row],[Contenido]],Contenido_cod[],2,0)</f>
        <v>1</v>
      </c>
      <c r="M1886" t="str">
        <f>+VLOOKUP(Importaciones_mensuales[[#This Row],[Código Arancelario]],Codigos10[],7,0)</f>
        <v>Nueces de nogal</v>
      </c>
      <c r="N1886">
        <v>2016</v>
      </c>
      <c r="O1886">
        <v>4.5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153</v>
      </c>
    </row>
    <row r="1887" spans="1:26" x14ac:dyDescent="0.25">
      <c r="A1887" t="s">
        <v>149</v>
      </c>
      <c r="B1887" t="s">
        <v>362</v>
      </c>
      <c r="C1887" t="str">
        <f>+VLOOKUP(Importaciones_mensuales[[#This Row],[Código Arancelario]],Codigos10[],2,0)</f>
        <v>Nuez</v>
      </c>
      <c r="D1887">
        <f>+VLOOKUP(Importaciones_mensuales[[#This Row],[Cultivo]],Cod_categoría[],2,0)</f>
        <v>100105004</v>
      </c>
      <c r="E1887" t="str">
        <f>+VLOOKUP(Importaciones_mensuales[[#This Row],[Código Arancelario]],Codigos10[],4,0)</f>
        <v>Deshidratado</v>
      </c>
      <c r="F1887">
        <f>+VLOOKUP(Importaciones_mensuales[[#This Row],[Procesamiento]],Cod_procesamiento[],2,0)</f>
        <v>3</v>
      </c>
      <c r="G1887" t="str">
        <f>+VLOOKUP(Importaciones_mensuales[[#This Row],[Código Arancelario]],Codigos10[],3,0)</f>
        <v>Sin cáscara</v>
      </c>
      <c r="H1887">
        <f>+VLOOKUP(Importaciones_mensuales[[#This Row],[Tipo]],Cod_tipo[],2,0)</f>
        <v>4</v>
      </c>
      <c r="I1887" t="str">
        <f>+VLOOKUP(Importaciones_mensuales[[#This Row],[Código Arancelario]],Codigos10[],5,0)</f>
        <v>Frutos Secos</v>
      </c>
      <c r="J1887">
        <f>+VLOOKUP(Importaciones_mensuales[[#This Row],[Categoría]],Cod_Tipo_cultivo[],2,0)</f>
        <v>6</v>
      </c>
      <c r="K1887" t="s">
        <v>129</v>
      </c>
      <c r="L1887">
        <f>+VLOOKUP(Importaciones_mensuales[[#This Row],[Contenido]],Contenido_cod[],2,0)</f>
        <v>1</v>
      </c>
      <c r="M1887" t="str">
        <f>+VLOOKUP(Importaciones_mensuales[[#This Row],[Código Arancelario]],Codigos10[],7,0)</f>
        <v>Nueces de nogal</v>
      </c>
      <c r="N1887">
        <v>2016</v>
      </c>
      <c r="O1887">
        <v>0</v>
      </c>
      <c r="P1887">
        <v>107.6692</v>
      </c>
      <c r="Q1887">
        <v>0</v>
      </c>
      <c r="R1887">
        <v>0</v>
      </c>
      <c r="S1887">
        <v>33590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456.31</v>
      </c>
      <c r="Z1887">
        <v>0</v>
      </c>
    </row>
    <row r="1888" spans="1:26" x14ac:dyDescent="0.25">
      <c r="A1888" t="s">
        <v>152</v>
      </c>
      <c r="B1888" t="s">
        <v>362</v>
      </c>
      <c r="C1888" t="str">
        <f>+VLOOKUP(Importaciones_mensuales[[#This Row],[Código Arancelario]],Codigos10[],2,0)</f>
        <v>Pistacho</v>
      </c>
      <c r="D1888">
        <f>+VLOOKUP(Importaciones_mensuales[[#This Row],[Cultivo]],Cod_categoría[],2,0)</f>
        <v>100105005</v>
      </c>
      <c r="E1888" t="str">
        <f>+VLOOKUP(Importaciones_mensuales[[#This Row],[Código Arancelario]],Codigos10[],4,0)</f>
        <v>Deshidratado</v>
      </c>
      <c r="F1888">
        <f>+VLOOKUP(Importaciones_mensuales[[#This Row],[Procesamiento]],Cod_procesamiento[],2,0)</f>
        <v>3</v>
      </c>
      <c r="G1888" t="str">
        <f>+VLOOKUP(Importaciones_mensuales[[#This Row],[Código Arancelario]],Codigos10[],3,0)</f>
        <v>Con cáscara</v>
      </c>
      <c r="H1888">
        <f>+VLOOKUP(Importaciones_mensuales[[#This Row],[Tipo]],Cod_tipo[],2,0)</f>
        <v>3</v>
      </c>
      <c r="I1888" t="str">
        <f>+VLOOKUP(Importaciones_mensuales[[#This Row],[Código Arancelario]],Codigos10[],5,0)</f>
        <v>Frutos Secos</v>
      </c>
      <c r="J1888">
        <f>+VLOOKUP(Importaciones_mensuales[[#This Row],[Categoría]],Cod_Tipo_cultivo[],2,0)</f>
        <v>6</v>
      </c>
      <c r="K1888" t="s">
        <v>129</v>
      </c>
      <c r="L1888">
        <f>+VLOOKUP(Importaciones_mensuales[[#This Row],[Contenido]],Contenido_cod[],2,0)</f>
        <v>1</v>
      </c>
      <c r="M1888" t="str">
        <f>+VLOOKUP(Importaciones_mensuales[[#This Row],[Código Arancelario]],Codigos10[],7,0)</f>
        <v>Sin especificar</v>
      </c>
      <c r="N1888">
        <v>2016</v>
      </c>
      <c r="O1888">
        <v>1.8462000000000001</v>
      </c>
      <c r="P1888">
        <v>61113.2</v>
      </c>
      <c r="Q1888">
        <v>0</v>
      </c>
      <c r="R1888">
        <v>7994.7</v>
      </c>
      <c r="S1888">
        <v>0</v>
      </c>
      <c r="T1888">
        <v>8505.1875</v>
      </c>
      <c r="U1888">
        <v>12133.8</v>
      </c>
      <c r="V1888">
        <v>11226.6</v>
      </c>
      <c r="W1888">
        <v>0</v>
      </c>
      <c r="X1888">
        <v>0</v>
      </c>
      <c r="Y1888">
        <v>0</v>
      </c>
      <c r="Z1888">
        <v>0</v>
      </c>
    </row>
    <row r="1889" spans="1:26" x14ac:dyDescent="0.25">
      <c r="A1889" t="s">
        <v>154</v>
      </c>
      <c r="B1889" t="s">
        <v>362</v>
      </c>
      <c r="C1889" t="str">
        <f>+VLOOKUP(Importaciones_mensuales[[#This Row],[Código Arancelario]],Codigos10[],2,0)</f>
        <v>Pistacho</v>
      </c>
      <c r="D1889">
        <f>+VLOOKUP(Importaciones_mensuales[[#This Row],[Cultivo]],Cod_categoría[],2,0)</f>
        <v>100105005</v>
      </c>
      <c r="E1889" t="str">
        <f>+VLOOKUP(Importaciones_mensuales[[#This Row],[Código Arancelario]],Codigos10[],4,0)</f>
        <v>Deshidratado</v>
      </c>
      <c r="F1889">
        <f>+VLOOKUP(Importaciones_mensuales[[#This Row],[Procesamiento]],Cod_procesamiento[],2,0)</f>
        <v>3</v>
      </c>
      <c r="G1889" t="str">
        <f>+VLOOKUP(Importaciones_mensuales[[#This Row],[Código Arancelario]],Codigos10[],3,0)</f>
        <v>Sin cáscara</v>
      </c>
      <c r="H1889">
        <f>+VLOOKUP(Importaciones_mensuales[[#This Row],[Tipo]],Cod_tipo[],2,0)</f>
        <v>4</v>
      </c>
      <c r="I1889" t="str">
        <f>+VLOOKUP(Importaciones_mensuales[[#This Row],[Código Arancelario]],Codigos10[],5,0)</f>
        <v>Frutos Secos</v>
      </c>
      <c r="J1889">
        <f>+VLOOKUP(Importaciones_mensuales[[#This Row],[Categoría]],Cod_Tipo_cultivo[],2,0)</f>
        <v>6</v>
      </c>
      <c r="K1889" t="s">
        <v>129</v>
      </c>
      <c r="L1889">
        <f>+VLOOKUP(Importaciones_mensuales[[#This Row],[Contenido]],Contenido_cod[],2,0)</f>
        <v>1</v>
      </c>
      <c r="M1889" t="str">
        <f>+VLOOKUP(Importaciones_mensuales[[#This Row],[Código Arancelario]],Codigos10[],7,0)</f>
        <v>Sin especificar</v>
      </c>
      <c r="N1889">
        <v>2016</v>
      </c>
      <c r="O1889">
        <v>0</v>
      </c>
      <c r="P1889">
        <v>2313.36</v>
      </c>
      <c r="Q1889">
        <v>0</v>
      </c>
      <c r="R1889">
        <v>0</v>
      </c>
      <c r="S1889">
        <v>204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</row>
    <row r="1890" spans="1:26" x14ac:dyDescent="0.25">
      <c r="A1890" t="s">
        <v>157</v>
      </c>
      <c r="B1890" t="s">
        <v>362</v>
      </c>
      <c r="C1890" t="str">
        <f>+VLOOKUP(Importaciones_mensuales[[#This Row],[Código Arancelario]],Codigos10[],2,0)</f>
        <v>Nuez</v>
      </c>
      <c r="D1890">
        <f>+VLOOKUP(Importaciones_mensuales[[#This Row],[Cultivo]],Cod_categoría[],2,0)</f>
        <v>100105004</v>
      </c>
      <c r="E1890" t="str">
        <f>+VLOOKUP(Importaciones_mensuales[[#This Row],[Código Arancelario]],Codigos10[],4,0)</f>
        <v>Deshidratado</v>
      </c>
      <c r="F1890">
        <f>+VLOOKUP(Importaciones_mensuales[[#This Row],[Procesamiento]],Cod_procesamiento[],2,0)</f>
        <v>3</v>
      </c>
      <c r="G1890" t="str">
        <f>+VLOOKUP(Importaciones_mensuales[[#This Row],[Código Arancelario]],Codigos10[],3,0)</f>
        <v>Sin especificar</v>
      </c>
      <c r="H1890">
        <f>+VLOOKUP(Importaciones_mensuales[[#This Row],[Tipo]],Cod_tipo[],2,0)</f>
        <v>5</v>
      </c>
      <c r="I1890" t="str">
        <f>+VLOOKUP(Importaciones_mensuales[[#This Row],[Código Arancelario]],Codigos10[],5,0)</f>
        <v>Frutos Secos</v>
      </c>
      <c r="J1890">
        <f>+VLOOKUP(Importaciones_mensuales[[#This Row],[Categoría]],Cod_Tipo_cultivo[],2,0)</f>
        <v>6</v>
      </c>
      <c r="K1890" t="s">
        <v>129</v>
      </c>
      <c r="L1890">
        <f>+VLOOKUP(Importaciones_mensuales[[#This Row],[Contenido]],Contenido_cod[],2,0)</f>
        <v>1</v>
      </c>
      <c r="M1890" t="str">
        <f>+VLOOKUP(Importaciones_mensuales[[#This Row],[Código Arancelario]],Codigos10[],7,0)</f>
        <v>Otras nueces</v>
      </c>
      <c r="N1890">
        <v>2016</v>
      </c>
      <c r="O1890">
        <v>98</v>
      </c>
      <c r="P1890">
        <v>0</v>
      </c>
      <c r="Q1890">
        <v>0</v>
      </c>
      <c r="R1890">
        <v>127.22550000000001</v>
      </c>
      <c r="S1890">
        <v>0</v>
      </c>
      <c r="T1890">
        <v>0</v>
      </c>
      <c r="U1890">
        <v>0</v>
      </c>
      <c r="V1890">
        <v>3.9462000000000002</v>
      </c>
      <c r="W1890">
        <v>0</v>
      </c>
      <c r="X1890">
        <v>96.123599999999996</v>
      </c>
      <c r="Y1890">
        <v>0</v>
      </c>
      <c r="Z1890">
        <v>0</v>
      </c>
    </row>
    <row r="1891" spans="1:26" x14ac:dyDescent="0.25">
      <c r="A1891" t="s">
        <v>159</v>
      </c>
      <c r="B1891" t="s">
        <v>362</v>
      </c>
      <c r="C1891" t="str">
        <f>+VLOOKUP(Importaciones_mensuales[[#This Row],[Código Arancelario]],Codigos10[],2,0)</f>
        <v>Plátano</v>
      </c>
      <c r="D1891">
        <f>+VLOOKUP(Importaciones_mensuales[[#This Row],[Cultivo]],Cod_categoría[],2,0)</f>
        <v>100108006</v>
      </c>
      <c r="E1891" t="str">
        <f>+VLOOKUP(Importaciones_mensuales[[#This Row],[Código Arancelario]],Codigos10[],4,0)</f>
        <v>Sin especificar</v>
      </c>
      <c r="F1891">
        <f>+VLOOKUP(Importaciones_mensuales[[#This Row],[Procesamiento]],Cod_procesamiento[],2,0)</f>
        <v>6</v>
      </c>
      <c r="G1891" t="str">
        <f>+VLOOKUP(Importaciones_mensuales[[#This Row],[Código Arancelario]],Codigos10[],3,0)</f>
        <v>Sin especificar</v>
      </c>
      <c r="H1891">
        <f>+VLOOKUP(Importaciones_mensuales[[#This Row],[Tipo]],Cod_tipo[],2,0)</f>
        <v>5</v>
      </c>
      <c r="I1891" t="str">
        <f>+VLOOKUP(Importaciones_mensuales[[#This Row],[Código Arancelario]],Codigos10[],5,0)</f>
        <v>Tropicales y Subtropicales</v>
      </c>
      <c r="J1891">
        <f>+VLOOKUP(Importaciones_mensuales[[#This Row],[Categoría]],Cod_Tipo_cultivo[],2,0)</f>
        <v>4</v>
      </c>
      <c r="K1891" t="s">
        <v>129</v>
      </c>
      <c r="L1891">
        <f>+VLOOKUP(Importaciones_mensuales[[#This Row],[Contenido]],Contenido_cod[],2,0)</f>
        <v>1</v>
      </c>
      <c r="M1891" t="str">
        <f>+VLOOKUP(Importaciones_mensuales[[#This Row],[Código Arancelario]],Codigos10[],7,0)</f>
        <v>Sin especificar</v>
      </c>
      <c r="N1891">
        <v>2016</v>
      </c>
      <c r="O1891">
        <v>228300.11000000002</v>
      </c>
      <c r="P1891">
        <v>350315.29</v>
      </c>
      <c r="Q1891">
        <v>271991.54979999998</v>
      </c>
      <c r="R1891">
        <v>269887.07</v>
      </c>
      <c r="S1891">
        <v>323493.34999999998</v>
      </c>
      <c r="T1891">
        <v>253592.34000000003</v>
      </c>
      <c r="U1891">
        <v>565368.86400000006</v>
      </c>
      <c r="V1891">
        <v>664157.43000000005</v>
      </c>
      <c r="W1891">
        <v>474032.50599999994</v>
      </c>
      <c r="X1891">
        <v>597394.72</v>
      </c>
      <c r="Y1891">
        <v>419491.56919999997</v>
      </c>
      <c r="Z1891">
        <v>634524.97539999988</v>
      </c>
    </row>
    <row r="1892" spans="1:26" x14ac:dyDescent="0.25">
      <c r="A1892" t="s">
        <v>161</v>
      </c>
      <c r="B1892" t="s">
        <v>362</v>
      </c>
      <c r="C1892" t="str">
        <f>+VLOOKUP(Importaciones_mensuales[[#This Row],[Código Arancelario]],Codigos10[],2,0)</f>
        <v>Plátano</v>
      </c>
      <c r="D1892">
        <f>+VLOOKUP(Importaciones_mensuales[[#This Row],[Cultivo]],Cod_categoría[],2,0)</f>
        <v>100108006</v>
      </c>
      <c r="E1892" t="str">
        <f>+VLOOKUP(Importaciones_mensuales[[#This Row],[Código Arancelario]],Codigos10[],4,0)</f>
        <v>Sin especificar</v>
      </c>
      <c r="F1892">
        <f>+VLOOKUP(Importaciones_mensuales[[#This Row],[Procesamiento]],Cod_procesamiento[],2,0)</f>
        <v>6</v>
      </c>
      <c r="G1892" t="str">
        <f>+VLOOKUP(Importaciones_mensuales[[#This Row],[Código Arancelario]],Codigos10[],3,0)</f>
        <v>Sin especificar</v>
      </c>
      <c r="H1892">
        <f>+VLOOKUP(Importaciones_mensuales[[#This Row],[Tipo]],Cod_tipo[],2,0)</f>
        <v>5</v>
      </c>
      <c r="I1892" t="str">
        <f>+VLOOKUP(Importaciones_mensuales[[#This Row],[Código Arancelario]],Codigos10[],5,0)</f>
        <v>Tropicales y Subtropicales</v>
      </c>
      <c r="J1892">
        <f>+VLOOKUP(Importaciones_mensuales[[#This Row],[Categoría]],Cod_Tipo_cultivo[],2,0)</f>
        <v>4</v>
      </c>
      <c r="K1892" t="s">
        <v>129</v>
      </c>
      <c r="L1892">
        <f>+VLOOKUP(Importaciones_mensuales[[#This Row],[Contenido]],Contenido_cod[],2,0)</f>
        <v>1</v>
      </c>
      <c r="M1892" t="str">
        <f>+VLOOKUP(Importaciones_mensuales[[#This Row],[Código Arancelario]],Codigos10[],7,0)</f>
        <v>Sin especificar</v>
      </c>
      <c r="N1892">
        <v>2016</v>
      </c>
      <c r="O1892">
        <v>13088023.119999999</v>
      </c>
      <c r="P1892">
        <v>13316149.580000002</v>
      </c>
      <c r="Q1892">
        <v>15163456.890000001</v>
      </c>
      <c r="R1892">
        <v>17188114.010000002</v>
      </c>
      <c r="S1892">
        <v>15836093.716799999</v>
      </c>
      <c r="T1892">
        <v>16810273.1296</v>
      </c>
      <c r="U1892">
        <v>17614397.695999999</v>
      </c>
      <c r="V1892">
        <v>18334027.040000003</v>
      </c>
      <c r="W1892">
        <v>19628532.026000004</v>
      </c>
      <c r="X1892">
        <v>19538335.220800001</v>
      </c>
      <c r="Y1892">
        <v>20869014.700999998</v>
      </c>
      <c r="Z1892">
        <v>19747400.800000001</v>
      </c>
    </row>
    <row r="1893" spans="1:26" x14ac:dyDescent="0.25">
      <c r="A1893" t="s">
        <v>162</v>
      </c>
      <c r="B1893" t="s">
        <v>362</v>
      </c>
      <c r="C1893" t="str">
        <f>+VLOOKUP(Importaciones_mensuales[[#This Row],[Código Arancelario]],Codigos10[],2,0)</f>
        <v>Dátil</v>
      </c>
      <c r="D1893">
        <f>+VLOOKUP(Importaciones_mensuales[[#This Row],[Cultivo]],Cod_categoría[],2,0)</f>
        <v>100114023</v>
      </c>
      <c r="E1893" t="str">
        <f>+VLOOKUP(Importaciones_mensuales[[#This Row],[Código Arancelario]],Codigos10[],4,0)</f>
        <v>Sin especificar</v>
      </c>
      <c r="F1893">
        <f>+VLOOKUP(Importaciones_mensuales[[#This Row],[Procesamiento]],Cod_procesamiento[],2,0)</f>
        <v>6</v>
      </c>
      <c r="G1893" t="str">
        <f>+VLOOKUP(Importaciones_mensuales[[#This Row],[Código Arancelario]],Codigos10[],3,0)</f>
        <v>Sin especificar</v>
      </c>
      <c r="H1893">
        <f>+VLOOKUP(Importaciones_mensuales[[#This Row],[Tipo]],Cod_tipo[],2,0)</f>
        <v>5</v>
      </c>
      <c r="I1893" t="str">
        <f>+VLOOKUP(Importaciones_mensuales[[#This Row],[Código Arancelario]],Codigos10[],5,0)</f>
        <v>Tropicales y Subtropicales</v>
      </c>
      <c r="J1893">
        <f>+VLOOKUP(Importaciones_mensuales[[#This Row],[Categoría]],Cod_Tipo_cultivo[],2,0)</f>
        <v>4</v>
      </c>
      <c r="K1893" t="s">
        <v>129</v>
      </c>
      <c r="L1893">
        <f>+VLOOKUP(Importaciones_mensuales[[#This Row],[Contenido]],Contenido_cod[],2,0)</f>
        <v>1</v>
      </c>
      <c r="M1893" t="str">
        <f>+VLOOKUP(Importaciones_mensuales[[#This Row],[Código Arancelario]],Codigos10[],7,0)</f>
        <v>Sin especificar</v>
      </c>
      <c r="N1893">
        <v>2016</v>
      </c>
      <c r="O1893">
        <v>102.431</v>
      </c>
      <c r="P1893">
        <v>5000</v>
      </c>
      <c r="Q1893">
        <v>0</v>
      </c>
      <c r="R1893">
        <v>14268.34</v>
      </c>
      <c r="S1893">
        <v>0</v>
      </c>
      <c r="T1893">
        <v>12495</v>
      </c>
      <c r="U1893">
        <v>10000</v>
      </c>
      <c r="V1893">
        <v>0</v>
      </c>
      <c r="W1893">
        <v>0</v>
      </c>
      <c r="X1893">
        <v>110</v>
      </c>
      <c r="Y1893">
        <v>20289.78</v>
      </c>
      <c r="Z1893">
        <v>0</v>
      </c>
    </row>
    <row r="1894" spans="1:26" x14ac:dyDescent="0.25">
      <c r="A1894" t="s">
        <v>289</v>
      </c>
      <c r="B1894" t="s">
        <v>362</v>
      </c>
      <c r="C1894" t="str">
        <f>+VLOOKUP(Importaciones_mensuales[[#This Row],[Código Arancelario]],Codigos10[],2,0)</f>
        <v>Higo</v>
      </c>
      <c r="D1894">
        <f>+VLOOKUP(Importaciones_mensuales[[#This Row],[Cultivo]],Cod_categoría[],2,0)</f>
        <v>100101006</v>
      </c>
      <c r="E1894" t="str">
        <f>+VLOOKUP(Importaciones_mensuales[[#This Row],[Código Arancelario]],Codigos10[],4,0)</f>
        <v>Sin especificar</v>
      </c>
      <c r="F1894">
        <f>+VLOOKUP(Importaciones_mensuales[[#This Row],[Procesamiento]],Cod_procesamiento[],2,0)</f>
        <v>6</v>
      </c>
      <c r="G1894" t="str">
        <f>+VLOOKUP(Importaciones_mensuales[[#This Row],[Código Arancelario]],Codigos10[],3,0)</f>
        <v>Sin especificar</v>
      </c>
      <c r="H1894">
        <f>+VLOOKUP(Importaciones_mensuales[[#This Row],[Tipo]],Cod_tipo[],2,0)</f>
        <v>5</v>
      </c>
      <c r="I1894" t="str">
        <f>+VLOOKUP(Importaciones_mensuales[[#This Row],[Código Arancelario]],Codigos10[],5,0)</f>
        <v>Berries</v>
      </c>
      <c r="J1894">
        <f>+VLOOKUP(Importaciones_mensuales[[#This Row],[Categoría]],Cod_Tipo_cultivo[],2,0)</f>
        <v>1</v>
      </c>
      <c r="K1894" t="s">
        <v>129</v>
      </c>
      <c r="L1894">
        <f>+VLOOKUP(Importaciones_mensuales[[#This Row],[Contenido]],Contenido_cod[],2,0)</f>
        <v>1</v>
      </c>
      <c r="M1894" t="str">
        <f>+VLOOKUP(Importaciones_mensuales[[#This Row],[Código Arancelario]],Codigos10[],7,0)</f>
        <v>Sin especificar</v>
      </c>
      <c r="N1894">
        <v>2016</v>
      </c>
      <c r="O1894">
        <v>0</v>
      </c>
      <c r="P1894">
        <v>1000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</row>
    <row r="1895" spans="1:26" x14ac:dyDescent="0.25">
      <c r="A1895" t="s">
        <v>164</v>
      </c>
      <c r="B1895" t="s">
        <v>362</v>
      </c>
      <c r="C1895" t="str">
        <f>+VLOOKUP(Importaciones_mensuales[[#This Row],[Código Arancelario]],Codigos10[],2,0)</f>
        <v>Piña</v>
      </c>
      <c r="D1895">
        <f>+VLOOKUP(Importaciones_mensuales[[#This Row],[Cultivo]],Cod_categoría[],2,0)</f>
        <v>100108005</v>
      </c>
      <c r="E1895" t="str">
        <f>+VLOOKUP(Importaciones_mensuales[[#This Row],[Código Arancelario]],Codigos10[],4,0)</f>
        <v>Sin especificar</v>
      </c>
      <c r="F1895">
        <f>+VLOOKUP(Importaciones_mensuales[[#This Row],[Procesamiento]],Cod_procesamiento[],2,0)</f>
        <v>6</v>
      </c>
      <c r="G1895" t="str">
        <f>+VLOOKUP(Importaciones_mensuales[[#This Row],[Código Arancelario]],Codigos10[],3,0)</f>
        <v>Sin especificar</v>
      </c>
      <c r="H1895">
        <f>+VLOOKUP(Importaciones_mensuales[[#This Row],[Tipo]],Cod_tipo[],2,0)</f>
        <v>5</v>
      </c>
      <c r="I1895" t="str">
        <f>+VLOOKUP(Importaciones_mensuales[[#This Row],[Código Arancelario]],Codigos10[],5,0)</f>
        <v>Tropicales y Subtropicales</v>
      </c>
      <c r="J1895">
        <f>+VLOOKUP(Importaciones_mensuales[[#This Row],[Categoría]],Cod_Tipo_cultivo[],2,0)</f>
        <v>4</v>
      </c>
      <c r="K1895" t="s">
        <v>129</v>
      </c>
      <c r="L1895">
        <f>+VLOOKUP(Importaciones_mensuales[[#This Row],[Contenido]],Contenido_cod[],2,0)</f>
        <v>1</v>
      </c>
      <c r="M1895" t="str">
        <f>+VLOOKUP(Importaciones_mensuales[[#This Row],[Código Arancelario]],Codigos10[],7,0)</f>
        <v>Sin especificar</v>
      </c>
      <c r="N1895">
        <v>2016</v>
      </c>
      <c r="O1895">
        <v>2683385.5452000001</v>
      </c>
      <c r="P1895">
        <v>2031317.2861000001</v>
      </c>
      <c r="Q1895">
        <v>2611226.1046000002</v>
      </c>
      <c r="R1895">
        <v>2476685.7135999999</v>
      </c>
      <c r="S1895">
        <v>2297391.5591000002</v>
      </c>
      <c r="T1895">
        <v>2028386.34</v>
      </c>
      <c r="U1895">
        <v>2292698.5658</v>
      </c>
      <c r="V1895">
        <v>2870096.6645</v>
      </c>
      <c r="W1895">
        <v>2893681.5092000002</v>
      </c>
      <c r="X1895">
        <v>2871406.3125</v>
      </c>
      <c r="Y1895">
        <v>3817211.9173999997</v>
      </c>
      <c r="Z1895">
        <v>3132555.8034999999</v>
      </c>
    </row>
    <row r="1896" spans="1:26" x14ac:dyDescent="0.25">
      <c r="A1896" t="s">
        <v>209</v>
      </c>
      <c r="B1896" t="s">
        <v>363</v>
      </c>
      <c r="C1896" t="str">
        <f>+VLOOKUP(Importaciones_mensuales[[#This Row],[Código Arancelario]],Codigos10[],2,0)</f>
        <v>Manzana</v>
      </c>
      <c r="D1896">
        <f>+VLOOKUP(Importaciones_mensuales[[#This Row],[Cultivo]],Cod_categoría[],2,0)</f>
        <v>100104002</v>
      </c>
      <c r="E1896" t="str">
        <f>+VLOOKUP(Importaciones_mensuales[[#This Row],[Código Arancelario]],Codigos10[],4,0)</f>
        <v>Fresco</v>
      </c>
      <c r="F1896">
        <f>+VLOOKUP(Importaciones_mensuales[[#This Row],[Procesamiento]],Cod_procesamiento[],2,0)</f>
        <v>4</v>
      </c>
      <c r="G1896" t="str">
        <f>+VLOOKUP(Importaciones_mensuales[[#This Row],[Código Arancelario]],Codigos10[],3,0)</f>
        <v>No orgánico</v>
      </c>
      <c r="H1896">
        <f>+VLOOKUP(Importaciones_mensuales[[#This Row],[Tipo]],Cod_tipo[],2,0)</f>
        <v>2</v>
      </c>
      <c r="I1896" t="str">
        <f>+VLOOKUP(Importaciones_mensuales[[#This Row],[Código Arancelario]],Codigos10[],5,0)</f>
        <v>Frutos de pepita</v>
      </c>
      <c r="J1896">
        <f>+VLOOKUP(Importaciones_mensuales[[#This Row],[Categoría]],Cod_Tipo_cultivo[],2,0)</f>
        <v>3</v>
      </c>
      <c r="K1896" t="s">
        <v>129</v>
      </c>
      <c r="L1896">
        <f>+VLOOKUP(Importaciones_mensuales[[#This Row],[Contenido]],Contenido_cod[],2,0)</f>
        <v>1</v>
      </c>
      <c r="M1896" t="str">
        <f>+VLOOKUP(Importaciones_mensuales[[#This Row],[Código Arancelario]],Codigos10[],7,0)</f>
        <v>Royal gala</v>
      </c>
      <c r="N1896">
        <v>2015</v>
      </c>
      <c r="O1896">
        <v>1.446693642974431</v>
      </c>
      <c r="P1896">
        <v>1.437401738473167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1.7865821185617103</v>
      </c>
      <c r="Y1896">
        <v>1.7909751037344399</v>
      </c>
      <c r="Z1896">
        <v>1.8515313670460829</v>
      </c>
    </row>
    <row r="1897" spans="1:26" x14ac:dyDescent="0.25">
      <c r="A1897" t="s">
        <v>209</v>
      </c>
      <c r="B1897" t="s">
        <v>363</v>
      </c>
      <c r="C1897" t="str">
        <f>+VLOOKUP(Importaciones_mensuales[[#This Row],[Código Arancelario]],Codigos10[],2,0)</f>
        <v>Manzana</v>
      </c>
      <c r="D1897">
        <f>+VLOOKUP(Importaciones_mensuales[[#This Row],[Cultivo]],Cod_categoría[],2,0)</f>
        <v>100104002</v>
      </c>
      <c r="E1897" t="str">
        <f>+VLOOKUP(Importaciones_mensuales[[#This Row],[Código Arancelario]],Codigos10[],4,0)</f>
        <v>Fresco</v>
      </c>
      <c r="F1897">
        <f>+VLOOKUP(Importaciones_mensuales[[#This Row],[Procesamiento]],Cod_procesamiento[],2,0)</f>
        <v>4</v>
      </c>
      <c r="G1897" t="str">
        <f>+VLOOKUP(Importaciones_mensuales[[#This Row],[Código Arancelario]],Codigos10[],3,0)</f>
        <v>No orgánico</v>
      </c>
      <c r="H1897">
        <f>+VLOOKUP(Importaciones_mensuales[[#This Row],[Tipo]],Cod_tipo[],2,0)</f>
        <v>2</v>
      </c>
      <c r="I1897" t="str">
        <f>+VLOOKUP(Importaciones_mensuales[[#This Row],[Código Arancelario]],Codigos10[],5,0)</f>
        <v>Frutos de pepita</v>
      </c>
      <c r="J1897">
        <f>+VLOOKUP(Importaciones_mensuales[[#This Row],[Categoría]],Cod_Tipo_cultivo[],2,0)</f>
        <v>3</v>
      </c>
      <c r="K1897" t="s">
        <v>129</v>
      </c>
      <c r="L1897">
        <f>+VLOOKUP(Importaciones_mensuales[[#This Row],[Contenido]],Contenido_cod[],2,0)</f>
        <v>1</v>
      </c>
      <c r="M1897" t="str">
        <f>+VLOOKUP(Importaciones_mensuales[[#This Row],[Código Arancelario]],Codigos10[],7,0)</f>
        <v>Royal gala</v>
      </c>
      <c r="N1897">
        <v>2017</v>
      </c>
      <c r="O1897">
        <v>1.4245774444764927</v>
      </c>
      <c r="P1897">
        <v>1.4569683543858856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</row>
    <row r="1898" spans="1:26" x14ac:dyDescent="0.25">
      <c r="A1898" t="s">
        <v>171</v>
      </c>
      <c r="B1898" t="s">
        <v>362</v>
      </c>
      <c r="C1898" t="str">
        <f>+VLOOKUP(Importaciones_mensuales[[#This Row],[Código Arancelario]],Codigos10[],2,0)</f>
        <v>Palta</v>
      </c>
      <c r="D1898">
        <f>+VLOOKUP(Importaciones_mensuales[[#This Row],[Cultivo]],Cod_categoría[],2,0)</f>
        <v>100106002</v>
      </c>
      <c r="E1898" t="str">
        <f>+VLOOKUP(Importaciones_mensuales[[#This Row],[Código Arancelario]],Codigos10[],4,0)</f>
        <v>Sin especificar</v>
      </c>
      <c r="F1898">
        <f>+VLOOKUP(Importaciones_mensuales[[#This Row],[Procesamiento]],Cod_procesamiento[],2,0)</f>
        <v>6</v>
      </c>
      <c r="G1898" t="str">
        <f>+VLOOKUP(Importaciones_mensuales[[#This Row],[Código Arancelario]],Codigos10[],3,0)</f>
        <v>Sin especificar</v>
      </c>
      <c r="H1898">
        <f>+VLOOKUP(Importaciones_mensuales[[#This Row],[Tipo]],Cod_tipo[],2,0)</f>
        <v>5</v>
      </c>
      <c r="I1898" t="str">
        <f>+VLOOKUP(Importaciones_mensuales[[#This Row],[Código Arancelario]],Codigos10[],5,0)</f>
        <v>Frutos Oleaginosos</v>
      </c>
      <c r="J1898">
        <f>+VLOOKUP(Importaciones_mensuales[[#This Row],[Categoría]],Cod_Tipo_cultivo[],2,0)</f>
        <v>12</v>
      </c>
      <c r="K1898" t="s">
        <v>129</v>
      </c>
      <c r="L1898">
        <f>+VLOOKUP(Importaciones_mensuales[[#This Row],[Contenido]],Contenido_cod[],2,0)</f>
        <v>1</v>
      </c>
      <c r="M1898" t="str">
        <f>+VLOOKUP(Importaciones_mensuales[[#This Row],[Código Arancelario]],Codigos10[],7,0)</f>
        <v>Fuerte</v>
      </c>
      <c r="N1898">
        <v>2016</v>
      </c>
      <c r="O1898">
        <v>0</v>
      </c>
      <c r="P1898">
        <v>0</v>
      </c>
      <c r="Q1898">
        <v>12350</v>
      </c>
      <c r="R1898">
        <v>0</v>
      </c>
      <c r="S1898">
        <v>41080</v>
      </c>
      <c r="T1898">
        <v>14690</v>
      </c>
      <c r="U1898">
        <v>29380</v>
      </c>
      <c r="V1898">
        <v>0</v>
      </c>
      <c r="W1898">
        <v>0</v>
      </c>
      <c r="X1898">
        <v>0</v>
      </c>
      <c r="Y1898">
        <v>0</v>
      </c>
      <c r="Z1898">
        <v>0</v>
      </c>
    </row>
    <row r="1899" spans="1:26" x14ac:dyDescent="0.25">
      <c r="A1899" t="s">
        <v>215</v>
      </c>
      <c r="B1899" t="s">
        <v>363</v>
      </c>
      <c r="C1899" t="str">
        <f>+VLOOKUP(Importaciones_mensuales[[#This Row],[Código Arancelario]],Codigos10[],2,0)</f>
        <v>Manzana</v>
      </c>
      <c r="D1899">
        <f>+VLOOKUP(Importaciones_mensuales[[#This Row],[Cultivo]],Cod_categoría[],2,0)</f>
        <v>100104002</v>
      </c>
      <c r="E1899" t="str">
        <f>+VLOOKUP(Importaciones_mensuales[[#This Row],[Código Arancelario]],Codigos10[],4,0)</f>
        <v>Fresco</v>
      </c>
      <c r="F1899">
        <f>+VLOOKUP(Importaciones_mensuales[[#This Row],[Procesamiento]],Cod_procesamiento[],2,0)</f>
        <v>4</v>
      </c>
      <c r="G1899" t="str">
        <f>+VLOOKUP(Importaciones_mensuales[[#This Row],[Código Arancelario]],Codigos10[],3,0)</f>
        <v>No orgánico</v>
      </c>
      <c r="H1899">
        <f>+VLOOKUP(Importaciones_mensuales[[#This Row],[Tipo]],Cod_tipo[],2,0)</f>
        <v>2</v>
      </c>
      <c r="I1899" t="str">
        <f>+VLOOKUP(Importaciones_mensuales[[#This Row],[Código Arancelario]],Codigos10[],5,0)</f>
        <v>Frutos de pepita</v>
      </c>
      <c r="J1899">
        <f>+VLOOKUP(Importaciones_mensuales[[#This Row],[Categoría]],Cod_Tipo_cultivo[],2,0)</f>
        <v>3</v>
      </c>
      <c r="K1899" t="s">
        <v>129</v>
      </c>
      <c r="L1899">
        <f>+VLOOKUP(Importaciones_mensuales[[#This Row],[Contenido]],Contenido_cod[],2,0)</f>
        <v>1</v>
      </c>
      <c r="M1899" t="str">
        <f>+VLOOKUP(Importaciones_mensuales[[#This Row],[Código Arancelario]],Codigos10[],7,0)</f>
        <v>Sin especificar</v>
      </c>
      <c r="N1899">
        <v>2018</v>
      </c>
      <c r="O1899">
        <v>1.421795560329395</v>
      </c>
      <c r="P1899">
        <v>1.211159019998977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1.5319876601803513</v>
      </c>
      <c r="Y1899">
        <v>1.7815167554335241</v>
      </c>
      <c r="Z1899">
        <v>1.715157154085817</v>
      </c>
    </row>
    <row r="1900" spans="1:26" x14ac:dyDescent="0.25">
      <c r="A1900" t="s">
        <v>174</v>
      </c>
      <c r="B1900" t="s">
        <v>362</v>
      </c>
      <c r="C1900" t="str">
        <f>+VLOOKUP(Importaciones_mensuales[[#This Row],[Código Arancelario]],Codigos10[],2,0)</f>
        <v>Mango</v>
      </c>
      <c r="D1900">
        <f>+VLOOKUP(Importaciones_mensuales[[#This Row],[Cultivo]],Cod_categoría[],2,0)</f>
        <v>100108002</v>
      </c>
      <c r="E1900" t="str">
        <f>+VLOOKUP(Importaciones_mensuales[[#This Row],[Código Arancelario]],Codigos10[],4,0)</f>
        <v>Sin especificar</v>
      </c>
      <c r="F1900">
        <f>+VLOOKUP(Importaciones_mensuales[[#This Row],[Procesamiento]],Cod_procesamiento[],2,0)</f>
        <v>6</v>
      </c>
      <c r="G1900" t="str">
        <f>+VLOOKUP(Importaciones_mensuales[[#This Row],[Código Arancelario]],Codigos10[],3,0)</f>
        <v>Sin especificar</v>
      </c>
      <c r="H1900">
        <f>+VLOOKUP(Importaciones_mensuales[[#This Row],[Tipo]],Cod_tipo[],2,0)</f>
        <v>5</v>
      </c>
      <c r="I1900" t="str">
        <f>+VLOOKUP(Importaciones_mensuales[[#This Row],[Código Arancelario]],Codigos10[],5,0)</f>
        <v>Tropicales y Subtropicales</v>
      </c>
      <c r="J1900">
        <f>+VLOOKUP(Importaciones_mensuales[[#This Row],[Categoría]],Cod_Tipo_cultivo[],2,0)</f>
        <v>4</v>
      </c>
      <c r="K1900" t="s">
        <v>129</v>
      </c>
      <c r="L1900">
        <f>+VLOOKUP(Importaciones_mensuales[[#This Row],[Contenido]],Contenido_cod[],2,0)</f>
        <v>1</v>
      </c>
      <c r="M1900" t="str">
        <f>+VLOOKUP(Importaciones_mensuales[[#This Row],[Código Arancelario]],Codigos10[],7,0)</f>
        <v>Guayabas, mangos y mangostanes</v>
      </c>
      <c r="N1900">
        <v>2016</v>
      </c>
      <c r="O1900">
        <v>1022042.0931000001</v>
      </c>
      <c r="P1900">
        <v>757909.16</v>
      </c>
      <c r="Q1900">
        <v>413280</v>
      </c>
      <c r="R1900">
        <v>165396.74770000001</v>
      </c>
      <c r="S1900">
        <v>73600</v>
      </c>
      <c r="T1900">
        <v>41525</v>
      </c>
      <c r="U1900">
        <v>170711.76</v>
      </c>
      <c r="V1900">
        <v>143101.23080000002</v>
      </c>
      <c r="W1900">
        <v>189066.6</v>
      </c>
      <c r="X1900">
        <v>1430157.56</v>
      </c>
      <c r="Y1900">
        <v>1077096</v>
      </c>
      <c r="Z1900">
        <v>989600</v>
      </c>
    </row>
    <row r="1901" spans="1:26" x14ac:dyDescent="0.25">
      <c r="A1901" t="s">
        <v>181</v>
      </c>
      <c r="B1901" t="s">
        <v>362</v>
      </c>
      <c r="C1901" t="str">
        <f>+VLOOKUP(Importaciones_mensuales[[#This Row],[Código Arancelario]],Codigos10[],2,0)</f>
        <v>Pomelo</v>
      </c>
      <c r="D1901">
        <f>+VLOOKUP(Importaciones_mensuales[[#This Row],[Cultivo]],Cod_categoría[],2,0)</f>
        <v>100102006</v>
      </c>
      <c r="E1901" t="str">
        <f>+VLOOKUP(Importaciones_mensuales[[#This Row],[Código Arancelario]],Codigos10[],4,0)</f>
        <v>Sin especificar</v>
      </c>
      <c r="F1901">
        <f>+VLOOKUP(Importaciones_mensuales[[#This Row],[Procesamiento]],Cod_procesamiento[],2,0)</f>
        <v>6</v>
      </c>
      <c r="G1901" t="str">
        <f>+VLOOKUP(Importaciones_mensuales[[#This Row],[Código Arancelario]],Codigos10[],3,0)</f>
        <v>Sin especificar</v>
      </c>
      <c r="H1901">
        <f>+VLOOKUP(Importaciones_mensuales[[#This Row],[Tipo]],Cod_tipo[],2,0)</f>
        <v>5</v>
      </c>
      <c r="I1901" t="str">
        <f>+VLOOKUP(Importaciones_mensuales[[#This Row],[Código Arancelario]],Codigos10[],5,0)</f>
        <v>Cítricos</v>
      </c>
      <c r="J1901">
        <f>+VLOOKUP(Importaciones_mensuales[[#This Row],[Categoría]],Cod_Tipo_cultivo[],2,0)</f>
        <v>2</v>
      </c>
      <c r="K1901" t="s">
        <v>129</v>
      </c>
      <c r="L1901">
        <f>+VLOOKUP(Importaciones_mensuales[[#This Row],[Contenido]],Contenido_cod[],2,0)</f>
        <v>1</v>
      </c>
      <c r="M1901" t="str">
        <f>+VLOOKUP(Importaciones_mensuales[[#This Row],[Código Arancelario]],Codigos10[],7,0)</f>
        <v>Sin especificar</v>
      </c>
      <c r="N1901">
        <v>2016</v>
      </c>
      <c r="O1901">
        <v>2340</v>
      </c>
      <c r="P1901">
        <v>0</v>
      </c>
      <c r="Q1901">
        <v>1000</v>
      </c>
      <c r="R1901">
        <v>31880</v>
      </c>
      <c r="S1901">
        <v>46620</v>
      </c>
      <c r="T1901">
        <v>0</v>
      </c>
      <c r="U1901">
        <v>2200</v>
      </c>
      <c r="V1901">
        <v>0</v>
      </c>
      <c r="W1901">
        <v>0</v>
      </c>
      <c r="X1901">
        <v>0</v>
      </c>
      <c r="Y1901">
        <v>0</v>
      </c>
      <c r="Z1901">
        <v>0</v>
      </c>
    </row>
    <row r="1902" spans="1:26" x14ac:dyDescent="0.25">
      <c r="A1902" t="s">
        <v>183</v>
      </c>
      <c r="B1902" t="s">
        <v>362</v>
      </c>
      <c r="C1902" t="str">
        <f>+VLOOKUP(Importaciones_mensuales[[#This Row],[Código Arancelario]],Codigos10[],2,0)</f>
        <v>Limón</v>
      </c>
      <c r="D1902">
        <f>+VLOOKUP(Importaciones_mensuales[[#This Row],[Cultivo]],Cod_categoría[],2,0)</f>
        <v>100102003</v>
      </c>
      <c r="E1902" t="str">
        <f>+VLOOKUP(Importaciones_mensuales[[#This Row],[Código Arancelario]],Codigos10[],4,0)</f>
        <v>Sin especificar</v>
      </c>
      <c r="F1902">
        <f>+VLOOKUP(Importaciones_mensuales[[#This Row],[Procesamiento]],Cod_procesamiento[],2,0)</f>
        <v>6</v>
      </c>
      <c r="G1902" t="str">
        <f>+VLOOKUP(Importaciones_mensuales[[#This Row],[Código Arancelario]],Codigos10[],3,0)</f>
        <v>Sin especificar</v>
      </c>
      <c r="H1902">
        <f>+VLOOKUP(Importaciones_mensuales[[#This Row],[Tipo]],Cod_tipo[],2,0)</f>
        <v>5</v>
      </c>
      <c r="I1902" t="str">
        <f>+VLOOKUP(Importaciones_mensuales[[#This Row],[Código Arancelario]],Codigos10[],5,0)</f>
        <v>Cítricos</v>
      </c>
      <c r="J1902">
        <f>+VLOOKUP(Importaciones_mensuales[[#This Row],[Categoría]],Cod_Tipo_cultivo[],2,0)</f>
        <v>2</v>
      </c>
      <c r="K1902" t="s">
        <v>129</v>
      </c>
      <c r="L1902">
        <f>+VLOOKUP(Importaciones_mensuales[[#This Row],[Contenido]],Contenido_cod[],2,0)</f>
        <v>1</v>
      </c>
      <c r="M1902" t="str">
        <f>+VLOOKUP(Importaciones_mensuales[[#This Row],[Código Arancelario]],Codigos10[],7,0)</f>
        <v>Sin especificar</v>
      </c>
      <c r="N1902">
        <v>2016</v>
      </c>
      <c r="O1902">
        <v>0</v>
      </c>
      <c r="P1902">
        <v>365813.72289999999</v>
      </c>
      <c r="Q1902">
        <v>561306.14850000001</v>
      </c>
      <c r="R1902">
        <v>93022.04</v>
      </c>
      <c r="S1902">
        <v>40720</v>
      </c>
      <c r="T1902">
        <v>0</v>
      </c>
      <c r="U1902">
        <v>0</v>
      </c>
      <c r="V1902">
        <v>0</v>
      </c>
      <c r="W1902">
        <v>45792</v>
      </c>
      <c r="X1902">
        <v>0</v>
      </c>
      <c r="Y1902">
        <v>34344</v>
      </c>
      <c r="Z1902">
        <v>363461.163</v>
      </c>
    </row>
    <row r="1903" spans="1:26" x14ac:dyDescent="0.25">
      <c r="A1903" t="s">
        <v>185</v>
      </c>
      <c r="B1903" t="s">
        <v>362</v>
      </c>
      <c r="C1903" t="str">
        <f>+VLOOKUP(Importaciones_mensuales[[#This Row],[Código Arancelario]],Codigos10[],2,0)</f>
        <v>Lima agria</v>
      </c>
      <c r="D1903">
        <f>+VLOOKUP(Importaciones_mensuales[[#This Row],[Cultivo]],Cod_categoría[],2,0)</f>
        <v>100114027</v>
      </c>
      <c r="E1903" t="str">
        <f>+VLOOKUP(Importaciones_mensuales[[#This Row],[Código Arancelario]],Codigos10[],4,0)</f>
        <v>Sin especificar</v>
      </c>
      <c r="F1903">
        <f>+VLOOKUP(Importaciones_mensuales[[#This Row],[Procesamiento]],Cod_procesamiento[],2,0)</f>
        <v>6</v>
      </c>
      <c r="G1903" t="str">
        <f>+VLOOKUP(Importaciones_mensuales[[#This Row],[Código Arancelario]],Codigos10[],3,0)</f>
        <v>Sin especificar</v>
      </c>
      <c r="H1903">
        <f>+VLOOKUP(Importaciones_mensuales[[#This Row],[Tipo]],Cod_tipo[],2,0)</f>
        <v>5</v>
      </c>
      <c r="I1903" t="str">
        <f>+VLOOKUP(Importaciones_mensuales[[#This Row],[Código Arancelario]],Codigos10[],5,0)</f>
        <v>Cítricos</v>
      </c>
      <c r="J1903">
        <f>+VLOOKUP(Importaciones_mensuales[[#This Row],[Categoría]],Cod_Tipo_cultivo[],2,0)</f>
        <v>2</v>
      </c>
      <c r="K1903" t="s">
        <v>129</v>
      </c>
      <c r="L1903">
        <f>+VLOOKUP(Importaciones_mensuales[[#This Row],[Contenido]],Contenido_cod[],2,0)</f>
        <v>1</v>
      </c>
      <c r="M1903" t="str">
        <f>+VLOOKUP(Importaciones_mensuales[[#This Row],[Código Arancelario]],Codigos10[],7,0)</f>
        <v>Sin especificar</v>
      </c>
      <c r="N1903">
        <v>2016</v>
      </c>
      <c r="O1903">
        <v>226844</v>
      </c>
      <c r="P1903">
        <v>194142</v>
      </c>
      <c r="Q1903">
        <v>253442</v>
      </c>
      <c r="R1903">
        <v>160874</v>
      </c>
      <c r="S1903">
        <v>205495</v>
      </c>
      <c r="T1903">
        <v>155805</v>
      </c>
      <c r="U1903">
        <v>243118</v>
      </c>
      <c r="V1903">
        <v>197123</v>
      </c>
      <c r="W1903">
        <v>404794</v>
      </c>
      <c r="X1903">
        <v>271284</v>
      </c>
      <c r="Y1903">
        <v>204218</v>
      </c>
      <c r="Z1903">
        <v>342004</v>
      </c>
    </row>
    <row r="1904" spans="1:26" x14ac:dyDescent="0.25">
      <c r="A1904" t="s">
        <v>187</v>
      </c>
      <c r="B1904" t="s">
        <v>362</v>
      </c>
      <c r="C1904" t="str">
        <f>+VLOOKUP(Importaciones_mensuales[[#This Row],[Código Arancelario]],Codigos10[],2,0)</f>
        <v>Limón</v>
      </c>
      <c r="D1904">
        <f>+VLOOKUP(Importaciones_mensuales[[#This Row],[Cultivo]],Cod_categoría[],2,0)</f>
        <v>100102003</v>
      </c>
      <c r="E1904" t="str">
        <f>+VLOOKUP(Importaciones_mensuales[[#This Row],[Código Arancelario]],Codigos10[],4,0)</f>
        <v>Sin especificar</v>
      </c>
      <c r="F1904">
        <f>+VLOOKUP(Importaciones_mensuales[[#This Row],[Procesamiento]],Cod_procesamiento[],2,0)</f>
        <v>6</v>
      </c>
      <c r="G1904" t="str">
        <f>+VLOOKUP(Importaciones_mensuales[[#This Row],[Código Arancelario]],Codigos10[],3,0)</f>
        <v>Sin especificar</v>
      </c>
      <c r="H1904">
        <f>+VLOOKUP(Importaciones_mensuales[[#This Row],[Tipo]],Cod_tipo[],2,0)</f>
        <v>5</v>
      </c>
      <c r="I1904" t="str">
        <f>+VLOOKUP(Importaciones_mensuales[[#This Row],[Código Arancelario]],Codigos10[],5,0)</f>
        <v>Cítricos</v>
      </c>
      <c r="J1904">
        <f>+VLOOKUP(Importaciones_mensuales[[#This Row],[Categoría]],Cod_Tipo_cultivo[],2,0)</f>
        <v>2</v>
      </c>
      <c r="K1904" t="s">
        <v>129</v>
      </c>
      <c r="L1904">
        <f>+VLOOKUP(Importaciones_mensuales[[#This Row],[Contenido]],Contenido_cod[],2,0)</f>
        <v>1</v>
      </c>
      <c r="M1904" t="str">
        <f>+VLOOKUP(Importaciones_mensuales[[#This Row],[Código Arancelario]],Codigos10[],7,0)</f>
        <v>Sin especificar</v>
      </c>
      <c r="N1904">
        <v>2016</v>
      </c>
      <c r="O1904">
        <v>93024</v>
      </c>
      <c r="P1904">
        <v>100281</v>
      </c>
      <c r="Q1904">
        <v>130335</v>
      </c>
      <c r="R1904">
        <v>62064</v>
      </c>
      <c r="S1904">
        <v>63946</v>
      </c>
      <c r="T1904">
        <v>111216</v>
      </c>
      <c r="U1904">
        <v>159906</v>
      </c>
      <c r="V1904">
        <v>121066</v>
      </c>
      <c r="W1904">
        <v>59961</v>
      </c>
      <c r="X1904">
        <v>177852</v>
      </c>
      <c r="Y1904">
        <v>208554</v>
      </c>
      <c r="Z1904">
        <v>237024</v>
      </c>
    </row>
    <row r="1905" spans="1:26" x14ac:dyDescent="0.25">
      <c r="A1905" t="s">
        <v>188</v>
      </c>
      <c r="B1905" t="s">
        <v>362</v>
      </c>
      <c r="C1905" t="str">
        <f>+VLOOKUP(Importaciones_mensuales[[#This Row],[Código Arancelario]],Codigos10[],2,0)</f>
        <v>Otros cítricos</v>
      </c>
      <c r="D1905">
        <f>+VLOOKUP(Importaciones_mensuales[[#This Row],[Cultivo]],Cod_categoría[],2,0)</f>
        <v>100102008</v>
      </c>
      <c r="E1905" t="str">
        <f>+VLOOKUP(Importaciones_mensuales[[#This Row],[Código Arancelario]],Codigos10[],4,0)</f>
        <v>Sin especificar</v>
      </c>
      <c r="F1905">
        <f>+VLOOKUP(Importaciones_mensuales[[#This Row],[Procesamiento]],Cod_procesamiento[],2,0)</f>
        <v>6</v>
      </c>
      <c r="G1905" t="str">
        <f>+VLOOKUP(Importaciones_mensuales[[#This Row],[Código Arancelario]],Codigos10[],3,0)</f>
        <v>Sin especificar</v>
      </c>
      <c r="H1905">
        <f>+VLOOKUP(Importaciones_mensuales[[#This Row],[Tipo]],Cod_tipo[],2,0)</f>
        <v>5</v>
      </c>
      <c r="I1905" t="str">
        <f>+VLOOKUP(Importaciones_mensuales[[#This Row],[Código Arancelario]],Codigos10[],5,0)</f>
        <v>Cítricos</v>
      </c>
      <c r="J1905">
        <f>+VLOOKUP(Importaciones_mensuales[[#This Row],[Categoría]],Cod_Tipo_cultivo[],2,0)</f>
        <v>2</v>
      </c>
      <c r="K1905" t="s">
        <v>129</v>
      </c>
      <c r="L1905">
        <f>+VLOOKUP(Importaciones_mensuales[[#This Row],[Contenido]],Contenido_cod[],2,0)</f>
        <v>1</v>
      </c>
      <c r="M1905" t="str">
        <f>+VLOOKUP(Importaciones_mensuales[[#This Row],[Código Arancelario]],Codigos10[],7,0)</f>
        <v>Sin especificar</v>
      </c>
      <c r="N1905">
        <v>2016</v>
      </c>
      <c r="O1905">
        <v>0</v>
      </c>
      <c r="P1905">
        <v>22.692299999999999</v>
      </c>
      <c r="Q1905">
        <v>0</v>
      </c>
      <c r="R1905">
        <v>0</v>
      </c>
      <c r="S1905">
        <v>52.307699999999997</v>
      </c>
      <c r="T1905">
        <v>0</v>
      </c>
      <c r="U1905">
        <v>0</v>
      </c>
      <c r="V1905">
        <v>0</v>
      </c>
      <c r="W1905">
        <v>0</v>
      </c>
      <c r="X1905">
        <v>26292</v>
      </c>
      <c r="Y1905">
        <v>0</v>
      </c>
      <c r="Z1905">
        <v>24.230799999999999</v>
      </c>
    </row>
    <row r="1906" spans="1:26" x14ac:dyDescent="0.25">
      <c r="A1906" t="s">
        <v>215</v>
      </c>
      <c r="B1906" t="s">
        <v>363</v>
      </c>
      <c r="C1906" t="str">
        <f>+VLOOKUP(Importaciones_mensuales[[#This Row],[Código Arancelario]],Codigos10[],2,0)</f>
        <v>Manzana</v>
      </c>
      <c r="D1906">
        <f>+VLOOKUP(Importaciones_mensuales[[#This Row],[Cultivo]],Cod_categoría[],2,0)</f>
        <v>100104002</v>
      </c>
      <c r="E1906" t="str">
        <f>+VLOOKUP(Importaciones_mensuales[[#This Row],[Código Arancelario]],Codigos10[],4,0)</f>
        <v>Fresco</v>
      </c>
      <c r="F1906">
        <f>+VLOOKUP(Importaciones_mensuales[[#This Row],[Procesamiento]],Cod_procesamiento[],2,0)</f>
        <v>4</v>
      </c>
      <c r="G1906" t="str">
        <f>+VLOOKUP(Importaciones_mensuales[[#This Row],[Código Arancelario]],Codigos10[],3,0)</f>
        <v>No orgánico</v>
      </c>
      <c r="H1906">
        <f>+VLOOKUP(Importaciones_mensuales[[#This Row],[Tipo]],Cod_tipo[],2,0)</f>
        <v>2</v>
      </c>
      <c r="I1906" t="str">
        <f>+VLOOKUP(Importaciones_mensuales[[#This Row],[Código Arancelario]],Codigos10[],5,0)</f>
        <v>Frutos de pepita</v>
      </c>
      <c r="J1906">
        <f>+VLOOKUP(Importaciones_mensuales[[#This Row],[Categoría]],Cod_Tipo_cultivo[],2,0)</f>
        <v>3</v>
      </c>
      <c r="K1906" t="s">
        <v>129</v>
      </c>
      <c r="L1906">
        <f>+VLOOKUP(Importaciones_mensuales[[#This Row],[Contenido]],Contenido_cod[],2,0)</f>
        <v>1</v>
      </c>
      <c r="M1906" t="str">
        <f>+VLOOKUP(Importaciones_mensuales[[#This Row],[Código Arancelario]],Codigos10[],7,0)</f>
        <v>Sin especificar</v>
      </c>
      <c r="N1906">
        <v>2015</v>
      </c>
      <c r="O1906">
        <v>1.4193611866625047</v>
      </c>
      <c r="P1906">
        <v>1.5044244677947598</v>
      </c>
      <c r="Q1906">
        <v>1.5961682661885679</v>
      </c>
      <c r="R1906">
        <v>0</v>
      </c>
      <c r="S1906">
        <v>0</v>
      </c>
      <c r="T1906">
        <v>0</v>
      </c>
      <c r="U1906">
        <v>0</v>
      </c>
      <c r="V1906">
        <v>1.1489279720279719</v>
      </c>
      <c r="W1906">
        <v>0</v>
      </c>
      <c r="X1906">
        <v>1.4360608394301118</v>
      </c>
      <c r="Y1906">
        <v>1.3708750101305953</v>
      </c>
      <c r="Z1906">
        <v>1.5537579194075142</v>
      </c>
    </row>
    <row r="1907" spans="1:26" x14ac:dyDescent="0.25">
      <c r="A1907" t="s">
        <v>255</v>
      </c>
      <c r="B1907" t="s">
        <v>363</v>
      </c>
      <c r="C1907" t="str">
        <f>+VLOOKUP(Importaciones_mensuales[[#This Row],[Código Arancelario]],Codigos10[],2,0)</f>
        <v>Arándano</v>
      </c>
      <c r="D1907">
        <f>+VLOOKUP(Importaciones_mensuales[[#This Row],[Cultivo]],Cod_categoría[],2,0)</f>
        <v>100101001</v>
      </c>
      <c r="E1907" t="str">
        <f>+VLOOKUP(Importaciones_mensuales[[#This Row],[Código Arancelario]],Codigos10[],4,0)</f>
        <v>Congelado</v>
      </c>
      <c r="F1907">
        <f>+VLOOKUP(Importaciones_mensuales[[#This Row],[Procesamiento]],Cod_procesamiento[],2,0)</f>
        <v>1</v>
      </c>
      <c r="G1907" t="str">
        <f>+VLOOKUP(Importaciones_mensuales[[#This Row],[Código Arancelario]],Codigos10[],3,0)</f>
        <v>No orgánico</v>
      </c>
      <c r="H1907">
        <f>+VLOOKUP(Importaciones_mensuales[[#This Row],[Tipo]],Cod_tipo[],2,0)</f>
        <v>2</v>
      </c>
      <c r="I1907" t="str">
        <f>+VLOOKUP(Importaciones_mensuales[[#This Row],[Código Arancelario]],Codigos10[],5,0)</f>
        <v>Berries</v>
      </c>
      <c r="J1907">
        <f>+VLOOKUP(Importaciones_mensuales[[#This Row],[Categoría]],Cod_Tipo_cultivo[],2,0)</f>
        <v>1</v>
      </c>
      <c r="K1907" t="s">
        <v>129</v>
      </c>
      <c r="L1907">
        <f>+VLOOKUP(Importaciones_mensuales[[#This Row],[Contenido]],Contenido_cod[],2,0)</f>
        <v>1</v>
      </c>
      <c r="M1907" t="str">
        <f>+VLOOKUP(Importaciones_mensuales[[#This Row],[Código Arancelario]],Codigos10[],7,0)</f>
        <v>Sin especificar</v>
      </c>
      <c r="N1907">
        <v>2017</v>
      </c>
      <c r="O1907">
        <v>1.3857562408223201</v>
      </c>
      <c r="P1907">
        <v>1.3918827292991398</v>
      </c>
      <c r="Q1907">
        <v>0</v>
      </c>
      <c r="R1907">
        <v>0</v>
      </c>
      <c r="S1907">
        <v>7.2843086269012192</v>
      </c>
      <c r="T1907">
        <v>0</v>
      </c>
      <c r="U1907">
        <v>0</v>
      </c>
      <c r="V1907">
        <v>2.2635542111288265</v>
      </c>
      <c r="W1907">
        <v>68.510000000000005</v>
      </c>
      <c r="X1907">
        <v>2.5547773955872444</v>
      </c>
      <c r="Y1907">
        <v>0</v>
      </c>
      <c r="Z1907">
        <v>0</v>
      </c>
    </row>
    <row r="1908" spans="1:26" x14ac:dyDescent="0.25">
      <c r="A1908" t="s">
        <v>351</v>
      </c>
      <c r="B1908" t="s">
        <v>363</v>
      </c>
      <c r="C1908" t="str">
        <f>+VLOOKUP(Importaciones_mensuales[[#This Row],[Código Arancelario]],Codigos10[],2,0)</f>
        <v>Kiwi</v>
      </c>
      <c r="D1908">
        <f>+VLOOKUP(Importaciones_mensuales[[#This Row],[Cultivo]],Cod_categoría[],2,0)</f>
        <v>100101007</v>
      </c>
      <c r="E1908" t="str">
        <f>+VLOOKUP(Importaciones_mensuales[[#This Row],[Código Arancelario]],Codigos10[],4,0)</f>
        <v>Fresco</v>
      </c>
      <c r="F1908">
        <f>+VLOOKUP(Importaciones_mensuales[[#This Row],[Procesamiento]],Cod_procesamiento[],2,0)</f>
        <v>4</v>
      </c>
      <c r="G1908" t="str">
        <f>+VLOOKUP(Importaciones_mensuales[[#This Row],[Código Arancelario]],Codigos10[],3,0)</f>
        <v>Orgánico</v>
      </c>
      <c r="H1908">
        <f>+VLOOKUP(Importaciones_mensuales[[#This Row],[Tipo]],Cod_tipo[],2,0)</f>
        <v>1</v>
      </c>
      <c r="I1908" t="str">
        <f>+VLOOKUP(Importaciones_mensuales[[#This Row],[Código Arancelario]],Codigos10[],5,0)</f>
        <v>Berries</v>
      </c>
      <c r="J1908">
        <f>+VLOOKUP(Importaciones_mensuales[[#This Row],[Categoría]],Cod_Tipo_cultivo[],2,0)</f>
        <v>1</v>
      </c>
      <c r="K1908" t="s">
        <v>129</v>
      </c>
      <c r="L1908">
        <f>+VLOOKUP(Importaciones_mensuales[[#This Row],[Contenido]],Contenido_cod[],2,0)</f>
        <v>1</v>
      </c>
      <c r="M1908" t="str">
        <f>+VLOOKUP(Importaciones_mensuales[[#This Row],[Código Arancelario]],Codigos10[],7,0)</f>
        <v>Sin especificar</v>
      </c>
      <c r="N1908">
        <v>2017</v>
      </c>
      <c r="O1908">
        <v>1.3830952380952382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2.1921428571428572</v>
      </c>
    </row>
    <row r="1909" spans="1:26" x14ac:dyDescent="0.25">
      <c r="A1909" t="s">
        <v>247</v>
      </c>
      <c r="B1909" t="s">
        <v>363</v>
      </c>
      <c r="C1909" t="str">
        <f>+VLOOKUP(Importaciones_mensuales[[#This Row],[Código Arancelario]],Codigos10[],2,0)</f>
        <v>Frutilla</v>
      </c>
      <c r="D1909">
        <f>+VLOOKUP(Importaciones_mensuales[[#This Row],[Cultivo]],Cod_categoría[],2,0)</f>
        <v>100112025</v>
      </c>
      <c r="E1909" t="str">
        <f>+VLOOKUP(Importaciones_mensuales[[#This Row],[Código Arancelario]],Codigos10[],4,0)</f>
        <v>Congelado</v>
      </c>
      <c r="F1909">
        <f>+VLOOKUP(Importaciones_mensuales[[#This Row],[Procesamiento]],Cod_procesamiento[],2,0)</f>
        <v>1</v>
      </c>
      <c r="G1909" t="str">
        <f>+VLOOKUP(Importaciones_mensuales[[#This Row],[Código Arancelario]],Codigos10[],3,0)</f>
        <v>No orgánico</v>
      </c>
      <c r="H1909">
        <f>+VLOOKUP(Importaciones_mensuales[[#This Row],[Tipo]],Cod_tipo[],2,0)</f>
        <v>2</v>
      </c>
      <c r="I1909" t="str">
        <f>+VLOOKUP(Importaciones_mensuales[[#This Row],[Código Arancelario]],Codigos10[],5,0)</f>
        <v>Berries</v>
      </c>
      <c r="J1909">
        <f>+VLOOKUP(Importaciones_mensuales[[#This Row],[Categoría]],Cod_Tipo_cultivo[],2,0)</f>
        <v>1</v>
      </c>
      <c r="K1909" t="s">
        <v>129</v>
      </c>
      <c r="L1909">
        <f>+VLOOKUP(Importaciones_mensuales[[#This Row],[Contenido]],Contenido_cod[],2,0)</f>
        <v>1</v>
      </c>
      <c r="M1909" t="str">
        <f>+VLOOKUP(Importaciones_mensuales[[#This Row],[Código Arancelario]],Codigos10[],7,0)</f>
        <v>Sin especificar</v>
      </c>
      <c r="N1909">
        <v>2020</v>
      </c>
      <c r="O1909">
        <v>1.3551975000000001</v>
      </c>
      <c r="P1909">
        <v>1.4055229838709677</v>
      </c>
      <c r="Q1909">
        <v>1.6063612500000002</v>
      </c>
      <c r="R1909">
        <v>1.5981882659713169</v>
      </c>
      <c r="S1909">
        <v>1.6765145465733626</v>
      </c>
      <c r="T1909">
        <v>2.1870578412825905</v>
      </c>
      <c r="U1909">
        <v>1.8872910850492159</v>
      </c>
      <c r="V1909">
        <v>1.7748955521949596</v>
      </c>
      <c r="W1909">
        <v>1.5289346016325318</v>
      </c>
      <c r="X1909">
        <v>1.7900408454356846</v>
      </c>
      <c r="Y1909">
        <v>1.3839319175515303</v>
      </c>
      <c r="Z1909">
        <v>1.9370372102542865</v>
      </c>
    </row>
    <row r="1910" spans="1:26" x14ac:dyDescent="0.25">
      <c r="A1910" t="s">
        <v>196</v>
      </c>
      <c r="B1910" t="s">
        <v>362</v>
      </c>
      <c r="C1910" t="str">
        <f>+VLOOKUP(Importaciones_mensuales[[#This Row],[Código Arancelario]],Codigos10[],2,0)</f>
        <v>Uva</v>
      </c>
      <c r="D1910">
        <f>+VLOOKUP(Importaciones_mensuales[[#This Row],[Cultivo]],Cod_categoría[],2,0)</f>
        <v>100109001</v>
      </c>
      <c r="E1910" t="str">
        <f>+VLOOKUP(Importaciones_mensuales[[#This Row],[Código Arancelario]],Codigos10[],4,0)</f>
        <v>Deshidratado</v>
      </c>
      <c r="F1910">
        <f>+VLOOKUP(Importaciones_mensuales[[#This Row],[Procesamiento]],Cod_procesamiento[],2,0)</f>
        <v>3</v>
      </c>
      <c r="G1910" t="str">
        <f>+VLOOKUP(Importaciones_mensuales[[#This Row],[Código Arancelario]],Codigos10[],3,0)</f>
        <v>Sin especificar</v>
      </c>
      <c r="H1910">
        <f>+VLOOKUP(Importaciones_mensuales[[#This Row],[Tipo]],Cod_tipo[],2,0)</f>
        <v>5</v>
      </c>
      <c r="I1910" t="str">
        <f>+VLOOKUP(Importaciones_mensuales[[#This Row],[Código Arancelario]],Codigos10[],5,0)</f>
        <v>Uva</v>
      </c>
      <c r="J1910">
        <f>+VLOOKUP(Importaciones_mensuales[[#This Row],[Categoría]],Cod_Tipo_cultivo[],2,0)</f>
        <v>11</v>
      </c>
      <c r="K1910" t="s">
        <v>129</v>
      </c>
      <c r="L1910">
        <f>+VLOOKUP(Importaciones_mensuales[[#This Row],[Contenido]],Contenido_cod[],2,0)</f>
        <v>1</v>
      </c>
      <c r="M1910" t="str">
        <f>+VLOOKUP(Importaciones_mensuales[[#This Row],[Código Arancelario]],Codigos10[],7,0)</f>
        <v>Sin especificar</v>
      </c>
      <c r="N1910">
        <v>2016</v>
      </c>
      <c r="O1910">
        <v>20000</v>
      </c>
      <c r="P1910">
        <v>40000</v>
      </c>
      <c r="Q1910">
        <v>54000</v>
      </c>
      <c r="R1910">
        <v>57000</v>
      </c>
      <c r="S1910">
        <v>188000</v>
      </c>
      <c r="T1910">
        <v>77000</v>
      </c>
      <c r="U1910">
        <v>138500</v>
      </c>
      <c r="V1910">
        <v>157300</v>
      </c>
      <c r="W1910">
        <v>57000</v>
      </c>
      <c r="X1910">
        <v>25000</v>
      </c>
      <c r="Y1910">
        <v>0</v>
      </c>
      <c r="Z1910">
        <v>0</v>
      </c>
    </row>
    <row r="1911" spans="1:26" x14ac:dyDescent="0.25">
      <c r="A1911" t="s">
        <v>197</v>
      </c>
      <c r="B1911" t="s">
        <v>362</v>
      </c>
      <c r="C1911" t="str">
        <f>+VLOOKUP(Importaciones_mensuales[[#This Row],[Código Arancelario]],Codigos10[],2,0)</f>
        <v>Uva</v>
      </c>
      <c r="D1911">
        <f>+VLOOKUP(Importaciones_mensuales[[#This Row],[Cultivo]],Cod_categoría[],2,0)</f>
        <v>100109001</v>
      </c>
      <c r="E1911" t="str">
        <f>+VLOOKUP(Importaciones_mensuales[[#This Row],[Código Arancelario]],Codigos10[],4,0)</f>
        <v>Deshidratado</v>
      </c>
      <c r="F1911">
        <f>+VLOOKUP(Importaciones_mensuales[[#This Row],[Procesamiento]],Cod_procesamiento[],2,0)</f>
        <v>3</v>
      </c>
      <c r="G1911" t="str">
        <f>+VLOOKUP(Importaciones_mensuales[[#This Row],[Código Arancelario]],Codigos10[],3,0)</f>
        <v>Sin especificar</v>
      </c>
      <c r="H1911">
        <f>+VLOOKUP(Importaciones_mensuales[[#This Row],[Tipo]],Cod_tipo[],2,0)</f>
        <v>5</v>
      </c>
      <c r="I1911" t="str">
        <f>+VLOOKUP(Importaciones_mensuales[[#This Row],[Código Arancelario]],Codigos10[],5,0)</f>
        <v>Uva</v>
      </c>
      <c r="J1911">
        <f>+VLOOKUP(Importaciones_mensuales[[#This Row],[Categoría]],Cod_Tipo_cultivo[],2,0)</f>
        <v>11</v>
      </c>
      <c r="K1911" t="s">
        <v>129</v>
      </c>
      <c r="L1911">
        <f>+VLOOKUP(Importaciones_mensuales[[#This Row],[Contenido]],Contenido_cod[],2,0)</f>
        <v>1</v>
      </c>
      <c r="M1911" t="str">
        <f>+VLOOKUP(Importaciones_mensuales[[#This Row],[Código Arancelario]],Codigos10[],7,0)</f>
        <v>Sin especificar</v>
      </c>
      <c r="N1911">
        <v>2016</v>
      </c>
      <c r="O1911">
        <v>17500</v>
      </c>
      <c r="P1911">
        <v>10012.5</v>
      </c>
      <c r="Q1911">
        <v>118058.04000000001</v>
      </c>
      <c r="R1911">
        <v>78000</v>
      </c>
      <c r="S1911">
        <v>84837.71</v>
      </c>
      <c r="T1911">
        <v>171238.18</v>
      </c>
      <c r="U1911">
        <v>95430</v>
      </c>
      <c r="V1911">
        <v>176380.76920000001</v>
      </c>
      <c r="W1911">
        <v>178184.16</v>
      </c>
      <c r="X1911">
        <v>133538</v>
      </c>
      <c r="Y1911">
        <v>195241.88</v>
      </c>
      <c r="Z1911">
        <v>21116.573</v>
      </c>
    </row>
    <row r="1912" spans="1:26" x14ac:dyDescent="0.25">
      <c r="A1912" t="s">
        <v>198</v>
      </c>
      <c r="B1912" t="s">
        <v>362</v>
      </c>
      <c r="C1912" t="str">
        <f>+VLOOKUP(Importaciones_mensuales[[#This Row],[Código Arancelario]],Codigos10[],2,0)</f>
        <v>Sandía</v>
      </c>
      <c r="D1912">
        <f>+VLOOKUP(Importaciones_mensuales[[#This Row],[Cultivo]],Cod_categoría[],2,0)</f>
        <v>100112028</v>
      </c>
      <c r="E1912" t="str">
        <f>+VLOOKUP(Importaciones_mensuales[[#This Row],[Código Arancelario]],Codigos10[],4,0)</f>
        <v>Fresco</v>
      </c>
      <c r="F1912">
        <f>+VLOOKUP(Importaciones_mensuales[[#This Row],[Procesamiento]],Cod_procesamiento[],2,0)</f>
        <v>4</v>
      </c>
      <c r="G1912" t="str">
        <f>+VLOOKUP(Importaciones_mensuales[[#This Row],[Código Arancelario]],Codigos10[],3,0)</f>
        <v>Sin especificar</v>
      </c>
      <c r="H1912">
        <f>+VLOOKUP(Importaciones_mensuales[[#This Row],[Tipo]],Cod_tipo[],2,0)</f>
        <v>5</v>
      </c>
      <c r="I1912" t="str">
        <f>+VLOOKUP(Importaciones_mensuales[[#This Row],[Código Arancelario]],Codigos10[],5,0)</f>
        <v>Frutas anuales</v>
      </c>
      <c r="J1912">
        <f>+VLOOKUP(Importaciones_mensuales[[#This Row],[Categoría]],Cod_Tipo_cultivo[],2,0)</f>
        <v>10</v>
      </c>
      <c r="K1912" t="s">
        <v>129</v>
      </c>
      <c r="L1912">
        <f>+VLOOKUP(Importaciones_mensuales[[#This Row],[Contenido]],Contenido_cod[],2,0)</f>
        <v>1</v>
      </c>
      <c r="M1912" t="str">
        <f>+VLOOKUP(Importaciones_mensuales[[#This Row],[Código Arancelario]],Codigos10[],7,0)</f>
        <v>Sin especificar</v>
      </c>
      <c r="N1912">
        <v>2016</v>
      </c>
      <c r="O1912">
        <v>528700</v>
      </c>
      <c r="P1912">
        <v>85800</v>
      </c>
      <c r="Q1912">
        <v>83300</v>
      </c>
      <c r="R1912">
        <v>54000</v>
      </c>
      <c r="S1912">
        <v>19600</v>
      </c>
      <c r="T1912">
        <v>21408</v>
      </c>
      <c r="U1912">
        <v>35652</v>
      </c>
      <c r="V1912">
        <v>0</v>
      </c>
      <c r="W1912">
        <v>338930</v>
      </c>
      <c r="X1912">
        <v>2033929</v>
      </c>
      <c r="Y1912">
        <v>4032704</v>
      </c>
      <c r="Z1912">
        <v>2221049</v>
      </c>
    </row>
    <row r="1913" spans="1:26" x14ac:dyDescent="0.25">
      <c r="A1913" t="s">
        <v>201</v>
      </c>
      <c r="B1913" t="s">
        <v>362</v>
      </c>
      <c r="C1913" t="str">
        <f>+VLOOKUP(Importaciones_mensuales[[#This Row],[Código Arancelario]],Codigos10[],2,0)</f>
        <v>Melón</v>
      </c>
      <c r="D1913">
        <f>+VLOOKUP(Importaciones_mensuales[[#This Row],[Cultivo]],Cod_categoría[],2,0)</f>
        <v>100112027</v>
      </c>
      <c r="E1913" t="str">
        <f>+VLOOKUP(Importaciones_mensuales[[#This Row],[Código Arancelario]],Codigos10[],4,0)</f>
        <v>Fresco</v>
      </c>
      <c r="F1913">
        <f>+VLOOKUP(Importaciones_mensuales[[#This Row],[Procesamiento]],Cod_procesamiento[],2,0)</f>
        <v>4</v>
      </c>
      <c r="G1913" t="str">
        <f>+VLOOKUP(Importaciones_mensuales[[#This Row],[Código Arancelario]],Codigos10[],3,0)</f>
        <v>Sin especificar</v>
      </c>
      <c r="H1913">
        <f>+VLOOKUP(Importaciones_mensuales[[#This Row],[Tipo]],Cod_tipo[],2,0)</f>
        <v>5</v>
      </c>
      <c r="I1913" t="str">
        <f>+VLOOKUP(Importaciones_mensuales[[#This Row],[Código Arancelario]],Codigos10[],5,0)</f>
        <v>Frutas anuales</v>
      </c>
      <c r="J1913">
        <f>+VLOOKUP(Importaciones_mensuales[[#This Row],[Categoría]],Cod_Tipo_cultivo[],2,0)</f>
        <v>10</v>
      </c>
      <c r="K1913" t="s">
        <v>129</v>
      </c>
      <c r="L1913">
        <f>+VLOOKUP(Importaciones_mensuales[[#This Row],[Contenido]],Contenido_cod[],2,0)</f>
        <v>1</v>
      </c>
      <c r="M1913" t="str">
        <f>+VLOOKUP(Importaciones_mensuales[[#This Row],[Código Arancelario]],Codigos10[],7,0)</f>
        <v>Sin especificar</v>
      </c>
      <c r="N1913">
        <v>2016</v>
      </c>
      <c r="O1913">
        <v>13658</v>
      </c>
      <c r="P1913">
        <v>0</v>
      </c>
      <c r="Q1913">
        <v>0</v>
      </c>
      <c r="R1913">
        <v>0</v>
      </c>
      <c r="S1913">
        <v>0</v>
      </c>
      <c r="T1913">
        <v>37268</v>
      </c>
      <c r="U1913">
        <v>47513</v>
      </c>
      <c r="V1913">
        <v>58940</v>
      </c>
      <c r="W1913">
        <v>28594</v>
      </c>
      <c r="X1913">
        <v>80706</v>
      </c>
      <c r="Y1913">
        <v>120350</v>
      </c>
      <c r="Z1913">
        <v>0</v>
      </c>
    </row>
    <row r="1914" spans="1:26" x14ac:dyDescent="0.25">
      <c r="A1914" t="s">
        <v>205</v>
      </c>
      <c r="B1914" t="s">
        <v>362</v>
      </c>
      <c r="C1914" t="str">
        <f>+VLOOKUP(Importaciones_mensuales[[#This Row],[Código Arancelario]],Codigos10[],2,0)</f>
        <v>Manzana</v>
      </c>
      <c r="D1914">
        <f>+VLOOKUP(Importaciones_mensuales[[#This Row],[Cultivo]],Cod_categoría[],2,0)</f>
        <v>100104002</v>
      </c>
      <c r="E1914" t="str">
        <f>+VLOOKUP(Importaciones_mensuales[[#This Row],[Código Arancelario]],Codigos10[],4,0)</f>
        <v>Fresco</v>
      </c>
      <c r="F1914">
        <f>+VLOOKUP(Importaciones_mensuales[[#This Row],[Procesamiento]],Cod_procesamiento[],2,0)</f>
        <v>4</v>
      </c>
      <c r="G1914" t="str">
        <f>+VLOOKUP(Importaciones_mensuales[[#This Row],[Código Arancelario]],Codigos10[],3,0)</f>
        <v>Sin especificar</v>
      </c>
      <c r="H1914">
        <f>+VLOOKUP(Importaciones_mensuales[[#This Row],[Tipo]],Cod_tipo[],2,0)</f>
        <v>5</v>
      </c>
      <c r="I1914" t="str">
        <f>+VLOOKUP(Importaciones_mensuales[[#This Row],[Código Arancelario]],Codigos10[],5,0)</f>
        <v>Frutos de pepita</v>
      </c>
      <c r="J1914">
        <f>+VLOOKUP(Importaciones_mensuales[[#This Row],[Categoría]],Cod_Tipo_cultivo[],2,0)</f>
        <v>3</v>
      </c>
      <c r="K1914" t="s">
        <v>129</v>
      </c>
      <c r="L1914">
        <f>+VLOOKUP(Importaciones_mensuales[[#This Row],[Contenido]],Contenido_cod[],2,0)</f>
        <v>1</v>
      </c>
      <c r="M1914" t="str">
        <f>+VLOOKUP(Importaciones_mensuales[[#This Row],[Código Arancelario]],Codigos10[],7,0)</f>
        <v>Richared delicious</v>
      </c>
      <c r="N1914">
        <v>2016</v>
      </c>
      <c r="O1914">
        <v>45864</v>
      </c>
      <c r="P1914">
        <v>73399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2125</v>
      </c>
      <c r="Y1914">
        <v>0</v>
      </c>
      <c r="Z1914">
        <v>24398</v>
      </c>
    </row>
    <row r="1915" spans="1:26" x14ac:dyDescent="0.25">
      <c r="A1915" t="s">
        <v>247</v>
      </c>
      <c r="B1915" t="s">
        <v>363</v>
      </c>
      <c r="C1915" t="str">
        <f>+VLOOKUP(Importaciones_mensuales[[#This Row],[Código Arancelario]],Codigos10[],2,0)</f>
        <v>Frutilla</v>
      </c>
      <c r="D1915">
        <f>+VLOOKUP(Importaciones_mensuales[[#This Row],[Cultivo]],Cod_categoría[],2,0)</f>
        <v>100112025</v>
      </c>
      <c r="E1915" t="str">
        <f>+VLOOKUP(Importaciones_mensuales[[#This Row],[Código Arancelario]],Codigos10[],4,0)</f>
        <v>Congelado</v>
      </c>
      <c r="F1915">
        <f>+VLOOKUP(Importaciones_mensuales[[#This Row],[Procesamiento]],Cod_procesamiento[],2,0)</f>
        <v>1</v>
      </c>
      <c r="G1915" t="str">
        <f>+VLOOKUP(Importaciones_mensuales[[#This Row],[Código Arancelario]],Codigos10[],3,0)</f>
        <v>No orgánico</v>
      </c>
      <c r="H1915">
        <f>+VLOOKUP(Importaciones_mensuales[[#This Row],[Tipo]],Cod_tipo[],2,0)</f>
        <v>2</v>
      </c>
      <c r="I1915" t="str">
        <f>+VLOOKUP(Importaciones_mensuales[[#This Row],[Código Arancelario]],Codigos10[],5,0)</f>
        <v>Berries</v>
      </c>
      <c r="J1915">
        <f>+VLOOKUP(Importaciones_mensuales[[#This Row],[Categoría]],Cod_Tipo_cultivo[],2,0)</f>
        <v>1</v>
      </c>
      <c r="K1915" t="s">
        <v>129</v>
      </c>
      <c r="L1915">
        <f>+VLOOKUP(Importaciones_mensuales[[#This Row],[Contenido]],Contenido_cod[],2,0)</f>
        <v>1</v>
      </c>
      <c r="M1915" t="str">
        <f>+VLOOKUP(Importaciones_mensuales[[#This Row],[Código Arancelario]],Codigos10[],7,0)</f>
        <v>Sin especificar</v>
      </c>
      <c r="N1915">
        <v>2016</v>
      </c>
      <c r="O1915">
        <v>1.3520133944954127</v>
      </c>
      <c r="P1915">
        <v>1.3979860446570973</v>
      </c>
      <c r="Q1915">
        <v>1.362757190165506</v>
      </c>
      <c r="R1915">
        <v>1.2842127027027028</v>
      </c>
      <c r="S1915">
        <v>1.1586548648648649</v>
      </c>
      <c r="T1915">
        <v>1.4419008</v>
      </c>
      <c r="U1915">
        <v>1.1350231729975229</v>
      </c>
      <c r="V1915">
        <v>1.8050232979649923</v>
      </c>
      <c r="W1915">
        <v>1.6261524369934497</v>
      </c>
      <c r="X1915">
        <v>1.866009390843927</v>
      </c>
      <c r="Y1915">
        <v>1.4957366666666667</v>
      </c>
      <c r="Z1915">
        <v>0</v>
      </c>
    </row>
    <row r="1916" spans="1:26" x14ac:dyDescent="0.25">
      <c r="A1916" t="s">
        <v>267</v>
      </c>
      <c r="B1916" t="s">
        <v>363</v>
      </c>
      <c r="C1916" t="str">
        <f>+VLOOKUP(Importaciones_mensuales[[#This Row],[Código Arancelario]],Codigos10[],2,0)</f>
        <v>Ciruela</v>
      </c>
      <c r="D1916">
        <f>+VLOOKUP(Importaciones_mensuales[[#This Row],[Cultivo]],Cod_categoría[],2,0)</f>
        <v>100103002</v>
      </c>
      <c r="E1916" t="str">
        <f>+VLOOKUP(Importaciones_mensuales[[#This Row],[Código Arancelario]],Codigos10[],4,0)</f>
        <v>Deshidratado</v>
      </c>
      <c r="F1916">
        <f>+VLOOKUP(Importaciones_mensuales[[#This Row],[Procesamiento]],Cod_procesamiento[],2,0)</f>
        <v>3</v>
      </c>
      <c r="G1916" t="str">
        <f>+VLOOKUP(Importaciones_mensuales[[#This Row],[Código Arancelario]],Codigos10[],3,0)</f>
        <v>No orgánico</v>
      </c>
      <c r="H1916">
        <f>+VLOOKUP(Importaciones_mensuales[[#This Row],[Tipo]],Cod_tipo[],2,0)</f>
        <v>2</v>
      </c>
      <c r="I1916" t="str">
        <f>+VLOOKUP(Importaciones_mensuales[[#This Row],[Código Arancelario]],Codigos10[],5,0)</f>
        <v>Frutos de carozo</v>
      </c>
      <c r="J1916">
        <f>+VLOOKUP(Importaciones_mensuales[[#This Row],[Categoría]],Cod_Tipo_cultivo[],2,0)</f>
        <v>5</v>
      </c>
      <c r="K1916" t="s">
        <v>129</v>
      </c>
      <c r="L1916">
        <f>+VLOOKUP(Importaciones_mensuales[[#This Row],[Contenido]],Contenido_cod[],2,0)</f>
        <v>1</v>
      </c>
      <c r="M1916" t="str">
        <f>+VLOOKUP(Importaciones_mensuales[[#This Row],[Código Arancelario]],Codigos10[],7,0)</f>
        <v>Sin especificar</v>
      </c>
      <c r="N1916">
        <v>2015</v>
      </c>
      <c r="O1916">
        <v>1.3503422856783447</v>
      </c>
      <c r="P1916">
        <v>1.3093268636965154</v>
      </c>
      <c r="Q1916">
        <v>1.3968057092161568</v>
      </c>
      <c r="R1916">
        <v>1.1847562678949333</v>
      </c>
      <c r="S1916">
        <v>0.99954038655874122</v>
      </c>
      <c r="T1916">
        <v>1.1915420453393697</v>
      </c>
      <c r="U1916">
        <v>0.86664090644973846</v>
      </c>
      <c r="V1916">
        <v>2.6805206619961415</v>
      </c>
      <c r="W1916">
        <v>3.0886955241463827</v>
      </c>
      <c r="X1916">
        <v>1.2423144736842104</v>
      </c>
      <c r="Y1916">
        <v>1.3025851506983583</v>
      </c>
      <c r="Z1916">
        <v>1.1096721480672342</v>
      </c>
    </row>
    <row r="1917" spans="1:26" x14ac:dyDescent="0.25">
      <c r="A1917" t="s">
        <v>295</v>
      </c>
      <c r="B1917" t="s">
        <v>362</v>
      </c>
      <c r="C1917" t="str">
        <f>+VLOOKUP(Importaciones_mensuales[[#This Row],[Código Arancelario]],Codigos10[],2,0)</f>
        <v>Manzana</v>
      </c>
      <c r="D1917">
        <f>+VLOOKUP(Importaciones_mensuales[[#This Row],[Cultivo]],Cod_categoría[],2,0)</f>
        <v>100104002</v>
      </c>
      <c r="E1917" t="str">
        <f>+VLOOKUP(Importaciones_mensuales[[#This Row],[Código Arancelario]],Codigos10[],4,0)</f>
        <v>Fresco</v>
      </c>
      <c r="F1917">
        <f>+VLOOKUP(Importaciones_mensuales[[#This Row],[Procesamiento]],Cod_procesamiento[],2,0)</f>
        <v>4</v>
      </c>
      <c r="G1917" t="str">
        <f>+VLOOKUP(Importaciones_mensuales[[#This Row],[Código Arancelario]],Codigos10[],3,0)</f>
        <v>Sin especificar</v>
      </c>
      <c r="H1917">
        <f>+VLOOKUP(Importaciones_mensuales[[#This Row],[Tipo]],Cod_tipo[],2,0)</f>
        <v>5</v>
      </c>
      <c r="I1917" t="str">
        <f>+VLOOKUP(Importaciones_mensuales[[#This Row],[Código Arancelario]],Codigos10[],5,0)</f>
        <v>Frutos de pepita</v>
      </c>
      <c r="J1917">
        <f>+VLOOKUP(Importaciones_mensuales[[#This Row],[Categoría]],Cod_Tipo_cultivo[],2,0)</f>
        <v>3</v>
      </c>
      <c r="K1917" t="s">
        <v>129</v>
      </c>
      <c r="L1917">
        <f>+VLOOKUP(Importaciones_mensuales[[#This Row],[Contenido]],Contenido_cod[],2,0)</f>
        <v>1</v>
      </c>
      <c r="M1917" t="str">
        <f>+VLOOKUP(Importaciones_mensuales[[#This Row],[Código Arancelario]],Codigos10[],7,0)</f>
        <v>Red starking</v>
      </c>
      <c r="N1917">
        <v>2016</v>
      </c>
      <c r="O1917">
        <v>0</v>
      </c>
      <c r="P1917">
        <v>21168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5855</v>
      </c>
      <c r="Z1917">
        <v>0</v>
      </c>
    </row>
    <row r="1918" spans="1:26" x14ac:dyDescent="0.25">
      <c r="A1918" t="s">
        <v>255</v>
      </c>
      <c r="B1918" t="s">
        <v>362</v>
      </c>
      <c r="C1918" t="str">
        <f>+VLOOKUP(Importaciones_mensuales[[#This Row],[Código Arancelario]],Codigos10[],2,0)</f>
        <v>Arándano</v>
      </c>
      <c r="D1918">
        <f>+VLOOKUP(Importaciones_mensuales[[#This Row],[Cultivo]],Cod_categoría[],2,0)</f>
        <v>100101001</v>
      </c>
      <c r="E1918" t="str">
        <f>+VLOOKUP(Importaciones_mensuales[[#This Row],[Código Arancelario]],Codigos10[],4,0)</f>
        <v>Congelado</v>
      </c>
      <c r="F1918">
        <f>+VLOOKUP(Importaciones_mensuales[[#This Row],[Procesamiento]],Cod_procesamiento[],2,0)</f>
        <v>1</v>
      </c>
      <c r="G1918" t="str">
        <f>+VLOOKUP(Importaciones_mensuales[[#This Row],[Código Arancelario]],Codigos10[],3,0)</f>
        <v>No orgánico</v>
      </c>
      <c r="H1918">
        <f>+VLOOKUP(Importaciones_mensuales[[#This Row],[Tipo]],Cod_tipo[],2,0)</f>
        <v>2</v>
      </c>
      <c r="I1918" t="str">
        <f>+VLOOKUP(Importaciones_mensuales[[#This Row],[Código Arancelario]],Codigos10[],5,0)</f>
        <v>Berries</v>
      </c>
      <c r="J1918">
        <f>+VLOOKUP(Importaciones_mensuales[[#This Row],[Categoría]],Cod_Tipo_cultivo[],2,0)</f>
        <v>1</v>
      </c>
      <c r="K1918" t="s">
        <v>129</v>
      </c>
      <c r="L1918">
        <f>+VLOOKUP(Importaciones_mensuales[[#This Row],[Contenido]],Contenido_cod[],2,0)</f>
        <v>1</v>
      </c>
      <c r="M1918" t="str">
        <f>+VLOOKUP(Importaciones_mensuales[[#This Row],[Código Arancelario]],Codigos10[],7,0)</f>
        <v>Sin especificar</v>
      </c>
      <c r="N1918">
        <v>2018</v>
      </c>
      <c r="O1918">
        <v>1.32</v>
      </c>
      <c r="P1918">
        <v>0</v>
      </c>
      <c r="Q1918">
        <v>0</v>
      </c>
      <c r="R1918">
        <v>1061.42</v>
      </c>
      <c r="S1918">
        <v>65328</v>
      </c>
      <c r="T1918">
        <v>0</v>
      </c>
      <c r="U1918">
        <v>65328</v>
      </c>
      <c r="V1918">
        <v>21760</v>
      </c>
      <c r="W1918">
        <v>0</v>
      </c>
      <c r="X1918">
        <v>0</v>
      </c>
      <c r="Y1918">
        <v>0</v>
      </c>
      <c r="Z1918">
        <v>0</v>
      </c>
    </row>
    <row r="1919" spans="1:26" x14ac:dyDescent="0.25">
      <c r="A1919" t="s">
        <v>211</v>
      </c>
      <c r="B1919" t="s">
        <v>363</v>
      </c>
      <c r="C1919" t="str">
        <f>+VLOOKUP(Importaciones_mensuales[[#This Row],[Código Arancelario]],Codigos10[],2,0)</f>
        <v>Manzana</v>
      </c>
      <c r="D1919">
        <f>+VLOOKUP(Importaciones_mensuales[[#This Row],[Cultivo]],Cod_categoría[],2,0)</f>
        <v>100104002</v>
      </c>
      <c r="E1919" t="str">
        <f>+VLOOKUP(Importaciones_mensuales[[#This Row],[Código Arancelario]],Codigos10[],4,0)</f>
        <v>Fresco</v>
      </c>
      <c r="F1919">
        <f>+VLOOKUP(Importaciones_mensuales[[#This Row],[Procesamiento]],Cod_procesamiento[],2,0)</f>
        <v>4</v>
      </c>
      <c r="G1919" t="str">
        <f>+VLOOKUP(Importaciones_mensuales[[#This Row],[Código Arancelario]],Codigos10[],3,0)</f>
        <v>No orgánico</v>
      </c>
      <c r="H1919">
        <f>+VLOOKUP(Importaciones_mensuales[[#This Row],[Tipo]],Cod_tipo[],2,0)</f>
        <v>2</v>
      </c>
      <c r="I1919" t="str">
        <f>+VLOOKUP(Importaciones_mensuales[[#This Row],[Código Arancelario]],Codigos10[],5,0)</f>
        <v>Frutos de pepita</v>
      </c>
      <c r="J1919">
        <f>+VLOOKUP(Importaciones_mensuales[[#This Row],[Categoría]],Cod_Tipo_cultivo[],2,0)</f>
        <v>3</v>
      </c>
      <c r="K1919" t="s">
        <v>129</v>
      </c>
      <c r="L1919">
        <f>+VLOOKUP(Importaciones_mensuales[[#This Row],[Contenido]],Contenido_cod[],2,0)</f>
        <v>1</v>
      </c>
      <c r="M1919" t="str">
        <f>+VLOOKUP(Importaciones_mensuales[[#This Row],[Código Arancelario]],Codigos10[],7,0)</f>
        <v>Fuji</v>
      </c>
      <c r="N1919">
        <v>2015</v>
      </c>
      <c r="O1919">
        <v>1.3149001057428671</v>
      </c>
      <c r="P1919">
        <v>1.5277094088259784</v>
      </c>
      <c r="Q1919">
        <v>1.2790062197018202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1.6695363859829646</v>
      </c>
      <c r="Y1919">
        <v>1.6483505191678942</v>
      </c>
      <c r="Z1919">
        <v>1.8272774555387623</v>
      </c>
    </row>
    <row r="1920" spans="1:26" x14ac:dyDescent="0.25">
      <c r="A1920" t="s">
        <v>242</v>
      </c>
      <c r="B1920" t="s">
        <v>363</v>
      </c>
      <c r="C1920" t="str">
        <f>+VLOOKUP(Importaciones_mensuales[[#This Row],[Código Arancelario]],Codigos10[],2,0)</f>
        <v>Kiwi</v>
      </c>
      <c r="D1920">
        <f>+VLOOKUP(Importaciones_mensuales[[#This Row],[Cultivo]],Cod_categoría[],2,0)</f>
        <v>100101007</v>
      </c>
      <c r="E1920" t="str">
        <f>+VLOOKUP(Importaciones_mensuales[[#This Row],[Código Arancelario]],Codigos10[],4,0)</f>
        <v>Fresco</v>
      </c>
      <c r="F1920">
        <f>+VLOOKUP(Importaciones_mensuales[[#This Row],[Procesamiento]],Cod_procesamiento[],2,0)</f>
        <v>4</v>
      </c>
      <c r="G1920" t="str">
        <f>+VLOOKUP(Importaciones_mensuales[[#This Row],[Código Arancelario]],Codigos10[],3,0)</f>
        <v>No orgánico</v>
      </c>
      <c r="H1920">
        <f>+VLOOKUP(Importaciones_mensuales[[#This Row],[Tipo]],Cod_tipo[],2,0)</f>
        <v>2</v>
      </c>
      <c r="I1920" t="str">
        <f>+VLOOKUP(Importaciones_mensuales[[#This Row],[Código Arancelario]],Codigos10[],5,0)</f>
        <v>Berries</v>
      </c>
      <c r="J1920">
        <f>+VLOOKUP(Importaciones_mensuales[[#This Row],[Categoría]],Cod_Tipo_cultivo[],2,0)</f>
        <v>1</v>
      </c>
      <c r="K1920" t="s">
        <v>129</v>
      </c>
      <c r="L1920">
        <f>+VLOOKUP(Importaciones_mensuales[[#This Row],[Contenido]],Contenido_cod[],2,0)</f>
        <v>1</v>
      </c>
      <c r="M1920" t="str">
        <f>+VLOOKUP(Importaciones_mensuales[[#This Row],[Código Arancelario]],Codigos10[],7,0)</f>
        <v>Sin especificar</v>
      </c>
      <c r="N1920">
        <v>2017</v>
      </c>
      <c r="O1920">
        <v>1.2163047619047618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2.2740379464285714</v>
      </c>
      <c r="V1920">
        <v>0</v>
      </c>
      <c r="W1920">
        <v>0</v>
      </c>
      <c r="X1920">
        <v>1.1059929742388759</v>
      </c>
      <c r="Y1920">
        <v>2.326028806584362</v>
      </c>
      <c r="Z1920">
        <v>2.1332651411345576</v>
      </c>
    </row>
    <row r="1921" spans="1:26" x14ac:dyDescent="0.25">
      <c r="A1921" t="s">
        <v>267</v>
      </c>
      <c r="B1921" t="s">
        <v>363</v>
      </c>
      <c r="C1921" t="str">
        <f>+VLOOKUP(Importaciones_mensuales[[#This Row],[Código Arancelario]],Codigos10[],2,0)</f>
        <v>Ciruela</v>
      </c>
      <c r="D1921">
        <f>+VLOOKUP(Importaciones_mensuales[[#This Row],[Cultivo]],Cod_categoría[],2,0)</f>
        <v>100103002</v>
      </c>
      <c r="E1921" t="str">
        <f>+VLOOKUP(Importaciones_mensuales[[#This Row],[Código Arancelario]],Codigos10[],4,0)</f>
        <v>Deshidratado</v>
      </c>
      <c r="F1921">
        <f>+VLOOKUP(Importaciones_mensuales[[#This Row],[Procesamiento]],Cod_procesamiento[],2,0)</f>
        <v>3</v>
      </c>
      <c r="G1921" t="str">
        <f>+VLOOKUP(Importaciones_mensuales[[#This Row],[Código Arancelario]],Codigos10[],3,0)</f>
        <v>No orgánico</v>
      </c>
      <c r="H1921">
        <f>+VLOOKUP(Importaciones_mensuales[[#This Row],[Tipo]],Cod_tipo[],2,0)</f>
        <v>2</v>
      </c>
      <c r="I1921" t="str">
        <f>+VLOOKUP(Importaciones_mensuales[[#This Row],[Código Arancelario]],Codigos10[],5,0)</f>
        <v>Frutos de carozo</v>
      </c>
      <c r="J1921">
        <f>+VLOOKUP(Importaciones_mensuales[[#This Row],[Categoría]],Cod_Tipo_cultivo[],2,0)</f>
        <v>5</v>
      </c>
      <c r="K1921" t="s">
        <v>129</v>
      </c>
      <c r="L1921">
        <f>+VLOOKUP(Importaciones_mensuales[[#This Row],[Contenido]],Contenido_cod[],2,0)</f>
        <v>1</v>
      </c>
      <c r="M1921" t="str">
        <f>+VLOOKUP(Importaciones_mensuales[[#This Row],[Código Arancelario]],Codigos10[],7,0)</f>
        <v>Sin especificar</v>
      </c>
      <c r="N1921">
        <v>2021</v>
      </c>
      <c r="O1921">
        <v>1.1619433953781135</v>
      </c>
      <c r="P1921">
        <v>10.088854805725973</v>
      </c>
      <c r="Q1921">
        <v>1.1716440185302934</v>
      </c>
      <c r="R1921">
        <v>225.37</v>
      </c>
      <c r="S1921">
        <v>1.1547628704553807</v>
      </c>
      <c r="T1921">
        <v>0.98551993647385683</v>
      </c>
      <c r="U1921">
        <v>0.92071511641539783</v>
      </c>
      <c r="V1921">
        <v>0.81886202376835171</v>
      </c>
      <c r="W1921">
        <v>1.7756569263694044</v>
      </c>
      <c r="X1921">
        <v>0</v>
      </c>
      <c r="Y1921">
        <v>0</v>
      </c>
      <c r="Z1921">
        <v>0</v>
      </c>
    </row>
    <row r="1922" spans="1:26" x14ac:dyDescent="0.25">
      <c r="A1922" t="s">
        <v>312</v>
      </c>
      <c r="B1922" t="s">
        <v>362</v>
      </c>
      <c r="C1922" t="str">
        <f>+VLOOKUP(Importaciones_mensuales[[#This Row],[Código Arancelario]],Codigos10[],2,0)</f>
        <v>Manzana</v>
      </c>
      <c r="D1922">
        <f>+VLOOKUP(Importaciones_mensuales[[#This Row],[Cultivo]],Cod_categoría[],2,0)</f>
        <v>100104002</v>
      </c>
      <c r="E1922" t="str">
        <f>+VLOOKUP(Importaciones_mensuales[[#This Row],[Código Arancelario]],Codigos10[],4,0)</f>
        <v>Fresco</v>
      </c>
      <c r="F1922">
        <f>+VLOOKUP(Importaciones_mensuales[[#This Row],[Procesamiento]],Cod_procesamiento[],2,0)</f>
        <v>4</v>
      </c>
      <c r="G1922" t="str">
        <f>+VLOOKUP(Importaciones_mensuales[[#This Row],[Código Arancelario]],Codigos10[],3,0)</f>
        <v>Sin especificar</v>
      </c>
      <c r="H1922">
        <f>+VLOOKUP(Importaciones_mensuales[[#This Row],[Tipo]],Cod_tipo[],2,0)</f>
        <v>5</v>
      </c>
      <c r="I1922" t="str">
        <f>+VLOOKUP(Importaciones_mensuales[[#This Row],[Código Arancelario]],Codigos10[],5,0)</f>
        <v>Frutos de pepita</v>
      </c>
      <c r="J1922">
        <f>+VLOOKUP(Importaciones_mensuales[[#This Row],[Categoría]],Cod_Tipo_cultivo[],2,0)</f>
        <v>3</v>
      </c>
      <c r="K1922" t="s">
        <v>129</v>
      </c>
      <c r="L1922">
        <f>+VLOOKUP(Importaciones_mensuales[[#This Row],[Contenido]],Contenido_cod[],2,0)</f>
        <v>1</v>
      </c>
      <c r="M1922" t="str">
        <f>+VLOOKUP(Importaciones_mensuales[[#This Row],[Código Arancelario]],Codigos10[],7,0)</f>
        <v>Red chief</v>
      </c>
      <c r="N1922">
        <v>2016</v>
      </c>
      <c r="O1922">
        <v>14112</v>
      </c>
      <c r="P1922">
        <v>5292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</row>
    <row r="1923" spans="1:26" x14ac:dyDescent="0.25">
      <c r="A1923" t="s">
        <v>268</v>
      </c>
      <c r="B1923" t="s">
        <v>362</v>
      </c>
      <c r="C1923" t="str">
        <f>+VLOOKUP(Importaciones_mensuales[[#This Row],[Código Arancelario]],Codigos10[],2,0)</f>
        <v>Manzana</v>
      </c>
      <c r="D1923">
        <f>+VLOOKUP(Importaciones_mensuales[[#This Row],[Cultivo]],Cod_categoría[],2,0)</f>
        <v>100104002</v>
      </c>
      <c r="E1923" t="str">
        <f>+VLOOKUP(Importaciones_mensuales[[#This Row],[Código Arancelario]],Codigos10[],4,0)</f>
        <v>Deshidratado</v>
      </c>
      <c r="F1923">
        <f>+VLOOKUP(Importaciones_mensuales[[#This Row],[Procesamiento]],Cod_procesamiento[],2,0)</f>
        <v>3</v>
      </c>
      <c r="G1923" t="str">
        <f>+VLOOKUP(Importaciones_mensuales[[#This Row],[Código Arancelario]],Codigos10[],3,0)</f>
        <v>No orgánico</v>
      </c>
      <c r="H1923">
        <f>+VLOOKUP(Importaciones_mensuales[[#This Row],[Tipo]],Cod_tipo[],2,0)</f>
        <v>2</v>
      </c>
      <c r="I1923" t="str">
        <f>+VLOOKUP(Importaciones_mensuales[[#This Row],[Código Arancelario]],Codigos10[],5,0)</f>
        <v>Frutos de pepita</v>
      </c>
      <c r="J1923">
        <f>+VLOOKUP(Importaciones_mensuales[[#This Row],[Categoría]],Cod_Tipo_cultivo[],2,0)</f>
        <v>3</v>
      </c>
      <c r="K1923" t="s">
        <v>129</v>
      </c>
      <c r="L1923">
        <f>+VLOOKUP(Importaciones_mensuales[[#This Row],[Contenido]],Contenido_cod[],2,0)</f>
        <v>1</v>
      </c>
      <c r="M1923" t="str">
        <f>+VLOOKUP(Importaciones_mensuales[[#This Row],[Código Arancelario]],Codigos10[],7,0)</f>
        <v>Sin especificar</v>
      </c>
      <c r="N1923">
        <v>2019</v>
      </c>
      <c r="O1923">
        <v>1.1000000000000001</v>
      </c>
      <c r="P1923">
        <v>7048.3948999999993</v>
      </c>
      <c r="Q1923">
        <v>0</v>
      </c>
      <c r="R1923">
        <v>0</v>
      </c>
      <c r="S1923">
        <v>3962.75</v>
      </c>
      <c r="T1923">
        <v>0</v>
      </c>
      <c r="U1923">
        <v>6930</v>
      </c>
      <c r="V1923">
        <v>14068.461499999999</v>
      </c>
      <c r="W1923">
        <v>8981.08</v>
      </c>
      <c r="X1923">
        <v>0</v>
      </c>
      <c r="Y1923">
        <v>417.45</v>
      </c>
      <c r="Z1923">
        <v>16776.099999999999</v>
      </c>
    </row>
    <row r="1924" spans="1:26" x14ac:dyDescent="0.25">
      <c r="A1924" t="s">
        <v>266</v>
      </c>
      <c r="B1924" t="s">
        <v>362</v>
      </c>
      <c r="C1924" t="str">
        <f>+VLOOKUP(Importaciones_mensuales[[#This Row],[Código Arancelario]],Codigos10[],2,0)</f>
        <v>Ciruela</v>
      </c>
      <c r="D1924">
        <f>+VLOOKUP(Importaciones_mensuales[[#This Row],[Cultivo]],Cod_categoría[],2,0)</f>
        <v>100103002</v>
      </c>
      <c r="E1924" t="str">
        <f>+VLOOKUP(Importaciones_mensuales[[#This Row],[Código Arancelario]],Codigos10[],4,0)</f>
        <v>Deshidratado</v>
      </c>
      <c r="F1924">
        <f>+VLOOKUP(Importaciones_mensuales[[#This Row],[Procesamiento]],Cod_procesamiento[],2,0)</f>
        <v>3</v>
      </c>
      <c r="G1924" t="str">
        <f>+VLOOKUP(Importaciones_mensuales[[#This Row],[Código Arancelario]],Codigos10[],3,0)</f>
        <v>Orgánico</v>
      </c>
      <c r="H1924">
        <f>+VLOOKUP(Importaciones_mensuales[[#This Row],[Tipo]],Cod_tipo[],2,0)</f>
        <v>1</v>
      </c>
      <c r="I1924" t="str">
        <f>+VLOOKUP(Importaciones_mensuales[[#This Row],[Código Arancelario]],Codigos10[],5,0)</f>
        <v>Frutos de carozo</v>
      </c>
      <c r="J1924">
        <f>+VLOOKUP(Importaciones_mensuales[[#This Row],[Categoría]],Cod_Tipo_cultivo[],2,0)</f>
        <v>5</v>
      </c>
      <c r="K1924" t="s">
        <v>129</v>
      </c>
      <c r="L1924">
        <f>+VLOOKUP(Importaciones_mensuales[[#This Row],[Contenido]],Contenido_cod[],2,0)</f>
        <v>1</v>
      </c>
      <c r="M1924" t="str">
        <f>+VLOOKUP(Importaciones_mensuales[[#This Row],[Código Arancelario]],Codigos10[],7,0)</f>
        <v>Sin especificar</v>
      </c>
      <c r="N1924">
        <v>2021</v>
      </c>
      <c r="O1924">
        <v>1</v>
      </c>
      <c r="P1924">
        <v>0</v>
      </c>
      <c r="Q1924">
        <v>0</v>
      </c>
      <c r="R1924">
        <v>0</v>
      </c>
      <c r="S1924">
        <v>62960</v>
      </c>
      <c r="T1924">
        <v>21000</v>
      </c>
      <c r="U1924">
        <v>85000</v>
      </c>
      <c r="V1924">
        <v>37470</v>
      </c>
      <c r="W1924">
        <v>55750</v>
      </c>
      <c r="X1924">
        <v>0</v>
      </c>
      <c r="Y1924">
        <v>0</v>
      </c>
      <c r="Z1924">
        <v>0</v>
      </c>
    </row>
    <row r="1925" spans="1:26" x14ac:dyDescent="0.25">
      <c r="A1925" t="s">
        <v>216</v>
      </c>
      <c r="B1925" t="s">
        <v>362</v>
      </c>
      <c r="C1925" t="str">
        <f>+VLOOKUP(Importaciones_mensuales[[#This Row],[Código Arancelario]],Codigos10[],2,0)</f>
        <v>Pera</v>
      </c>
      <c r="D1925">
        <f>+VLOOKUP(Importaciones_mensuales[[#This Row],[Cultivo]],Cod_categoría[],2,0)</f>
        <v>100104005</v>
      </c>
      <c r="E1925" t="str">
        <f>+VLOOKUP(Importaciones_mensuales[[#This Row],[Código Arancelario]],Codigos10[],4,0)</f>
        <v>Fresco</v>
      </c>
      <c r="F1925">
        <f>+VLOOKUP(Importaciones_mensuales[[#This Row],[Procesamiento]],Cod_procesamiento[],2,0)</f>
        <v>4</v>
      </c>
      <c r="G1925" t="str">
        <f>+VLOOKUP(Importaciones_mensuales[[#This Row],[Código Arancelario]],Codigos10[],3,0)</f>
        <v>Sin especificar</v>
      </c>
      <c r="H1925">
        <f>+VLOOKUP(Importaciones_mensuales[[#This Row],[Tipo]],Cod_tipo[],2,0)</f>
        <v>5</v>
      </c>
      <c r="I1925" t="str">
        <f>+VLOOKUP(Importaciones_mensuales[[#This Row],[Código Arancelario]],Codigos10[],5,0)</f>
        <v>Frutos de pepita</v>
      </c>
      <c r="J1925">
        <f>+VLOOKUP(Importaciones_mensuales[[#This Row],[Categoría]],Cod_Tipo_cultivo[],2,0)</f>
        <v>3</v>
      </c>
      <c r="K1925" t="s">
        <v>129</v>
      </c>
      <c r="L1925">
        <f>+VLOOKUP(Importaciones_mensuales[[#This Row],[Contenido]],Contenido_cod[],2,0)</f>
        <v>1</v>
      </c>
      <c r="M1925" t="str">
        <f>+VLOOKUP(Importaciones_mensuales[[#This Row],[Código Arancelario]],Codigos10[],7,0)</f>
        <v>Packham's triumph</v>
      </c>
      <c r="N1925">
        <v>2016</v>
      </c>
      <c r="O1925">
        <v>67636.800000000003</v>
      </c>
      <c r="P1925">
        <v>11272.8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17421.599999999999</v>
      </c>
      <c r="Y1925">
        <v>97356</v>
      </c>
      <c r="Z1925">
        <v>172166.39999999999</v>
      </c>
    </row>
    <row r="1926" spans="1:26" x14ac:dyDescent="0.25">
      <c r="A1926" t="s">
        <v>329</v>
      </c>
      <c r="B1926" t="s">
        <v>362</v>
      </c>
      <c r="C1926" t="str">
        <f>+VLOOKUP(Importaciones_mensuales[[#This Row],[Código Arancelario]],Codigos10[],2,0)</f>
        <v>Pera</v>
      </c>
      <c r="D1926">
        <f>+VLOOKUP(Importaciones_mensuales[[#This Row],[Cultivo]],Cod_categoría[],2,0)</f>
        <v>100104005</v>
      </c>
      <c r="E1926" t="str">
        <f>+VLOOKUP(Importaciones_mensuales[[#This Row],[Código Arancelario]],Codigos10[],4,0)</f>
        <v>Fresco</v>
      </c>
      <c r="F1926">
        <f>+VLOOKUP(Importaciones_mensuales[[#This Row],[Procesamiento]],Cod_procesamiento[],2,0)</f>
        <v>4</v>
      </c>
      <c r="G1926" t="str">
        <f>+VLOOKUP(Importaciones_mensuales[[#This Row],[Código Arancelario]],Codigos10[],3,0)</f>
        <v>Sin especificar</v>
      </c>
      <c r="H1926">
        <f>+VLOOKUP(Importaciones_mensuales[[#This Row],[Tipo]],Cod_tipo[],2,0)</f>
        <v>5</v>
      </c>
      <c r="I1926" t="str">
        <f>+VLOOKUP(Importaciones_mensuales[[#This Row],[Código Arancelario]],Codigos10[],5,0)</f>
        <v>Frutos de pepita</v>
      </c>
      <c r="J1926">
        <f>+VLOOKUP(Importaciones_mensuales[[#This Row],[Categoría]],Cod_Tipo_cultivo[],2,0)</f>
        <v>3</v>
      </c>
      <c r="K1926" t="s">
        <v>129</v>
      </c>
      <c r="L1926">
        <f>+VLOOKUP(Importaciones_mensuales[[#This Row],[Contenido]],Contenido_cod[],2,0)</f>
        <v>1</v>
      </c>
      <c r="M1926" t="str">
        <f>+VLOOKUP(Importaciones_mensuales[[#This Row],[Código Arancelario]],Codigos10[],7,0)</f>
        <v>Beurre bosc</v>
      </c>
      <c r="N1926">
        <v>2016</v>
      </c>
      <c r="O1926">
        <v>23520</v>
      </c>
      <c r="P1926">
        <v>23520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</row>
    <row r="1927" spans="1:26" x14ac:dyDescent="0.25">
      <c r="A1927" t="s">
        <v>219</v>
      </c>
      <c r="B1927" t="s">
        <v>362</v>
      </c>
      <c r="C1927" t="str">
        <f>+VLOOKUP(Importaciones_mensuales[[#This Row],[Código Arancelario]],Codigos10[],2,0)</f>
        <v>Pera</v>
      </c>
      <c r="D1927">
        <f>+VLOOKUP(Importaciones_mensuales[[#This Row],[Cultivo]],Cod_categoría[],2,0)</f>
        <v>100104005</v>
      </c>
      <c r="E1927" t="str">
        <f>+VLOOKUP(Importaciones_mensuales[[#This Row],[Código Arancelario]],Codigos10[],4,0)</f>
        <v>Fresco</v>
      </c>
      <c r="F1927">
        <f>+VLOOKUP(Importaciones_mensuales[[#This Row],[Procesamiento]],Cod_procesamiento[],2,0)</f>
        <v>4</v>
      </c>
      <c r="G1927" t="str">
        <f>+VLOOKUP(Importaciones_mensuales[[#This Row],[Código Arancelario]],Codigos10[],3,0)</f>
        <v>Sin especificar</v>
      </c>
      <c r="H1927">
        <f>+VLOOKUP(Importaciones_mensuales[[#This Row],[Tipo]],Cod_tipo[],2,0)</f>
        <v>5</v>
      </c>
      <c r="I1927" t="str">
        <f>+VLOOKUP(Importaciones_mensuales[[#This Row],[Código Arancelario]],Codigos10[],5,0)</f>
        <v>Frutos de pepita</v>
      </c>
      <c r="J1927">
        <f>+VLOOKUP(Importaciones_mensuales[[#This Row],[Categoría]],Cod_Tipo_cultivo[],2,0)</f>
        <v>3</v>
      </c>
      <c r="K1927" t="s">
        <v>129</v>
      </c>
      <c r="L1927">
        <f>+VLOOKUP(Importaciones_mensuales[[#This Row],[Contenido]],Contenido_cod[],2,0)</f>
        <v>1</v>
      </c>
      <c r="M1927" t="str">
        <f>+VLOOKUP(Importaciones_mensuales[[#This Row],[Código Arancelario]],Codigos10[],7,0)</f>
        <v>D'Anjou</v>
      </c>
      <c r="N1927">
        <v>2016</v>
      </c>
      <c r="O1927">
        <v>62971.199999999997</v>
      </c>
      <c r="P1927">
        <v>11272.8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5124</v>
      </c>
      <c r="Y1927">
        <v>15372</v>
      </c>
      <c r="Z1927">
        <v>30744</v>
      </c>
    </row>
    <row r="1928" spans="1:26" x14ac:dyDescent="0.25">
      <c r="A1928" t="s">
        <v>221</v>
      </c>
      <c r="B1928" t="s">
        <v>362</v>
      </c>
      <c r="C1928" t="str">
        <f>+VLOOKUP(Importaciones_mensuales[[#This Row],[Código Arancelario]],Codigos10[],2,0)</f>
        <v>Pera</v>
      </c>
      <c r="D1928">
        <f>+VLOOKUP(Importaciones_mensuales[[#This Row],[Cultivo]],Cod_categoría[],2,0)</f>
        <v>100104005</v>
      </c>
      <c r="E1928" t="str">
        <f>+VLOOKUP(Importaciones_mensuales[[#This Row],[Código Arancelario]],Codigos10[],4,0)</f>
        <v>Fresco</v>
      </c>
      <c r="F1928">
        <f>+VLOOKUP(Importaciones_mensuales[[#This Row],[Procesamiento]],Cod_procesamiento[],2,0)</f>
        <v>4</v>
      </c>
      <c r="G1928" t="str">
        <f>+VLOOKUP(Importaciones_mensuales[[#This Row],[Código Arancelario]],Codigos10[],3,0)</f>
        <v>Sin especificar</v>
      </c>
      <c r="H1928">
        <f>+VLOOKUP(Importaciones_mensuales[[#This Row],[Tipo]],Cod_tipo[],2,0)</f>
        <v>5</v>
      </c>
      <c r="I1928" t="str">
        <f>+VLOOKUP(Importaciones_mensuales[[#This Row],[Código Arancelario]],Codigos10[],5,0)</f>
        <v>Frutos de pepita</v>
      </c>
      <c r="J1928">
        <f>+VLOOKUP(Importaciones_mensuales[[#This Row],[Categoría]],Cod_Tipo_cultivo[],2,0)</f>
        <v>3</v>
      </c>
      <c r="K1928" t="s">
        <v>129</v>
      </c>
      <c r="L1928">
        <f>+VLOOKUP(Importaciones_mensuales[[#This Row],[Contenido]],Contenido_cod[],2,0)</f>
        <v>1</v>
      </c>
      <c r="M1928" t="str">
        <f>+VLOOKUP(Importaciones_mensuales[[#This Row],[Código Arancelario]],Codigos10[],7,0)</f>
        <v>Sin especificar</v>
      </c>
      <c r="N1928">
        <v>2016</v>
      </c>
      <c r="O1928">
        <v>8940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</row>
    <row r="1929" spans="1:26" x14ac:dyDescent="0.25">
      <c r="A1929" t="s">
        <v>222</v>
      </c>
      <c r="B1929" t="s">
        <v>362</v>
      </c>
      <c r="C1929" t="str">
        <f>+VLOOKUP(Importaciones_mensuales[[#This Row],[Código Arancelario]],Codigos10[],2,0)</f>
        <v>Damasco</v>
      </c>
      <c r="D1929">
        <f>+VLOOKUP(Importaciones_mensuales[[#This Row],[Cultivo]],Cod_categoría[],2,0)</f>
        <v>100103003</v>
      </c>
      <c r="E1929" t="str">
        <f>+VLOOKUP(Importaciones_mensuales[[#This Row],[Código Arancelario]],Codigos10[],4,0)</f>
        <v>Fresco</v>
      </c>
      <c r="F1929">
        <f>+VLOOKUP(Importaciones_mensuales[[#This Row],[Procesamiento]],Cod_procesamiento[],2,0)</f>
        <v>4</v>
      </c>
      <c r="G1929" t="str">
        <f>+VLOOKUP(Importaciones_mensuales[[#This Row],[Código Arancelario]],Codigos10[],3,0)</f>
        <v>Sin especificar</v>
      </c>
      <c r="H1929">
        <f>+VLOOKUP(Importaciones_mensuales[[#This Row],[Tipo]],Cod_tipo[],2,0)</f>
        <v>5</v>
      </c>
      <c r="I1929" t="str">
        <f>+VLOOKUP(Importaciones_mensuales[[#This Row],[Código Arancelario]],Codigos10[],5,0)</f>
        <v>Frutos de carozo</v>
      </c>
      <c r="J1929">
        <f>+VLOOKUP(Importaciones_mensuales[[#This Row],[Categoría]],Cod_Tipo_cultivo[],2,0)</f>
        <v>5</v>
      </c>
      <c r="K1929" t="s">
        <v>129</v>
      </c>
      <c r="L1929">
        <f>+VLOOKUP(Importaciones_mensuales[[#This Row],[Contenido]],Contenido_cod[],2,0)</f>
        <v>1</v>
      </c>
      <c r="M1929" t="str">
        <f>+VLOOKUP(Importaciones_mensuales[[#This Row],[Código Arancelario]],Codigos10[],7,0)</f>
        <v>Sin especificar</v>
      </c>
      <c r="N1929">
        <v>2016</v>
      </c>
      <c r="O1929">
        <v>0</v>
      </c>
      <c r="P1929">
        <v>6000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</row>
    <row r="1930" spans="1:26" x14ac:dyDescent="0.25">
      <c r="A1930" t="s">
        <v>34</v>
      </c>
      <c r="B1930" t="s">
        <v>363</v>
      </c>
      <c r="C1930" t="str">
        <f>+VLOOKUP(Importaciones_mensuales[[#This Row],[Código Arancelario]],Codigos10[],2,0)</f>
        <v>Ajo</v>
      </c>
      <c r="D1930">
        <f>+VLOOKUP(Importaciones_mensuales[[#This Row],[Cultivo]],Cod_categoría[],2,0)</f>
        <v>100112003</v>
      </c>
      <c r="E1930" t="str">
        <f>+VLOOKUP(Importaciones_mensuales[[#This Row],[Código Arancelario]],Codigos10[],4,0)</f>
        <v>Fresco</v>
      </c>
      <c r="F1930">
        <f>+VLOOKUP(Importaciones_mensuales[[#This Row],[Procesamiento]],Cod_procesamiento[],2,0)</f>
        <v>4</v>
      </c>
      <c r="G1930" t="str">
        <f>+VLOOKUP(Importaciones_mensuales[[#This Row],[Código Arancelario]],Codigos10[],3,0)</f>
        <v>No orgánico</v>
      </c>
      <c r="H1930">
        <f>+VLOOKUP(Importaciones_mensuales[[#This Row],[Tipo]],Cod_tipo[],2,0)</f>
        <v>2</v>
      </c>
      <c r="I1930" t="str">
        <f>+VLOOKUP(Importaciones_mensuales[[#This Row],[Código Arancelario]],Codigos10[],5,0)</f>
        <v>Hortalizas</v>
      </c>
      <c r="J1930">
        <f>+VLOOKUP(Importaciones_mensuales[[#This Row],[Categoría]],Cod_Tipo_cultivo[],2,0)</f>
        <v>7</v>
      </c>
      <c r="K1930" t="s">
        <v>20</v>
      </c>
      <c r="L1930">
        <f>+VLOOKUP(Importaciones_mensuales[[#This Row],[Contenido]],Contenido_cod[],2,0)</f>
        <v>2</v>
      </c>
      <c r="M1930" t="str">
        <f>+VLOOKUP(Importaciones_mensuales[[#This Row],[Código Arancelario]],Codigos10[],7,0)</f>
        <v>Sin especificar</v>
      </c>
      <c r="N1930">
        <v>2019</v>
      </c>
      <c r="O1930">
        <v>0.98938573635486426</v>
      </c>
      <c r="P1930">
        <v>0.36962379504431647</v>
      </c>
      <c r="Q1930">
        <v>0.48886749029948867</v>
      </c>
      <c r="R1930">
        <v>0.48498600762372268</v>
      </c>
      <c r="S1930">
        <v>0.57628751723544724</v>
      </c>
      <c r="T1930">
        <v>0.65705423824628628</v>
      </c>
      <c r="U1930">
        <v>0.76594023495746466</v>
      </c>
      <c r="V1930">
        <v>0.69893958776866871</v>
      </c>
      <c r="W1930">
        <v>0.56998147764659146</v>
      </c>
      <c r="X1930">
        <v>0.77005028396762198</v>
      </c>
      <c r="Y1930">
        <v>0.62629434452551536</v>
      </c>
      <c r="Z1930">
        <v>0.67741071899562155</v>
      </c>
    </row>
    <row r="1931" spans="1:26" x14ac:dyDescent="0.25">
      <c r="A1931" t="s">
        <v>316</v>
      </c>
      <c r="B1931" t="s">
        <v>362</v>
      </c>
      <c r="C1931" t="str">
        <f>+VLOOKUP(Importaciones_mensuales[[#This Row],[Código Arancelario]],Codigos10[],2,0)</f>
        <v>Cereza</v>
      </c>
      <c r="D1931">
        <f>+VLOOKUP(Importaciones_mensuales[[#This Row],[Cultivo]],Cod_categoría[],2,0)</f>
        <v>100103001</v>
      </c>
      <c r="E1931" t="str">
        <f>+VLOOKUP(Importaciones_mensuales[[#This Row],[Código Arancelario]],Codigos10[],4,0)</f>
        <v>Fresco</v>
      </c>
      <c r="F1931">
        <f>+VLOOKUP(Importaciones_mensuales[[#This Row],[Procesamiento]],Cod_procesamiento[],2,0)</f>
        <v>4</v>
      </c>
      <c r="G1931" t="str">
        <f>+VLOOKUP(Importaciones_mensuales[[#This Row],[Código Arancelario]],Codigos10[],3,0)</f>
        <v>Sin especificar</v>
      </c>
      <c r="H1931">
        <f>+VLOOKUP(Importaciones_mensuales[[#This Row],[Tipo]],Cod_tipo[],2,0)</f>
        <v>5</v>
      </c>
      <c r="I1931" t="str">
        <f>+VLOOKUP(Importaciones_mensuales[[#This Row],[Código Arancelario]],Codigos10[],5,0)</f>
        <v>Frutos de carozo</v>
      </c>
      <c r="J1931">
        <f>+VLOOKUP(Importaciones_mensuales[[#This Row],[Categoría]],Cod_Tipo_cultivo[],2,0)</f>
        <v>5</v>
      </c>
      <c r="K1931" t="s">
        <v>129</v>
      </c>
      <c r="L1931">
        <f>+VLOOKUP(Importaciones_mensuales[[#This Row],[Contenido]],Contenido_cod[],2,0)</f>
        <v>1</v>
      </c>
      <c r="M1931" t="str">
        <f>+VLOOKUP(Importaciones_mensuales[[#This Row],[Código Arancelario]],Codigos10[],7,0)</f>
        <v>Sin especificar</v>
      </c>
      <c r="N1931">
        <v>2016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6747</v>
      </c>
      <c r="Z1931">
        <v>0</v>
      </c>
    </row>
    <row r="1932" spans="1:26" x14ac:dyDescent="0.25">
      <c r="A1932" t="s">
        <v>225</v>
      </c>
      <c r="B1932" t="s">
        <v>362</v>
      </c>
      <c r="C1932" t="str">
        <f>+VLOOKUP(Importaciones_mensuales[[#This Row],[Código Arancelario]],Codigos10[],2,0)</f>
        <v>Nectarín</v>
      </c>
      <c r="D1932">
        <f>+VLOOKUP(Importaciones_mensuales[[#This Row],[Cultivo]],Cod_categoría[],2,0)</f>
        <v>100103006</v>
      </c>
      <c r="E1932" t="str">
        <f>+VLOOKUP(Importaciones_mensuales[[#This Row],[Código Arancelario]],Codigos10[],4,0)</f>
        <v>Fresco</v>
      </c>
      <c r="F1932">
        <f>+VLOOKUP(Importaciones_mensuales[[#This Row],[Procesamiento]],Cod_procesamiento[],2,0)</f>
        <v>4</v>
      </c>
      <c r="G1932" t="str">
        <f>+VLOOKUP(Importaciones_mensuales[[#This Row],[Código Arancelario]],Codigos10[],3,0)</f>
        <v>Sin especificar</v>
      </c>
      <c r="H1932">
        <f>+VLOOKUP(Importaciones_mensuales[[#This Row],[Tipo]],Cod_tipo[],2,0)</f>
        <v>5</v>
      </c>
      <c r="I1932" t="str">
        <f>+VLOOKUP(Importaciones_mensuales[[#This Row],[Código Arancelario]],Codigos10[],5,0)</f>
        <v>Frutos de carozo</v>
      </c>
      <c r="J1932">
        <f>+VLOOKUP(Importaciones_mensuales[[#This Row],[Categoría]],Cod_Tipo_cultivo[],2,0)</f>
        <v>5</v>
      </c>
      <c r="K1932" t="s">
        <v>129</v>
      </c>
      <c r="L1932">
        <f>+VLOOKUP(Importaciones_mensuales[[#This Row],[Contenido]],Contenido_cod[],2,0)</f>
        <v>1</v>
      </c>
      <c r="M1932" t="str">
        <f>+VLOOKUP(Importaciones_mensuales[[#This Row],[Código Arancelario]],Codigos10[],7,0)</f>
        <v>Sin especificar</v>
      </c>
      <c r="N1932">
        <v>2016</v>
      </c>
      <c r="O1932">
        <v>0</v>
      </c>
      <c r="P1932">
        <v>0</v>
      </c>
      <c r="Q1932">
        <v>0</v>
      </c>
      <c r="R1932">
        <v>0</v>
      </c>
      <c r="S1932">
        <v>2736</v>
      </c>
      <c r="T1932">
        <v>24154.02</v>
      </c>
      <c r="U1932">
        <v>28430.16</v>
      </c>
      <c r="V1932">
        <v>67007.539999999994</v>
      </c>
      <c r="W1932">
        <v>15392.18</v>
      </c>
      <c r="X1932">
        <v>0</v>
      </c>
      <c r="Y1932">
        <v>0</v>
      </c>
      <c r="Z1932">
        <v>0</v>
      </c>
    </row>
    <row r="1933" spans="1:26" x14ac:dyDescent="0.25">
      <c r="A1933" t="s">
        <v>227</v>
      </c>
      <c r="B1933" t="s">
        <v>362</v>
      </c>
      <c r="C1933" t="str">
        <f>+VLOOKUP(Importaciones_mensuales[[#This Row],[Código Arancelario]],Codigos10[],2,0)</f>
        <v>Durazno</v>
      </c>
      <c r="D1933">
        <f>+VLOOKUP(Importaciones_mensuales[[#This Row],[Cultivo]],Cod_categoría[],2,0)</f>
        <v>100103004</v>
      </c>
      <c r="E1933" t="str">
        <f>+VLOOKUP(Importaciones_mensuales[[#This Row],[Código Arancelario]],Codigos10[],4,0)</f>
        <v>Fresco</v>
      </c>
      <c r="F1933">
        <f>+VLOOKUP(Importaciones_mensuales[[#This Row],[Procesamiento]],Cod_procesamiento[],2,0)</f>
        <v>4</v>
      </c>
      <c r="G1933" t="str">
        <f>+VLOOKUP(Importaciones_mensuales[[#This Row],[Código Arancelario]],Codigos10[],3,0)</f>
        <v>Sin especificar</v>
      </c>
      <c r="H1933">
        <f>+VLOOKUP(Importaciones_mensuales[[#This Row],[Tipo]],Cod_tipo[],2,0)</f>
        <v>5</v>
      </c>
      <c r="I1933" t="str">
        <f>+VLOOKUP(Importaciones_mensuales[[#This Row],[Código Arancelario]],Codigos10[],5,0)</f>
        <v>Frutos de carozo</v>
      </c>
      <c r="J1933">
        <f>+VLOOKUP(Importaciones_mensuales[[#This Row],[Categoría]],Cod_Tipo_cultivo[],2,0)</f>
        <v>5</v>
      </c>
      <c r="K1933" t="s">
        <v>129</v>
      </c>
      <c r="L1933">
        <f>+VLOOKUP(Importaciones_mensuales[[#This Row],[Contenido]],Contenido_cod[],2,0)</f>
        <v>1</v>
      </c>
      <c r="M1933" t="str">
        <f>+VLOOKUP(Importaciones_mensuales[[#This Row],[Código Arancelario]],Codigos10[],7,0)</f>
        <v>Sin especificar</v>
      </c>
      <c r="N1933">
        <v>2016</v>
      </c>
      <c r="O1933">
        <v>0</v>
      </c>
      <c r="P1933">
        <v>0</v>
      </c>
      <c r="Q1933">
        <v>0</v>
      </c>
      <c r="R1933">
        <v>0</v>
      </c>
      <c r="S1933">
        <v>792</v>
      </c>
      <c r="T1933">
        <v>5007.4799999999996</v>
      </c>
      <c r="U1933">
        <v>6898.46</v>
      </c>
      <c r="V1933">
        <v>9513.92</v>
      </c>
      <c r="W1933">
        <v>7457.88</v>
      </c>
      <c r="X1933">
        <v>1935</v>
      </c>
      <c r="Y1933">
        <v>0</v>
      </c>
      <c r="Z1933">
        <v>0</v>
      </c>
    </row>
    <row r="1934" spans="1:26" x14ac:dyDescent="0.25">
      <c r="A1934" t="s">
        <v>267</v>
      </c>
      <c r="B1934" t="s">
        <v>363</v>
      </c>
      <c r="C1934" t="str">
        <f>+VLOOKUP(Importaciones_mensuales[[#This Row],[Código Arancelario]],Codigos10[],2,0)</f>
        <v>Ciruela</v>
      </c>
      <c r="D1934">
        <f>+VLOOKUP(Importaciones_mensuales[[#This Row],[Cultivo]],Cod_categoría[],2,0)</f>
        <v>100103002</v>
      </c>
      <c r="E1934" t="str">
        <f>+VLOOKUP(Importaciones_mensuales[[#This Row],[Código Arancelario]],Codigos10[],4,0)</f>
        <v>Deshidratado</v>
      </c>
      <c r="F1934">
        <f>+VLOOKUP(Importaciones_mensuales[[#This Row],[Procesamiento]],Cod_procesamiento[],2,0)</f>
        <v>3</v>
      </c>
      <c r="G1934" t="str">
        <f>+VLOOKUP(Importaciones_mensuales[[#This Row],[Código Arancelario]],Codigos10[],3,0)</f>
        <v>No orgánico</v>
      </c>
      <c r="H1934">
        <f>+VLOOKUP(Importaciones_mensuales[[#This Row],[Tipo]],Cod_tipo[],2,0)</f>
        <v>2</v>
      </c>
      <c r="I1934" t="str">
        <f>+VLOOKUP(Importaciones_mensuales[[#This Row],[Código Arancelario]],Codigos10[],5,0)</f>
        <v>Frutos de carozo</v>
      </c>
      <c r="J1934">
        <f>+VLOOKUP(Importaciones_mensuales[[#This Row],[Categoría]],Cod_Tipo_cultivo[],2,0)</f>
        <v>5</v>
      </c>
      <c r="K1934" t="s">
        <v>129</v>
      </c>
      <c r="L1934">
        <f>+VLOOKUP(Importaciones_mensuales[[#This Row],[Contenido]],Contenido_cod[],2,0)</f>
        <v>1</v>
      </c>
      <c r="M1934" t="str">
        <f>+VLOOKUP(Importaciones_mensuales[[#This Row],[Código Arancelario]],Codigos10[],7,0)</f>
        <v>Sin especificar</v>
      </c>
      <c r="N1934">
        <v>2020</v>
      </c>
      <c r="O1934">
        <v>0.98756140350877197</v>
      </c>
      <c r="P1934">
        <v>8.677888888888889</v>
      </c>
      <c r="Q1934">
        <v>15.129827472945408</v>
      </c>
      <c r="R1934">
        <v>1.3101497404135167</v>
      </c>
      <c r="S1934">
        <v>1.2787155047983549</v>
      </c>
      <c r="T1934">
        <v>1.1652576028279469</v>
      </c>
      <c r="U1934">
        <v>0.91711412820821481</v>
      </c>
      <c r="V1934">
        <v>1.3497977812995245</v>
      </c>
      <c r="W1934">
        <v>0.9499042444778879</v>
      </c>
      <c r="X1934">
        <v>1.033729334251811</v>
      </c>
      <c r="Y1934">
        <v>1.1713829167034713</v>
      </c>
      <c r="Z1934">
        <v>6.2177707613487421</v>
      </c>
    </row>
    <row r="1935" spans="1:26" x14ac:dyDescent="0.25">
      <c r="A1935" t="s">
        <v>32</v>
      </c>
      <c r="B1935" t="s">
        <v>363</v>
      </c>
      <c r="C1935" t="str">
        <f>+VLOOKUP(Importaciones_mensuales[[#This Row],[Código Arancelario]],Codigos10[],2,0)</f>
        <v>Ajo</v>
      </c>
      <c r="D1935">
        <f>+VLOOKUP(Importaciones_mensuales[[#This Row],[Cultivo]],Cod_categoría[],2,0)</f>
        <v>100112003</v>
      </c>
      <c r="E1935" t="str">
        <f>+VLOOKUP(Importaciones_mensuales[[#This Row],[Código Arancelario]],Codigos10[],4,0)</f>
        <v>Fresco</v>
      </c>
      <c r="F1935">
        <f>+VLOOKUP(Importaciones_mensuales[[#This Row],[Procesamiento]],Cod_procesamiento[],2,0)</f>
        <v>4</v>
      </c>
      <c r="G1935" t="str">
        <f>+VLOOKUP(Importaciones_mensuales[[#This Row],[Código Arancelario]],Codigos10[],3,0)</f>
        <v>Orgánico</v>
      </c>
      <c r="H1935">
        <f>+VLOOKUP(Importaciones_mensuales[[#This Row],[Tipo]],Cod_tipo[],2,0)</f>
        <v>1</v>
      </c>
      <c r="I1935" t="str">
        <f>+VLOOKUP(Importaciones_mensuales[[#This Row],[Código Arancelario]],Codigos10[],5,0)</f>
        <v>Hortalizas</v>
      </c>
      <c r="J1935">
        <f>+VLOOKUP(Importaciones_mensuales[[#This Row],[Categoría]],Cod_Tipo_cultivo[],2,0)</f>
        <v>7</v>
      </c>
      <c r="K1935" t="s">
        <v>20</v>
      </c>
      <c r="L1935">
        <f>+VLOOKUP(Importaciones_mensuales[[#This Row],[Contenido]],Contenido_cod[],2,0)</f>
        <v>2</v>
      </c>
      <c r="M1935" t="str">
        <f>+VLOOKUP(Importaciones_mensuales[[#This Row],[Código Arancelario]],Codigos10[],7,0)</f>
        <v>Sin especificar</v>
      </c>
      <c r="N1935">
        <v>2019</v>
      </c>
      <c r="O1935">
        <v>0.95589959677419356</v>
      </c>
      <c r="P1935">
        <v>0.46113230769230773</v>
      </c>
      <c r="Q1935">
        <v>0</v>
      </c>
      <c r="R1935">
        <v>0.47682884615384613</v>
      </c>
      <c r="S1935">
        <v>0</v>
      </c>
      <c r="T1935">
        <v>0</v>
      </c>
      <c r="U1935">
        <v>0</v>
      </c>
      <c r="V1935">
        <v>1.8271651999999998</v>
      </c>
      <c r="W1935">
        <v>0</v>
      </c>
      <c r="X1935">
        <v>0</v>
      </c>
      <c r="Y1935">
        <v>0</v>
      </c>
      <c r="Z1935">
        <v>0</v>
      </c>
    </row>
    <row r="1936" spans="1:26" x14ac:dyDescent="0.25">
      <c r="A1936" t="s">
        <v>231</v>
      </c>
      <c r="B1936" t="s">
        <v>362</v>
      </c>
      <c r="C1936" t="str">
        <f>+VLOOKUP(Importaciones_mensuales[[#This Row],[Código Arancelario]],Codigos10[],2,0)</f>
        <v>Frutilla</v>
      </c>
      <c r="D1936">
        <f>+VLOOKUP(Importaciones_mensuales[[#This Row],[Cultivo]],Cod_categoría[],2,0)</f>
        <v>100112025</v>
      </c>
      <c r="E1936" t="str">
        <f>+VLOOKUP(Importaciones_mensuales[[#This Row],[Código Arancelario]],Codigos10[],4,0)</f>
        <v>Fresco</v>
      </c>
      <c r="F1936">
        <f>+VLOOKUP(Importaciones_mensuales[[#This Row],[Procesamiento]],Cod_procesamiento[],2,0)</f>
        <v>4</v>
      </c>
      <c r="G1936" t="str">
        <f>+VLOOKUP(Importaciones_mensuales[[#This Row],[Código Arancelario]],Codigos10[],3,0)</f>
        <v>Sin especificar</v>
      </c>
      <c r="H1936">
        <f>+VLOOKUP(Importaciones_mensuales[[#This Row],[Tipo]],Cod_tipo[],2,0)</f>
        <v>5</v>
      </c>
      <c r="I1936" t="str">
        <f>+VLOOKUP(Importaciones_mensuales[[#This Row],[Código Arancelario]],Codigos10[],5,0)</f>
        <v>Berries</v>
      </c>
      <c r="J1936">
        <f>+VLOOKUP(Importaciones_mensuales[[#This Row],[Categoría]],Cod_Tipo_cultivo[],2,0)</f>
        <v>1</v>
      </c>
      <c r="K1936" t="s">
        <v>129</v>
      </c>
      <c r="L1936">
        <f>+VLOOKUP(Importaciones_mensuales[[#This Row],[Contenido]],Contenido_cod[],2,0)</f>
        <v>1</v>
      </c>
      <c r="M1936" t="str">
        <f>+VLOOKUP(Importaciones_mensuales[[#This Row],[Código Arancelario]],Codigos10[],7,0)</f>
        <v>Sin especificar</v>
      </c>
      <c r="N1936">
        <v>2016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224</v>
      </c>
      <c r="Y1936">
        <v>576</v>
      </c>
      <c r="Z1936">
        <v>0</v>
      </c>
    </row>
    <row r="1937" spans="1:26" x14ac:dyDescent="0.25">
      <c r="A1937" t="s">
        <v>255</v>
      </c>
      <c r="B1937" t="s">
        <v>363</v>
      </c>
      <c r="C1937" t="str">
        <f>+VLOOKUP(Importaciones_mensuales[[#This Row],[Código Arancelario]],Codigos10[],2,0)</f>
        <v>Arándano</v>
      </c>
      <c r="D1937">
        <f>+VLOOKUP(Importaciones_mensuales[[#This Row],[Cultivo]],Cod_categoría[],2,0)</f>
        <v>100101001</v>
      </c>
      <c r="E1937" t="str">
        <f>+VLOOKUP(Importaciones_mensuales[[#This Row],[Código Arancelario]],Codigos10[],4,0)</f>
        <v>Congelado</v>
      </c>
      <c r="F1937">
        <f>+VLOOKUP(Importaciones_mensuales[[#This Row],[Procesamiento]],Cod_procesamiento[],2,0)</f>
        <v>1</v>
      </c>
      <c r="G1937" t="str">
        <f>+VLOOKUP(Importaciones_mensuales[[#This Row],[Código Arancelario]],Codigos10[],3,0)</f>
        <v>No orgánico</v>
      </c>
      <c r="H1937">
        <f>+VLOOKUP(Importaciones_mensuales[[#This Row],[Tipo]],Cod_tipo[],2,0)</f>
        <v>2</v>
      </c>
      <c r="I1937" t="str">
        <f>+VLOOKUP(Importaciones_mensuales[[#This Row],[Código Arancelario]],Codigos10[],5,0)</f>
        <v>Berries</v>
      </c>
      <c r="J1937">
        <f>+VLOOKUP(Importaciones_mensuales[[#This Row],[Categoría]],Cod_Tipo_cultivo[],2,0)</f>
        <v>1</v>
      </c>
      <c r="K1937" t="s">
        <v>129</v>
      </c>
      <c r="L1937">
        <f>+VLOOKUP(Importaciones_mensuales[[#This Row],[Contenido]],Contenido_cod[],2,0)</f>
        <v>1</v>
      </c>
      <c r="M1937" t="str">
        <f>+VLOOKUP(Importaciones_mensuales[[#This Row],[Código Arancelario]],Codigos10[],7,0)</f>
        <v>Sin especificar</v>
      </c>
      <c r="N1937">
        <v>2020</v>
      </c>
      <c r="O1937">
        <v>0.95365749999999994</v>
      </c>
      <c r="P1937">
        <v>0.36567799567311049</v>
      </c>
      <c r="Q1937">
        <v>2.8216873045254358</v>
      </c>
      <c r="R1937">
        <v>1.7654188757002727</v>
      </c>
      <c r="S1937">
        <v>2.9140987782311942</v>
      </c>
      <c r="T1937">
        <v>2.5245915778082448</v>
      </c>
      <c r="U1937">
        <v>2.5715083077118583</v>
      </c>
      <c r="V1937">
        <v>1.2641704166666667</v>
      </c>
      <c r="W1937">
        <v>604.86</v>
      </c>
      <c r="X1937">
        <v>33.639583333333334</v>
      </c>
      <c r="Y1937">
        <v>0</v>
      </c>
      <c r="Z1937">
        <v>0</v>
      </c>
    </row>
    <row r="1938" spans="1:26" x14ac:dyDescent="0.25">
      <c r="A1938" t="s">
        <v>319</v>
      </c>
      <c r="B1938" t="s">
        <v>362</v>
      </c>
      <c r="C1938" t="str">
        <f>+VLOOKUP(Importaciones_mensuales[[#This Row],[Código Arancelario]],Codigos10[],2,0)</f>
        <v>Zarzamora</v>
      </c>
      <c r="D1938">
        <f>+VLOOKUP(Importaciones_mensuales[[#This Row],[Cultivo]],Cod_categoría[],2,0)</f>
        <v>100114038</v>
      </c>
      <c r="E1938" t="str">
        <f>+VLOOKUP(Importaciones_mensuales[[#This Row],[Código Arancelario]],Codigos10[],4,0)</f>
        <v>Fresco</v>
      </c>
      <c r="F1938">
        <f>+VLOOKUP(Importaciones_mensuales[[#This Row],[Procesamiento]],Cod_procesamiento[],2,0)</f>
        <v>4</v>
      </c>
      <c r="G1938" t="str">
        <f>+VLOOKUP(Importaciones_mensuales[[#This Row],[Código Arancelario]],Codigos10[],3,0)</f>
        <v>Sin especificar</v>
      </c>
      <c r="H1938">
        <f>+VLOOKUP(Importaciones_mensuales[[#This Row],[Tipo]],Cod_tipo[],2,0)</f>
        <v>5</v>
      </c>
      <c r="I1938" t="str">
        <f>+VLOOKUP(Importaciones_mensuales[[#This Row],[Código Arancelario]],Codigos10[],5,0)</f>
        <v>Berries</v>
      </c>
      <c r="J1938">
        <f>+VLOOKUP(Importaciones_mensuales[[#This Row],[Categoría]],Cod_Tipo_cultivo[],2,0)</f>
        <v>1</v>
      </c>
      <c r="K1938" t="s">
        <v>129</v>
      </c>
      <c r="L1938">
        <f>+VLOOKUP(Importaciones_mensuales[[#This Row],[Contenido]],Contenido_cod[],2,0)</f>
        <v>1</v>
      </c>
      <c r="M1938" t="str">
        <f>+VLOOKUP(Importaciones_mensuales[[#This Row],[Código Arancelario]],Codigos10[],7,0)</f>
        <v>Sin especificar</v>
      </c>
      <c r="N1938">
        <v>2016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120</v>
      </c>
      <c r="Y1938">
        <v>0</v>
      </c>
      <c r="Z1938">
        <v>0</v>
      </c>
    </row>
    <row r="1939" spans="1:26" x14ac:dyDescent="0.25">
      <c r="A1939" t="s">
        <v>229</v>
      </c>
      <c r="B1939" t="s">
        <v>363</v>
      </c>
      <c r="C1939" t="str">
        <f>+VLOOKUP(Importaciones_mensuales[[#This Row],[Código Arancelario]],Codigos10[],2,0)</f>
        <v>Ciruela</v>
      </c>
      <c r="D1939">
        <f>+VLOOKUP(Importaciones_mensuales[[#This Row],[Cultivo]],Cod_categoría[],2,0)</f>
        <v>100103002</v>
      </c>
      <c r="E1939" t="str">
        <f>+VLOOKUP(Importaciones_mensuales[[#This Row],[Código Arancelario]],Codigos10[],4,0)</f>
        <v>Fresco</v>
      </c>
      <c r="F1939">
        <f>+VLOOKUP(Importaciones_mensuales[[#This Row],[Procesamiento]],Cod_procesamiento[],2,0)</f>
        <v>4</v>
      </c>
      <c r="G1939" t="str">
        <f>+VLOOKUP(Importaciones_mensuales[[#This Row],[Código Arancelario]],Codigos10[],3,0)</f>
        <v>No orgánico</v>
      </c>
      <c r="H1939">
        <f>+VLOOKUP(Importaciones_mensuales[[#This Row],[Tipo]],Cod_tipo[],2,0)</f>
        <v>2</v>
      </c>
      <c r="I1939" t="str">
        <f>+VLOOKUP(Importaciones_mensuales[[#This Row],[Código Arancelario]],Codigos10[],5,0)</f>
        <v>Frutos de carozo</v>
      </c>
      <c r="J1939">
        <f>+VLOOKUP(Importaciones_mensuales[[#This Row],[Categoría]],Cod_Tipo_cultivo[],2,0)</f>
        <v>5</v>
      </c>
      <c r="K1939" t="s">
        <v>129</v>
      </c>
      <c r="L1939">
        <f>+VLOOKUP(Importaciones_mensuales[[#This Row],[Contenido]],Contenido_cod[],2,0)</f>
        <v>1</v>
      </c>
      <c r="M1939" t="str">
        <f>+VLOOKUP(Importaciones_mensuales[[#This Row],[Código Arancelario]],Codigos10[],7,0)</f>
        <v>Sin especificar</v>
      </c>
      <c r="N1939">
        <v>2017</v>
      </c>
      <c r="O1939">
        <v>0.87506276709401709</v>
      </c>
      <c r="P1939">
        <v>1.1234526353276355</v>
      </c>
      <c r="Q1939">
        <v>0</v>
      </c>
      <c r="R1939">
        <v>0</v>
      </c>
      <c r="S1939">
        <v>0</v>
      </c>
      <c r="T1939">
        <v>4.7602526799387448</v>
      </c>
      <c r="U1939">
        <v>3.9708333333333332</v>
      </c>
      <c r="V1939">
        <v>10.309977305580729</v>
      </c>
      <c r="W1939">
        <v>3.5446194225721785</v>
      </c>
      <c r="X1939">
        <v>3.5393700787401574</v>
      </c>
      <c r="Y1939">
        <v>57.79</v>
      </c>
      <c r="Z1939">
        <v>0</v>
      </c>
    </row>
    <row r="1940" spans="1:26" x14ac:dyDescent="0.25">
      <c r="A1940" t="s">
        <v>34</v>
      </c>
      <c r="B1940" t="s">
        <v>363</v>
      </c>
      <c r="C1940" t="str">
        <f>+VLOOKUP(Importaciones_mensuales[[#This Row],[Código Arancelario]],Codigos10[],2,0)</f>
        <v>Ajo</v>
      </c>
      <c r="D1940">
        <f>+VLOOKUP(Importaciones_mensuales[[#This Row],[Cultivo]],Cod_categoría[],2,0)</f>
        <v>100112003</v>
      </c>
      <c r="E1940" t="str">
        <f>+VLOOKUP(Importaciones_mensuales[[#This Row],[Código Arancelario]],Codigos10[],4,0)</f>
        <v>Fresco</v>
      </c>
      <c r="F1940">
        <f>+VLOOKUP(Importaciones_mensuales[[#This Row],[Procesamiento]],Cod_procesamiento[],2,0)</f>
        <v>4</v>
      </c>
      <c r="G1940" t="str">
        <f>+VLOOKUP(Importaciones_mensuales[[#This Row],[Código Arancelario]],Codigos10[],3,0)</f>
        <v>No orgánico</v>
      </c>
      <c r="H1940">
        <f>+VLOOKUP(Importaciones_mensuales[[#This Row],[Tipo]],Cod_tipo[],2,0)</f>
        <v>2</v>
      </c>
      <c r="I1940" t="str">
        <f>+VLOOKUP(Importaciones_mensuales[[#This Row],[Código Arancelario]],Codigos10[],5,0)</f>
        <v>Hortalizas</v>
      </c>
      <c r="J1940">
        <f>+VLOOKUP(Importaciones_mensuales[[#This Row],[Categoría]],Cod_Tipo_cultivo[],2,0)</f>
        <v>7</v>
      </c>
      <c r="K1940" t="s">
        <v>20</v>
      </c>
      <c r="L1940">
        <f>+VLOOKUP(Importaciones_mensuales[[#This Row],[Contenido]],Contenido_cod[],2,0)</f>
        <v>2</v>
      </c>
      <c r="M1940" t="str">
        <f>+VLOOKUP(Importaciones_mensuales[[#This Row],[Código Arancelario]],Codigos10[],7,0)</f>
        <v>Sin especificar</v>
      </c>
      <c r="N1940">
        <v>2021</v>
      </c>
      <c r="O1940">
        <v>0.85339598577235776</v>
      </c>
      <c r="P1940">
        <v>0.73604398925453318</v>
      </c>
      <c r="Q1940">
        <v>1.0323030658191747</v>
      </c>
      <c r="R1940">
        <v>0.70209789586120352</v>
      </c>
      <c r="S1940">
        <v>0.6151667547568711</v>
      </c>
      <c r="T1940">
        <v>0.61616936437891034</v>
      </c>
      <c r="U1940">
        <v>0.88840427221689722</v>
      </c>
      <c r="V1940">
        <v>0.83627964433481339</v>
      </c>
      <c r="W1940">
        <v>0.97928167175668324</v>
      </c>
      <c r="X1940">
        <v>0</v>
      </c>
      <c r="Y1940">
        <v>0</v>
      </c>
      <c r="Z1940">
        <v>0</v>
      </c>
    </row>
    <row r="1941" spans="1:26" x14ac:dyDescent="0.25">
      <c r="A1941" t="s">
        <v>34</v>
      </c>
      <c r="B1941" t="s">
        <v>363</v>
      </c>
      <c r="C1941" t="str">
        <f>+VLOOKUP(Importaciones_mensuales[[#This Row],[Código Arancelario]],Codigos10[],2,0)</f>
        <v>Ajo</v>
      </c>
      <c r="D1941">
        <f>+VLOOKUP(Importaciones_mensuales[[#This Row],[Cultivo]],Cod_categoría[],2,0)</f>
        <v>100112003</v>
      </c>
      <c r="E1941" t="str">
        <f>+VLOOKUP(Importaciones_mensuales[[#This Row],[Código Arancelario]],Codigos10[],4,0)</f>
        <v>Fresco</v>
      </c>
      <c r="F1941">
        <f>+VLOOKUP(Importaciones_mensuales[[#This Row],[Procesamiento]],Cod_procesamiento[],2,0)</f>
        <v>4</v>
      </c>
      <c r="G1941" t="str">
        <f>+VLOOKUP(Importaciones_mensuales[[#This Row],[Código Arancelario]],Codigos10[],3,0)</f>
        <v>No orgánico</v>
      </c>
      <c r="H1941">
        <f>+VLOOKUP(Importaciones_mensuales[[#This Row],[Tipo]],Cod_tipo[],2,0)</f>
        <v>2</v>
      </c>
      <c r="I1941" t="str">
        <f>+VLOOKUP(Importaciones_mensuales[[#This Row],[Código Arancelario]],Codigos10[],5,0)</f>
        <v>Hortalizas</v>
      </c>
      <c r="J1941">
        <f>+VLOOKUP(Importaciones_mensuales[[#This Row],[Categoría]],Cod_Tipo_cultivo[],2,0)</f>
        <v>7</v>
      </c>
      <c r="K1941" t="s">
        <v>20</v>
      </c>
      <c r="L1941">
        <f>+VLOOKUP(Importaciones_mensuales[[#This Row],[Contenido]],Contenido_cod[],2,0)</f>
        <v>2</v>
      </c>
      <c r="M1941" t="str">
        <f>+VLOOKUP(Importaciones_mensuales[[#This Row],[Código Arancelario]],Codigos10[],7,0)</f>
        <v>Sin especificar</v>
      </c>
      <c r="N1941">
        <v>2018</v>
      </c>
      <c r="O1941">
        <v>0.80952095238095234</v>
      </c>
      <c r="P1941">
        <v>72.47</v>
      </c>
      <c r="Q1941">
        <v>1.0739622641509434</v>
      </c>
      <c r="R1941">
        <v>0.96699618859742953</v>
      </c>
      <c r="S1941">
        <v>0.50716450411693415</v>
      </c>
      <c r="T1941">
        <v>0.73053617060963105</v>
      </c>
      <c r="U1941">
        <v>0.51972950052875355</v>
      </c>
      <c r="V1941">
        <v>0.47251781201461723</v>
      </c>
      <c r="W1941">
        <v>0.44250969312130578</v>
      </c>
      <c r="X1941">
        <v>0.52973718255869673</v>
      </c>
      <c r="Y1941">
        <v>0.5795614894971356</v>
      </c>
      <c r="Z1941">
        <v>0.43322843196336375</v>
      </c>
    </row>
    <row r="1942" spans="1:26" x14ac:dyDescent="0.25">
      <c r="A1942" t="s">
        <v>338</v>
      </c>
      <c r="B1942" t="s">
        <v>362</v>
      </c>
      <c r="C1942" t="str">
        <f>+VLOOKUP(Importaciones_mensuales[[#This Row],[Código Arancelario]],Codigos10[],2,0)</f>
        <v>Chirimoya</v>
      </c>
      <c r="D1942">
        <f>+VLOOKUP(Importaciones_mensuales[[#This Row],[Cultivo]],Cod_categoría[],2,0)</f>
        <v>100107002</v>
      </c>
      <c r="E1942" t="str">
        <f>+VLOOKUP(Importaciones_mensuales[[#This Row],[Código Arancelario]],Codigos10[],4,0)</f>
        <v>Fresco</v>
      </c>
      <c r="F1942">
        <f>+VLOOKUP(Importaciones_mensuales[[#This Row],[Procesamiento]],Cod_procesamiento[],2,0)</f>
        <v>4</v>
      </c>
      <c r="G1942" t="str">
        <f>+VLOOKUP(Importaciones_mensuales[[#This Row],[Código Arancelario]],Codigos10[],3,0)</f>
        <v>Sin especificar</v>
      </c>
      <c r="H1942">
        <f>+VLOOKUP(Importaciones_mensuales[[#This Row],[Tipo]],Cod_tipo[],2,0)</f>
        <v>5</v>
      </c>
      <c r="I1942" t="str">
        <f>+VLOOKUP(Importaciones_mensuales[[#This Row],[Código Arancelario]],Codigos10[],5,0)</f>
        <v>Tropicales y Subtropicales</v>
      </c>
      <c r="J1942">
        <f>+VLOOKUP(Importaciones_mensuales[[#This Row],[Categoría]],Cod_Tipo_cultivo[],2,0)</f>
        <v>4</v>
      </c>
      <c r="K1942" t="s">
        <v>129</v>
      </c>
      <c r="L1942">
        <f>+VLOOKUP(Importaciones_mensuales[[#This Row],[Contenido]],Contenido_cod[],2,0)</f>
        <v>1</v>
      </c>
      <c r="M1942" t="str">
        <f>+VLOOKUP(Importaciones_mensuales[[#This Row],[Código Arancelario]],Codigos10[],7,0)</f>
        <v>Sin especificar</v>
      </c>
      <c r="N1942">
        <v>2016</v>
      </c>
      <c r="O1942">
        <v>0</v>
      </c>
      <c r="P1942">
        <v>0</v>
      </c>
      <c r="Q1942">
        <v>1050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</row>
    <row r="1943" spans="1:26" x14ac:dyDescent="0.25">
      <c r="A1943" t="s">
        <v>34</v>
      </c>
      <c r="B1943" t="s">
        <v>363</v>
      </c>
      <c r="C1943" t="str">
        <f>+VLOOKUP(Importaciones_mensuales[[#This Row],[Código Arancelario]],Codigos10[],2,0)</f>
        <v>Ajo</v>
      </c>
      <c r="D1943">
        <f>+VLOOKUP(Importaciones_mensuales[[#This Row],[Cultivo]],Cod_categoría[],2,0)</f>
        <v>100112003</v>
      </c>
      <c r="E1943" t="str">
        <f>+VLOOKUP(Importaciones_mensuales[[#This Row],[Código Arancelario]],Codigos10[],4,0)</f>
        <v>Fresco</v>
      </c>
      <c r="F1943">
        <f>+VLOOKUP(Importaciones_mensuales[[#This Row],[Procesamiento]],Cod_procesamiento[],2,0)</f>
        <v>4</v>
      </c>
      <c r="G1943" t="str">
        <f>+VLOOKUP(Importaciones_mensuales[[#This Row],[Código Arancelario]],Codigos10[],3,0)</f>
        <v>No orgánico</v>
      </c>
      <c r="H1943">
        <f>+VLOOKUP(Importaciones_mensuales[[#This Row],[Tipo]],Cod_tipo[],2,0)</f>
        <v>2</v>
      </c>
      <c r="I1943" t="str">
        <f>+VLOOKUP(Importaciones_mensuales[[#This Row],[Código Arancelario]],Codigos10[],5,0)</f>
        <v>Hortalizas</v>
      </c>
      <c r="J1943">
        <f>+VLOOKUP(Importaciones_mensuales[[#This Row],[Categoría]],Cod_Tipo_cultivo[],2,0)</f>
        <v>7</v>
      </c>
      <c r="K1943" t="s">
        <v>20</v>
      </c>
      <c r="L1943">
        <f>+VLOOKUP(Importaciones_mensuales[[#This Row],[Contenido]],Contenido_cod[],2,0)</f>
        <v>2</v>
      </c>
      <c r="M1943" t="str">
        <f>+VLOOKUP(Importaciones_mensuales[[#This Row],[Código Arancelario]],Codigos10[],7,0)</f>
        <v>Sin especificar</v>
      </c>
      <c r="N1943">
        <v>2020</v>
      </c>
      <c r="O1943">
        <v>0.7500334485141672</v>
      </c>
      <c r="P1943">
        <v>0.64793675107283422</v>
      </c>
      <c r="Q1943">
        <v>0.8442176029962547</v>
      </c>
      <c r="R1943">
        <v>0.88073749799008083</v>
      </c>
      <c r="S1943">
        <v>0.5767729401882199</v>
      </c>
      <c r="T1943">
        <v>0.69402341131394574</v>
      </c>
      <c r="U1943">
        <v>0.61047203099804548</v>
      </c>
      <c r="V1943">
        <v>0.53585706063600957</v>
      </c>
      <c r="W1943">
        <v>0.61858930884197116</v>
      </c>
      <c r="X1943">
        <v>0.65851531280680609</v>
      </c>
      <c r="Y1943">
        <v>0.63167639657326424</v>
      </c>
      <c r="Z1943">
        <v>0.93515093205051114</v>
      </c>
    </row>
    <row r="1944" spans="1:26" x14ac:dyDescent="0.25">
      <c r="A1944" t="s">
        <v>247</v>
      </c>
      <c r="B1944" t="s">
        <v>363</v>
      </c>
      <c r="C1944" t="str">
        <f>+VLOOKUP(Importaciones_mensuales[[#This Row],[Código Arancelario]],Codigos10[],2,0)</f>
        <v>Frutilla</v>
      </c>
      <c r="D1944">
        <f>+VLOOKUP(Importaciones_mensuales[[#This Row],[Cultivo]],Cod_categoría[],2,0)</f>
        <v>100112025</v>
      </c>
      <c r="E1944" t="str">
        <f>+VLOOKUP(Importaciones_mensuales[[#This Row],[Código Arancelario]],Codigos10[],4,0)</f>
        <v>Congelado</v>
      </c>
      <c r="F1944">
        <f>+VLOOKUP(Importaciones_mensuales[[#This Row],[Procesamiento]],Cod_procesamiento[],2,0)</f>
        <v>1</v>
      </c>
      <c r="G1944" t="str">
        <f>+VLOOKUP(Importaciones_mensuales[[#This Row],[Código Arancelario]],Codigos10[],3,0)</f>
        <v>No orgánico</v>
      </c>
      <c r="H1944">
        <f>+VLOOKUP(Importaciones_mensuales[[#This Row],[Tipo]],Cod_tipo[],2,0)</f>
        <v>2</v>
      </c>
      <c r="I1944" t="str">
        <f>+VLOOKUP(Importaciones_mensuales[[#This Row],[Código Arancelario]],Codigos10[],5,0)</f>
        <v>Berries</v>
      </c>
      <c r="J1944">
        <f>+VLOOKUP(Importaciones_mensuales[[#This Row],[Categoría]],Cod_Tipo_cultivo[],2,0)</f>
        <v>1</v>
      </c>
      <c r="K1944" t="s">
        <v>129</v>
      </c>
      <c r="L1944">
        <f>+VLOOKUP(Importaciones_mensuales[[#This Row],[Contenido]],Contenido_cod[],2,0)</f>
        <v>1</v>
      </c>
      <c r="M1944" t="str">
        <f>+VLOOKUP(Importaciones_mensuales[[#This Row],[Código Arancelario]],Codigos10[],7,0)</f>
        <v>Sin especificar</v>
      </c>
      <c r="N1944">
        <v>2019</v>
      </c>
      <c r="O1944">
        <v>0.72375479483198135</v>
      </c>
      <c r="P1944">
        <v>18.537991760892552</v>
      </c>
      <c r="Q1944">
        <v>0.67765998282741546</v>
      </c>
      <c r="R1944">
        <v>0</v>
      </c>
      <c r="S1944">
        <v>2.9745075823601184</v>
      </c>
      <c r="T1944">
        <v>0</v>
      </c>
      <c r="U1944">
        <v>1.6388499435343546</v>
      </c>
      <c r="V1944">
        <v>1.9164783333333335</v>
      </c>
      <c r="W1944">
        <v>0</v>
      </c>
      <c r="X1944">
        <v>8.2243916666666674</v>
      </c>
      <c r="Y1944">
        <v>1.8806222448146264</v>
      </c>
      <c r="Z1944">
        <v>2.1079824858757061</v>
      </c>
    </row>
    <row r="1945" spans="1:26" x14ac:dyDescent="0.25">
      <c r="A1945" t="s">
        <v>34</v>
      </c>
      <c r="B1945" t="s">
        <v>363</v>
      </c>
      <c r="C1945" t="str">
        <f>+VLOOKUP(Importaciones_mensuales[[#This Row],[Código Arancelario]],Codigos10[],2,0)</f>
        <v>Ajo</v>
      </c>
      <c r="D1945">
        <f>+VLOOKUP(Importaciones_mensuales[[#This Row],[Cultivo]],Cod_categoría[],2,0)</f>
        <v>100112003</v>
      </c>
      <c r="E1945" t="str">
        <f>+VLOOKUP(Importaciones_mensuales[[#This Row],[Código Arancelario]],Codigos10[],4,0)</f>
        <v>Fresco</v>
      </c>
      <c r="F1945">
        <f>+VLOOKUP(Importaciones_mensuales[[#This Row],[Procesamiento]],Cod_procesamiento[],2,0)</f>
        <v>4</v>
      </c>
      <c r="G1945" t="str">
        <f>+VLOOKUP(Importaciones_mensuales[[#This Row],[Código Arancelario]],Codigos10[],3,0)</f>
        <v>No orgánico</v>
      </c>
      <c r="H1945">
        <f>+VLOOKUP(Importaciones_mensuales[[#This Row],[Tipo]],Cod_tipo[],2,0)</f>
        <v>2</v>
      </c>
      <c r="I1945" t="str">
        <f>+VLOOKUP(Importaciones_mensuales[[#This Row],[Código Arancelario]],Codigos10[],5,0)</f>
        <v>Hortalizas</v>
      </c>
      <c r="J1945">
        <f>+VLOOKUP(Importaciones_mensuales[[#This Row],[Categoría]],Cod_Tipo_cultivo[],2,0)</f>
        <v>7</v>
      </c>
      <c r="K1945" t="s">
        <v>20</v>
      </c>
      <c r="L1945">
        <f>+VLOOKUP(Importaciones_mensuales[[#This Row],[Contenido]],Contenido_cod[],2,0)</f>
        <v>2</v>
      </c>
      <c r="M1945" t="str">
        <f>+VLOOKUP(Importaciones_mensuales[[#This Row],[Código Arancelario]],Codigos10[],7,0)</f>
        <v>Sin especificar</v>
      </c>
      <c r="N1945">
        <v>2017</v>
      </c>
      <c r="O1945">
        <v>0.72229837850248302</v>
      </c>
      <c r="P1945">
        <v>0.46829798568336939</v>
      </c>
      <c r="Q1945">
        <v>0.54567385172023397</v>
      </c>
      <c r="R1945">
        <v>0.85265056996262167</v>
      </c>
      <c r="S1945">
        <v>0.72017199140817001</v>
      </c>
      <c r="T1945">
        <v>0.43554783636711347</v>
      </c>
      <c r="U1945">
        <v>0.54446525347266972</v>
      </c>
      <c r="V1945">
        <v>0.45747060620253999</v>
      </c>
      <c r="W1945">
        <v>0.44336377527033383</v>
      </c>
      <c r="X1945">
        <v>0.62928813068527689</v>
      </c>
      <c r="Y1945">
        <v>0.54914205930381876</v>
      </c>
      <c r="Z1945">
        <v>0.60935674728471545</v>
      </c>
    </row>
    <row r="1946" spans="1:26" x14ac:dyDescent="0.25">
      <c r="A1946" t="s">
        <v>81</v>
      </c>
      <c r="B1946" t="s">
        <v>363</v>
      </c>
      <c r="C1946" t="str">
        <f>+VLOOKUP(Importaciones_mensuales[[#This Row],[Código Arancelario]],Codigos10[],2,0)</f>
        <v>Espárrago</v>
      </c>
      <c r="D1946">
        <f>+VLOOKUP(Importaciones_mensuales[[#This Row],[Cultivo]],Cod_categoría[],2,0)</f>
        <v>100112018</v>
      </c>
      <c r="E1946" t="str">
        <f>+VLOOKUP(Importaciones_mensuales[[#This Row],[Código Arancelario]],Codigos10[],4,0)</f>
        <v>Congelado</v>
      </c>
      <c r="F1946">
        <f>+VLOOKUP(Importaciones_mensuales[[#This Row],[Procesamiento]],Cod_procesamiento[],2,0)</f>
        <v>1</v>
      </c>
      <c r="G1946" t="str">
        <f>+VLOOKUP(Importaciones_mensuales[[#This Row],[Código Arancelario]],Codigos10[],3,0)</f>
        <v>No orgánico</v>
      </c>
      <c r="H1946">
        <f>+VLOOKUP(Importaciones_mensuales[[#This Row],[Tipo]],Cod_tipo[],2,0)</f>
        <v>2</v>
      </c>
      <c r="I1946" t="str">
        <f>+VLOOKUP(Importaciones_mensuales[[#This Row],[Código Arancelario]],Codigos10[],5,0)</f>
        <v>Hortalizas</v>
      </c>
      <c r="J1946">
        <f>+VLOOKUP(Importaciones_mensuales[[#This Row],[Categoría]],Cod_Tipo_cultivo[],2,0)</f>
        <v>7</v>
      </c>
      <c r="K1946" t="s">
        <v>20</v>
      </c>
      <c r="L1946">
        <f>+VLOOKUP(Importaciones_mensuales[[#This Row],[Contenido]],Contenido_cod[],2,0)</f>
        <v>2</v>
      </c>
      <c r="M1946" t="str">
        <f>+VLOOKUP(Importaciones_mensuales[[#This Row],[Código Arancelario]],Codigos10[],7,0)</f>
        <v>Sin especificar</v>
      </c>
      <c r="N1946">
        <v>2015</v>
      </c>
      <c r="O1946">
        <v>0.67</v>
      </c>
      <c r="P1946">
        <v>0</v>
      </c>
      <c r="Q1946">
        <v>0</v>
      </c>
      <c r="R1946">
        <v>24.29</v>
      </c>
      <c r="S1946">
        <v>0</v>
      </c>
      <c r="T1946">
        <v>0</v>
      </c>
      <c r="U1946">
        <v>0</v>
      </c>
      <c r="V1946">
        <v>0</v>
      </c>
      <c r="W1946">
        <v>1.2568656122468012</v>
      </c>
      <c r="X1946">
        <v>0</v>
      </c>
      <c r="Y1946">
        <v>0</v>
      </c>
      <c r="Z1946">
        <v>0</v>
      </c>
    </row>
    <row r="1947" spans="1:26" x14ac:dyDescent="0.25">
      <c r="A1947" t="s">
        <v>267</v>
      </c>
      <c r="B1947" t="s">
        <v>363</v>
      </c>
      <c r="C1947" t="str">
        <f>+VLOOKUP(Importaciones_mensuales[[#This Row],[Código Arancelario]],Codigos10[],2,0)</f>
        <v>Ciruela</v>
      </c>
      <c r="D1947">
        <f>+VLOOKUP(Importaciones_mensuales[[#This Row],[Cultivo]],Cod_categoría[],2,0)</f>
        <v>100103002</v>
      </c>
      <c r="E1947" t="str">
        <f>+VLOOKUP(Importaciones_mensuales[[#This Row],[Código Arancelario]],Codigos10[],4,0)</f>
        <v>Deshidratado</v>
      </c>
      <c r="F1947">
        <f>+VLOOKUP(Importaciones_mensuales[[#This Row],[Procesamiento]],Cod_procesamiento[],2,0)</f>
        <v>3</v>
      </c>
      <c r="G1947" t="str">
        <f>+VLOOKUP(Importaciones_mensuales[[#This Row],[Código Arancelario]],Codigos10[],3,0)</f>
        <v>No orgánico</v>
      </c>
      <c r="H1947">
        <f>+VLOOKUP(Importaciones_mensuales[[#This Row],[Tipo]],Cod_tipo[],2,0)</f>
        <v>2</v>
      </c>
      <c r="I1947" t="str">
        <f>+VLOOKUP(Importaciones_mensuales[[#This Row],[Código Arancelario]],Codigos10[],5,0)</f>
        <v>Frutos de carozo</v>
      </c>
      <c r="J1947">
        <f>+VLOOKUP(Importaciones_mensuales[[#This Row],[Categoría]],Cod_Tipo_cultivo[],2,0)</f>
        <v>5</v>
      </c>
      <c r="K1947" t="s">
        <v>129</v>
      </c>
      <c r="L1947">
        <f>+VLOOKUP(Importaciones_mensuales[[#This Row],[Contenido]],Contenido_cod[],2,0)</f>
        <v>1</v>
      </c>
      <c r="M1947" t="str">
        <f>+VLOOKUP(Importaciones_mensuales[[#This Row],[Código Arancelario]],Codigos10[],7,0)</f>
        <v>Sin especificar</v>
      </c>
      <c r="N1947">
        <v>2019</v>
      </c>
      <c r="O1947">
        <v>0.66211166213405848</v>
      </c>
      <c r="P1947">
        <v>0</v>
      </c>
      <c r="Q1947">
        <v>0.96600367733780101</v>
      </c>
      <c r="R1947">
        <v>0.65600000000000003</v>
      </c>
      <c r="S1947">
        <v>0.65400477647585653</v>
      </c>
      <c r="T1947">
        <v>1.1300648543825274</v>
      </c>
      <c r="U1947">
        <v>1.0851306666666667</v>
      </c>
      <c r="V1947">
        <v>1.3070501555734295</v>
      </c>
      <c r="W1947">
        <v>1.1286686390532545</v>
      </c>
      <c r="X1947">
        <v>0.6524113050163135</v>
      </c>
      <c r="Y1947">
        <v>0.9697953743874087</v>
      </c>
      <c r="Z1947">
        <v>1.0783494006509264</v>
      </c>
    </row>
    <row r="1948" spans="1:26" x14ac:dyDescent="0.25">
      <c r="A1948" t="s">
        <v>34</v>
      </c>
      <c r="B1948" t="s">
        <v>363</v>
      </c>
      <c r="C1948" t="str">
        <f>+VLOOKUP(Importaciones_mensuales[[#This Row],[Código Arancelario]],Codigos10[],2,0)</f>
        <v>Ajo</v>
      </c>
      <c r="D1948">
        <f>+VLOOKUP(Importaciones_mensuales[[#This Row],[Cultivo]],Cod_categoría[],2,0)</f>
        <v>100112003</v>
      </c>
      <c r="E1948" t="str">
        <f>+VLOOKUP(Importaciones_mensuales[[#This Row],[Código Arancelario]],Codigos10[],4,0)</f>
        <v>Fresco</v>
      </c>
      <c r="F1948">
        <f>+VLOOKUP(Importaciones_mensuales[[#This Row],[Procesamiento]],Cod_procesamiento[],2,0)</f>
        <v>4</v>
      </c>
      <c r="G1948" t="str">
        <f>+VLOOKUP(Importaciones_mensuales[[#This Row],[Código Arancelario]],Codigos10[],3,0)</f>
        <v>No orgánico</v>
      </c>
      <c r="H1948">
        <f>+VLOOKUP(Importaciones_mensuales[[#This Row],[Tipo]],Cod_tipo[],2,0)</f>
        <v>2</v>
      </c>
      <c r="I1948" t="str">
        <f>+VLOOKUP(Importaciones_mensuales[[#This Row],[Código Arancelario]],Codigos10[],5,0)</f>
        <v>Hortalizas</v>
      </c>
      <c r="J1948">
        <f>+VLOOKUP(Importaciones_mensuales[[#This Row],[Categoría]],Cod_Tipo_cultivo[],2,0)</f>
        <v>7</v>
      </c>
      <c r="K1948" t="s">
        <v>20</v>
      </c>
      <c r="L1948">
        <f>+VLOOKUP(Importaciones_mensuales[[#This Row],[Contenido]],Contenido_cod[],2,0)</f>
        <v>2</v>
      </c>
      <c r="M1948" t="str">
        <f>+VLOOKUP(Importaciones_mensuales[[#This Row],[Código Arancelario]],Codigos10[],7,0)</f>
        <v>Sin especificar</v>
      </c>
      <c r="N1948">
        <v>2016</v>
      </c>
      <c r="O1948">
        <v>0.4908017690336447</v>
      </c>
      <c r="P1948">
        <v>0.67226314696352918</v>
      </c>
      <c r="Q1948">
        <v>0.49456486609890216</v>
      </c>
      <c r="R1948">
        <v>0.55111344341199275</v>
      </c>
      <c r="S1948">
        <v>0.57916174819566957</v>
      </c>
      <c r="T1948">
        <v>2.2764159477124184</v>
      </c>
      <c r="U1948">
        <v>0.81620276309908768</v>
      </c>
      <c r="V1948">
        <v>0.63969184921805478</v>
      </c>
      <c r="W1948">
        <v>0.60822032303089779</v>
      </c>
      <c r="X1948">
        <v>0.64643160873982775</v>
      </c>
      <c r="Y1948">
        <v>0.70672263561488202</v>
      </c>
      <c r="Z1948">
        <v>1.026061170212766</v>
      </c>
    </row>
    <row r="1949" spans="1:26" x14ac:dyDescent="0.25">
      <c r="A1949" t="s">
        <v>252</v>
      </c>
      <c r="B1949" t="s">
        <v>362</v>
      </c>
      <c r="C1949" t="str">
        <f>+VLOOKUP(Importaciones_mensuales[[#This Row],[Código Arancelario]],Codigos10[],2,0)</f>
        <v>Zarzamora</v>
      </c>
      <c r="D1949">
        <f>+VLOOKUP(Importaciones_mensuales[[#This Row],[Cultivo]],Cod_categoría[],2,0)</f>
        <v>100114038</v>
      </c>
      <c r="E1949" t="str">
        <f>+VLOOKUP(Importaciones_mensuales[[#This Row],[Código Arancelario]],Codigos10[],4,0)</f>
        <v>Congelado</v>
      </c>
      <c r="F1949">
        <f>+VLOOKUP(Importaciones_mensuales[[#This Row],[Procesamiento]],Cod_procesamiento[],2,0)</f>
        <v>1</v>
      </c>
      <c r="G1949" t="str">
        <f>+VLOOKUP(Importaciones_mensuales[[#This Row],[Código Arancelario]],Codigos10[],3,0)</f>
        <v>Sin especificar</v>
      </c>
      <c r="H1949">
        <f>+VLOOKUP(Importaciones_mensuales[[#This Row],[Tipo]],Cod_tipo[],2,0)</f>
        <v>5</v>
      </c>
      <c r="I1949" t="str">
        <f>+VLOOKUP(Importaciones_mensuales[[#This Row],[Código Arancelario]],Codigos10[],5,0)</f>
        <v>Berries</v>
      </c>
      <c r="J1949">
        <f>+VLOOKUP(Importaciones_mensuales[[#This Row],[Categoría]],Cod_Tipo_cultivo[],2,0)</f>
        <v>1</v>
      </c>
      <c r="K1949" t="s">
        <v>129</v>
      </c>
      <c r="L1949">
        <f>+VLOOKUP(Importaciones_mensuales[[#This Row],[Contenido]],Contenido_cod[],2,0)</f>
        <v>1</v>
      </c>
      <c r="M1949" t="str">
        <f>+VLOOKUP(Importaciones_mensuales[[#This Row],[Código Arancelario]],Codigos10[],7,0)</f>
        <v>Sin especificar</v>
      </c>
      <c r="N1949">
        <v>2016</v>
      </c>
      <c r="O1949">
        <v>21818</v>
      </c>
      <c r="P1949">
        <v>0</v>
      </c>
      <c r="Q1949">
        <v>41580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</row>
    <row r="1950" spans="1:26" x14ac:dyDescent="0.25">
      <c r="A1950" t="s">
        <v>34</v>
      </c>
      <c r="B1950" t="s">
        <v>363</v>
      </c>
      <c r="C1950" t="str">
        <f>+VLOOKUP(Importaciones_mensuales[[#This Row],[Código Arancelario]],Codigos10[],2,0)</f>
        <v>Ajo</v>
      </c>
      <c r="D1950">
        <f>+VLOOKUP(Importaciones_mensuales[[#This Row],[Cultivo]],Cod_categoría[],2,0)</f>
        <v>100112003</v>
      </c>
      <c r="E1950" t="str">
        <f>+VLOOKUP(Importaciones_mensuales[[#This Row],[Código Arancelario]],Codigos10[],4,0)</f>
        <v>Fresco</v>
      </c>
      <c r="F1950">
        <f>+VLOOKUP(Importaciones_mensuales[[#This Row],[Procesamiento]],Cod_procesamiento[],2,0)</f>
        <v>4</v>
      </c>
      <c r="G1950" t="str">
        <f>+VLOOKUP(Importaciones_mensuales[[#This Row],[Código Arancelario]],Codigos10[],3,0)</f>
        <v>No orgánico</v>
      </c>
      <c r="H1950">
        <f>+VLOOKUP(Importaciones_mensuales[[#This Row],[Tipo]],Cod_tipo[],2,0)</f>
        <v>2</v>
      </c>
      <c r="I1950" t="str">
        <f>+VLOOKUP(Importaciones_mensuales[[#This Row],[Código Arancelario]],Codigos10[],5,0)</f>
        <v>Hortalizas</v>
      </c>
      <c r="J1950">
        <f>+VLOOKUP(Importaciones_mensuales[[#This Row],[Categoría]],Cod_Tipo_cultivo[],2,0)</f>
        <v>7</v>
      </c>
      <c r="K1950" t="s">
        <v>20</v>
      </c>
      <c r="L1950">
        <f>+VLOOKUP(Importaciones_mensuales[[#This Row],[Contenido]],Contenido_cod[],2,0)</f>
        <v>2</v>
      </c>
      <c r="M1950" t="str">
        <f>+VLOOKUP(Importaciones_mensuales[[#This Row],[Código Arancelario]],Codigos10[],7,0)</f>
        <v>Sin especificar</v>
      </c>
      <c r="N1950">
        <v>2015</v>
      </c>
      <c r="O1950">
        <v>0.40359421428165865</v>
      </c>
      <c r="P1950">
        <v>0.46886936152657449</v>
      </c>
      <c r="Q1950">
        <v>0.4209462465159779</v>
      </c>
      <c r="R1950">
        <v>0.67506905411550699</v>
      </c>
      <c r="S1950">
        <v>0.48266939063502251</v>
      </c>
      <c r="T1950">
        <v>0.94208299065420564</v>
      </c>
      <c r="U1950">
        <v>0.60045932835820892</v>
      </c>
      <c r="V1950">
        <v>0.36206100186915885</v>
      </c>
      <c r="W1950">
        <v>0.48390573569882422</v>
      </c>
      <c r="X1950">
        <v>0.60274876177188697</v>
      </c>
      <c r="Y1950">
        <v>0.49434422068965517</v>
      </c>
      <c r="Z1950">
        <v>0.46322552059444089</v>
      </c>
    </row>
    <row r="1951" spans="1:26" x14ac:dyDescent="0.25">
      <c r="A1951" t="s">
        <v>299</v>
      </c>
      <c r="B1951" t="s">
        <v>362</v>
      </c>
      <c r="C1951" t="str">
        <f>+VLOOKUP(Importaciones_mensuales[[#This Row],[Código Arancelario]],Codigos10[],2,0)</f>
        <v>Manzana</v>
      </c>
      <c r="D1951">
        <f>+VLOOKUP(Importaciones_mensuales[[#This Row],[Cultivo]],Cod_categoría[],2,0)</f>
        <v>100104002</v>
      </c>
      <c r="E1951" t="str">
        <f>+VLOOKUP(Importaciones_mensuales[[#This Row],[Código Arancelario]],Codigos10[],4,0)</f>
        <v>Deshidratado</v>
      </c>
      <c r="F1951">
        <f>+VLOOKUP(Importaciones_mensuales[[#This Row],[Procesamiento]],Cod_procesamiento[],2,0)</f>
        <v>3</v>
      </c>
      <c r="G1951" t="str">
        <f>+VLOOKUP(Importaciones_mensuales[[#This Row],[Código Arancelario]],Codigos10[],3,0)</f>
        <v>Orgánico</v>
      </c>
      <c r="H1951">
        <f>+VLOOKUP(Importaciones_mensuales[[#This Row],[Tipo]],Cod_tipo[],2,0)</f>
        <v>1</v>
      </c>
      <c r="I1951" t="str">
        <f>+VLOOKUP(Importaciones_mensuales[[#This Row],[Código Arancelario]],Codigos10[],5,0)</f>
        <v>Frutos de pepita</v>
      </c>
      <c r="J1951">
        <f>+VLOOKUP(Importaciones_mensuales[[#This Row],[Categoría]],Cod_Tipo_cultivo[],2,0)</f>
        <v>3</v>
      </c>
      <c r="K1951" t="s">
        <v>129</v>
      </c>
      <c r="L1951">
        <f>+VLOOKUP(Importaciones_mensuales[[#This Row],[Contenido]],Contenido_cod[],2,0)</f>
        <v>1</v>
      </c>
      <c r="M1951" t="str">
        <f>+VLOOKUP(Importaciones_mensuales[[#This Row],[Código Arancelario]],Codigos10[],7,0)</f>
        <v>Sin especificar</v>
      </c>
      <c r="N1951">
        <v>2016</v>
      </c>
      <c r="O1951">
        <v>0.34620000000000001</v>
      </c>
      <c r="P1951">
        <v>0</v>
      </c>
      <c r="Q1951">
        <v>420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</row>
    <row r="1952" spans="1:26" x14ac:dyDescent="0.25">
      <c r="A1952" t="s">
        <v>257</v>
      </c>
      <c r="B1952" t="s">
        <v>362</v>
      </c>
      <c r="C1952" t="str">
        <f>+VLOOKUP(Importaciones_mensuales[[#This Row],[Código Arancelario]],Codigos10[],2,0)</f>
        <v>Durazno</v>
      </c>
      <c r="D1952">
        <f>+VLOOKUP(Importaciones_mensuales[[#This Row],[Cultivo]],Cod_categoría[],2,0)</f>
        <v>100103004</v>
      </c>
      <c r="E1952" t="str">
        <f>+VLOOKUP(Importaciones_mensuales[[#This Row],[Código Arancelario]],Codigos10[],4,0)</f>
        <v>Congelado</v>
      </c>
      <c r="F1952">
        <f>+VLOOKUP(Importaciones_mensuales[[#This Row],[Procesamiento]],Cod_procesamiento[],2,0)</f>
        <v>1</v>
      </c>
      <c r="G1952" t="str">
        <f>+VLOOKUP(Importaciones_mensuales[[#This Row],[Código Arancelario]],Codigos10[],3,0)</f>
        <v>Sin especificar</v>
      </c>
      <c r="H1952">
        <f>+VLOOKUP(Importaciones_mensuales[[#This Row],[Tipo]],Cod_tipo[],2,0)</f>
        <v>5</v>
      </c>
      <c r="I1952" t="str">
        <f>+VLOOKUP(Importaciones_mensuales[[#This Row],[Código Arancelario]],Codigos10[],5,0)</f>
        <v>Frutos de carozo</v>
      </c>
      <c r="J1952">
        <f>+VLOOKUP(Importaciones_mensuales[[#This Row],[Categoría]],Cod_Tipo_cultivo[],2,0)</f>
        <v>5</v>
      </c>
      <c r="K1952" t="s">
        <v>129</v>
      </c>
      <c r="L1952">
        <f>+VLOOKUP(Importaciones_mensuales[[#This Row],[Contenido]],Contenido_cod[],2,0)</f>
        <v>1</v>
      </c>
      <c r="M1952" t="str">
        <f>+VLOOKUP(Importaciones_mensuales[[#This Row],[Código Arancelario]],Codigos10[],7,0)</f>
        <v>Sin especificar</v>
      </c>
      <c r="N1952">
        <v>2016</v>
      </c>
      <c r="O1952">
        <v>48000</v>
      </c>
      <c r="P1952">
        <v>48000</v>
      </c>
      <c r="Q1952">
        <v>21993.759999999998</v>
      </c>
      <c r="R1952">
        <v>131401.76</v>
      </c>
      <c r="S1952">
        <v>43408</v>
      </c>
      <c r="T1952">
        <v>24000</v>
      </c>
      <c r="U1952">
        <v>25013.5</v>
      </c>
      <c r="V1952">
        <v>18144</v>
      </c>
      <c r="W1952">
        <v>49000</v>
      </c>
      <c r="X1952">
        <v>0</v>
      </c>
      <c r="Y1952">
        <v>25000</v>
      </c>
      <c r="Z1952">
        <v>25000</v>
      </c>
    </row>
    <row r="1953" spans="1:26" x14ac:dyDescent="0.25">
      <c r="A1953" t="s">
        <v>259</v>
      </c>
      <c r="B1953" t="s">
        <v>362</v>
      </c>
      <c r="C1953" t="str">
        <f>+VLOOKUP(Importaciones_mensuales[[#This Row],[Código Arancelario]],Codigos10[],2,0)</f>
        <v>Uva</v>
      </c>
      <c r="D1953">
        <f>+VLOOKUP(Importaciones_mensuales[[#This Row],[Cultivo]],Cod_categoría[],2,0)</f>
        <v>100109001</v>
      </c>
      <c r="E1953" t="str">
        <f>+VLOOKUP(Importaciones_mensuales[[#This Row],[Código Arancelario]],Codigos10[],4,0)</f>
        <v>Congelado</v>
      </c>
      <c r="F1953">
        <f>+VLOOKUP(Importaciones_mensuales[[#This Row],[Procesamiento]],Cod_procesamiento[],2,0)</f>
        <v>1</v>
      </c>
      <c r="G1953" t="str">
        <f>+VLOOKUP(Importaciones_mensuales[[#This Row],[Código Arancelario]],Codigos10[],3,0)</f>
        <v>Sin especificar</v>
      </c>
      <c r="H1953">
        <f>+VLOOKUP(Importaciones_mensuales[[#This Row],[Tipo]],Cod_tipo[],2,0)</f>
        <v>5</v>
      </c>
      <c r="I1953" t="str">
        <f>+VLOOKUP(Importaciones_mensuales[[#This Row],[Código Arancelario]],Codigos10[],5,0)</f>
        <v>Uva</v>
      </c>
      <c r="J1953">
        <f>+VLOOKUP(Importaciones_mensuales[[#This Row],[Categoría]],Cod_Tipo_cultivo[],2,0)</f>
        <v>11</v>
      </c>
      <c r="K1953" t="s">
        <v>129</v>
      </c>
      <c r="L1953">
        <f>+VLOOKUP(Importaciones_mensuales[[#This Row],[Contenido]],Contenido_cod[],2,0)</f>
        <v>1</v>
      </c>
      <c r="M1953" t="str">
        <f>+VLOOKUP(Importaciones_mensuales[[#This Row],[Código Arancelario]],Codigos10[],7,0)</f>
        <v>Sin especificar</v>
      </c>
      <c r="N1953">
        <v>2016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24000</v>
      </c>
    </row>
    <row r="1954" spans="1:26" x14ac:dyDescent="0.25">
      <c r="A1954" t="s">
        <v>274</v>
      </c>
      <c r="B1954" t="s">
        <v>362</v>
      </c>
      <c r="C1954" t="str">
        <f>+VLOOKUP(Importaciones_mensuales[[#This Row],[Código Arancelario]],Codigos10[],2,0)</f>
        <v>Frutilla</v>
      </c>
      <c r="D1954">
        <f>+VLOOKUP(Importaciones_mensuales[[#This Row],[Cultivo]],Cod_categoría[],2,0)</f>
        <v>100112025</v>
      </c>
      <c r="E1954" t="str">
        <f>+VLOOKUP(Importaciones_mensuales[[#This Row],[Código Arancelario]],Codigos10[],4,0)</f>
        <v>Deshidratado</v>
      </c>
      <c r="F1954">
        <f>+VLOOKUP(Importaciones_mensuales[[#This Row],[Procesamiento]],Cod_procesamiento[],2,0)</f>
        <v>3</v>
      </c>
      <c r="G1954" t="str">
        <f>+VLOOKUP(Importaciones_mensuales[[#This Row],[Código Arancelario]],Codigos10[],3,0)</f>
        <v>No orgánico</v>
      </c>
      <c r="H1954">
        <f>+VLOOKUP(Importaciones_mensuales[[#This Row],[Tipo]],Cod_tipo[],2,0)</f>
        <v>2</v>
      </c>
      <c r="I1954" t="str">
        <f>+VLOOKUP(Importaciones_mensuales[[#This Row],[Código Arancelario]],Codigos10[],5,0)</f>
        <v>Berries</v>
      </c>
      <c r="J1954">
        <f>+VLOOKUP(Importaciones_mensuales[[#This Row],[Categoría]],Cod_Tipo_cultivo[],2,0)</f>
        <v>1</v>
      </c>
      <c r="K1954" t="s">
        <v>129</v>
      </c>
      <c r="L1954">
        <f>+VLOOKUP(Importaciones_mensuales[[#This Row],[Contenido]],Contenido_cod[],2,0)</f>
        <v>1</v>
      </c>
      <c r="M1954" t="str">
        <f>+VLOOKUP(Importaciones_mensuales[[#This Row],[Código Arancelario]],Codigos10[],7,0)</f>
        <v>Sin especificar</v>
      </c>
      <c r="N1954">
        <v>2020</v>
      </c>
      <c r="O1954">
        <v>0.32300000000000001</v>
      </c>
      <c r="P1954">
        <v>0</v>
      </c>
      <c r="Q1954">
        <v>1.2</v>
      </c>
      <c r="R1954">
        <v>0</v>
      </c>
      <c r="S1954">
        <v>0</v>
      </c>
      <c r="T1954">
        <v>640</v>
      </c>
      <c r="U1954">
        <v>0</v>
      </c>
      <c r="V1954">
        <v>8.4</v>
      </c>
      <c r="W1954">
        <v>1.7</v>
      </c>
      <c r="X1954">
        <v>5416.06</v>
      </c>
      <c r="Y1954">
        <v>0</v>
      </c>
      <c r="Z1954">
        <v>69.599999999999994</v>
      </c>
    </row>
    <row r="1955" spans="1:26" x14ac:dyDescent="0.25">
      <c r="A1955" t="s">
        <v>268</v>
      </c>
      <c r="B1955" t="s">
        <v>362</v>
      </c>
      <c r="C1955" t="str">
        <f>+VLOOKUP(Importaciones_mensuales[[#This Row],[Código Arancelario]],Codigos10[],2,0)</f>
        <v>Manzana</v>
      </c>
      <c r="D1955">
        <f>+VLOOKUP(Importaciones_mensuales[[#This Row],[Cultivo]],Cod_categoría[],2,0)</f>
        <v>100104002</v>
      </c>
      <c r="E1955" t="str">
        <f>+VLOOKUP(Importaciones_mensuales[[#This Row],[Código Arancelario]],Codigos10[],4,0)</f>
        <v>Deshidratado</v>
      </c>
      <c r="F1955">
        <f>+VLOOKUP(Importaciones_mensuales[[#This Row],[Procesamiento]],Cod_procesamiento[],2,0)</f>
        <v>3</v>
      </c>
      <c r="G1955" t="str">
        <f>+VLOOKUP(Importaciones_mensuales[[#This Row],[Código Arancelario]],Codigos10[],3,0)</f>
        <v>No orgánico</v>
      </c>
      <c r="H1955">
        <f>+VLOOKUP(Importaciones_mensuales[[#This Row],[Tipo]],Cod_tipo[],2,0)</f>
        <v>2</v>
      </c>
      <c r="I1955" t="str">
        <f>+VLOOKUP(Importaciones_mensuales[[#This Row],[Código Arancelario]],Codigos10[],5,0)</f>
        <v>Frutos de pepita</v>
      </c>
      <c r="J1955">
        <f>+VLOOKUP(Importaciones_mensuales[[#This Row],[Categoría]],Cod_Tipo_cultivo[],2,0)</f>
        <v>3</v>
      </c>
      <c r="K1955" t="s">
        <v>129</v>
      </c>
      <c r="L1955">
        <f>+VLOOKUP(Importaciones_mensuales[[#This Row],[Contenido]],Contenido_cod[],2,0)</f>
        <v>1</v>
      </c>
      <c r="M1955" t="str">
        <f>+VLOOKUP(Importaciones_mensuales[[#This Row],[Código Arancelario]],Codigos10[],7,0)</f>
        <v>Sin especificar</v>
      </c>
      <c r="N1955">
        <v>2015</v>
      </c>
      <c r="O1955">
        <v>0.15</v>
      </c>
      <c r="P1955">
        <v>0</v>
      </c>
      <c r="Q1955">
        <v>0</v>
      </c>
      <c r="R1955">
        <v>10288.460800000001</v>
      </c>
      <c r="S1955">
        <v>2819.529</v>
      </c>
      <c r="T1955">
        <v>0</v>
      </c>
      <c r="U1955">
        <v>8.0094999999999992</v>
      </c>
      <c r="V1955">
        <v>0</v>
      </c>
      <c r="W1955">
        <v>0</v>
      </c>
      <c r="X1955">
        <v>185.05770000000001</v>
      </c>
      <c r="Y1955">
        <v>49.119300000000003</v>
      </c>
      <c r="Z1955">
        <v>0</v>
      </c>
    </row>
    <row r="1956" spans="1:26" x14ac:dyDescent="0.25">
      <c r="A1956" t="s">
        <v>265</v>
      </c>
      <c r="B1956" t="s">
        <v>362</v>
      </c>
      <c r="C1956" t="str">
        <f>+VLOOKUP(Importaciones_mensuales[[#This Row],[Código Arancelario]],Codigos10[],2,0)</f>
        <v>Damasco</v>
      </c>
      <c r="D1956">
        <f>+VLOOKUP(Importaciones_mensuales[[#This Row],[Cultivo]],Cod_categoría[],2,0)</f>
        <v>100103003</v>
      </c>
      <c r="E1956" t="str">
        <f>+VLOOKUP(Importaciones_mensuales[[#This Row],[Código Arancelario]],Codigos10[],4,0)</f>
        <v>Deshidratado</v>
      </c>
      <c r="F1956">
        <f>+VLOOKUP(Importaciones_mensuales[[#This Row],[Procesamiento]],Cod_procesamiento[],2,0)</f>
        <v>3</v>
      </c>
      <c r="G1956" t="str">
        <f>+VLOOKUP(Importaciones_mensuales[[#This Row],[Código Arancelario]],Codigos10[],3,0)</f>
        <v>Sin especificar</v>
      </c>
      <c r="H1956">
        <f>+VLOOKUP(Importaciones_mensuales[[#This Row],[Tipo]],Cod_tipo[],2,0)</f>
        <v>5</v>
      </c>
      <c r="I1956" t="str">
        <f>+VLOOKUP(Importaciones_mensuales[[#This Row],[Código Arancelario]],Codigos10[],5,0)</f>
        <v>Frutos de carozo</v>
      </c>
      <c r="J1956">
        <f>+VLOOKUP(Importaciones_mensuales[[#This Row],[Categoría]],Cod_Tipo_cultivo[],2,0)</f>
        <v>5</v>
      </c>
      <c r="K1956" t="s">
        <v>129</v>
      </c>
      <c r="L1956">
        <f>+VLOOKUP(Importaciones_mensuales[[#This Row],[Contenido]],Contenido_cod[],2,0)</f>
        <v>1</v>
      </c>
      <c r="M1956" t="str">
        <f>+VLOOKUP(Importaciones_mensuales[[#This Row],[Código Arancelario]],Codigos10[],7,0)</f>
        <v>Sin especificar</v>
      </c>
      <c r="N1956">
        <v>2016</v>
      </c>
      <c r="O1956">
        <v>10000</v>
      </c>
      <c r="P1956">
        <v>19000</v>
      </c>
      <c r="Q1956">
        <v>0</v>
      </c>
      <c r="R1956">
        <v>20</v>
      </c>
      <c r="S1956">
        <v>0</v>
      </c>
      <c r="T1956">
        <v>15000</v>
      </c>
      <c r="U1956">
        <v>5000</v>
      </c>
      <c r="V1956">
        <v>0</v>
      </c>
      <c r="W1956">
        <v>10000</v>
      </c>
      <c r="X1956">
        <v>11720</v>
      </c>
      <c r="Y1956">
        <v>24500</v>
      </c>
      <c r="Z1956">
        <v>15020</v>
      </c>
    </row>
    <row r="1957" spans="1:26" x14ac:dyDescent="0.25">
      <c r="A1957" t="s">
        <v>28</v>
      </c>
      <c r="B1957" t="s">
        <v>363</v>
      </c>
      <c r="C1957" t="str">
        <f>+VLOOKUP(Importaciones_mensuales[[#This Row],[Código Arancelario]],Codigos10[],2,0)</f>
        <v>Cebolla</v>
      </c>
      <c r="D1957">
        <f>+VLOOKUP(Importaciones_mensuales[[#This Row],[Cultivo]],Cod_categoría[],2,0)</f>
        <v>100112004</v>
      </c>
      <c r="E1957" t="str">
        <f>+VLOOKUP(Importaciones_mensuales[[#This Row],[Código Arancelario]],Codigos10[],4,0)</f>
        <v>Fresco</v>
      </c>
      <c r="F1957">
        <f>+VLOOKUP(Importaciones_mensuales[[#This Row],[Procesamiento]],Cod_procesamiento[],2,0)</f>
        <v>4</v>
      </c>
      <c r="G1957" t="str">
        <f>+VLOOKUP(Importaciones_mensuales[[#This Row],[Código Arancelario]],Codigos10[],3,0)</f>
        <v>No orgánico</v>
      </c>
      <c r="H1957">
        <f>+VLOOKUP(Importaciones_mensuales[[#This Row],[Tipo]],Cod_tipo[],2,0)</f>
        <v>2</v>
      </c>
      <c r="I1957" t="str">
        <f>+VLOOKUP(Importaciones_mensuales[[#This Row],[Código Arancelario]],Codigos10[],5,0)</f>
        <v>Hortalizas</v>
      </c>
      <c r="J1957">
        <f>+VLOOKUP(Importaciones_mensuales[[#This Row],[Categoría]],Cod_Tipo_cultivo[],2,0)</f>
        <v>7</v>
      </c>
      <c r="K1957" t="s">
        <v>20</v>
      </c>
      <c r="L1957">
        <f>+VLOOKUP(Importaciones_mensuales[[#This Row],[Contenido]],Contenido_cod[],2,0)</f>
        <v>2</v>
      </c>
      <c r="M1957" t="str">
        <f>+VLOOKUP(Importaciones_mensuales[[#This Row],[Código Arancelario]],Codigos10[],7,0)</f>
        <v>Sin especificar</v>
      </c>
      <c r="N1957">
        <v>2021</v>
      </c>
      <c r="O1957">
        <v>0.1046126236347065</v>
      </c>
      <c r="P1957">
        <v>0.10226741059739683</v>
      </c>
      <c r="Q1957">
        <v>0.10647098694794449</v>
      </c>
      <c r="R1957">
        <v>9.7609034182141757E-2</v>
      </c>
      <c r="S1957">
        <v>0.13280660232119912</v>
      </c>
      <c r="T1957">
        <v>0.13068401082877779</v>
      </c>
      <c r="U1957">
        <v>0.11317409450281649</v>
      </c>
      <c r="V1957">
        <v>9.6639415366962342E-2</v>
      </c>
      <c r="W1957">
        <v>0.11037087801539898</v>
      </c>
      <c r="X1957">
        <v>0</v>
      </c>
      <c r="Y1957">
        <v>0</v>
      </c>
      <c r="Z1957">
        <v>0</v>
      </c>
    </row>
    <row r="1958" spans="1:26" x14ac:dyDescent="0.25">
      <c r="A1958" t="s">
        <v>24</v>
      </c>
      <c r="B1958" t="s">
        <v>363</v>
      </c>
      <c r="C1958" t="str">
        <f>+VLOOKUP(Importaciones_mensuales[[#This Row],[Código Arancelario]],Codigos10[],2,0)</f>
        <v>Cebolla</v>
      </c>
      <c r="D1958">
        <f>+VLOOKUP(Importaciones_mensuales[[#This Row],[Cultivo]],Cod_categoría[],2,0)</f>
        <v>100112004</v>
      </c>
      <c r="E1958" t="str">
        <f>+VLOOKUP(Importaciones_mensuales[[#This Row],[Código Arancelario]],Codigos10[],4,0)</f>
        <v>Fresco</v>
      </c>
      <c r="F1958">
        <f>+VLOOKUP(Importaciones_mensuales[[#This Row],[Procesamiento]],Cod_procesamiento[],2,0)</f>
        <v>4</v>
      </c>
      <c r="G1958" t="str">
        <f>+VLOOKUP(Importaciones_mensuales[[#This Row],[Código Arancelario]],Codigos10[],3,0)</f>
        <v>Orgánico</v>
      </c>
      <c r="H1958">
        <f>+VLOOKUP(Importaciones_mensuales[[#This Row],[Tipo]],Cod_tipo[],2,0)</f>
        <v>1</v>
      </c>
      <c r="I1958" t="str">
        <f>+VLOOKUP(Importaciones_mensuales[[#This Row],[Código Arancelario]],Codigos10[],5,0)</f>
        <v>Hortalizas</v>
      </c>
      <c r="J1958">
        <f>+VLOOKUP(Importaciones_mensuales[[#This Row],[Categoría]],Cod_Tipo_cultivo[],2,0)</f>
        <v>7</v>
      </c>
      <c r="K1958" t="s">
        <v>20</v>
      </c>
      <c r="L1958">
        <f>+VLOOKUP(Importaciones_mensuales[[#This Row],[Contenido]],Contenido_cod[],2,0)</f>
        <v>2</v>
      </c>
      <c r="M1958" t="str">
        <f>+VLOOKUP(Importaciones_mensuales[[#This Row],[Código Arancelario]],Codigos10[],7,0)</f>
        <v>Sin especificar</v>
      </c>
      <c r="N1958">
        <v>2018</v>
      </c>
      <c r="O1958">
        <v>9.4909090909090915E-2</v>
      </c>
      <c r="P1958">
        <v>9.4967741935483879E-2</v>
      </c>
      <c r="Q1958">
        <v>0</v>
      </c>
      <c r="R1958">
        <v>0</v>
      </c>
      <c r="S1958">
        <v>0</v>
      </c>
      <c r="T1958">
        <v>0</v>
      </c>
      <c r="U1958">
        <v>0.10694716533095874</v>
      </c>
      <c r="V1958">
        <v>0</v>
      </c>
      <c r="W1958">
        <v>0.10639596076313441</v>
      </c>
      <c r="X1958">
        <v>9.0172222222222223E-2</v>
      </c>
      <c r="Y1958">
        <v>7.871040360186525E-2</v>
      </c>
      <c r="Z1958">
        <v>8.4293602693602698E-2</v>
      </c>
    </row>
    <row r="1959" spans="1:26" x14ac:dyDescent="0.25">
      <c r="A1959" t="s">
        <v>28</v>
      </c>
      <c r="B1959" t="s">
        <v>363</v>
      </c>
      <c r="C1959" t="str">
        <f>+VLOOKUP(Importaciones_mensuales[[#This Row],[Código Arancelario]],Codigos10[],2,0)</f>
        <v>Cebolla</v>
      </c>
      <c r="D1959">
        <f>+VLOOKUP(Importaciones_mensuales[[#This Row],[Cultivo]],Cod_categoría[],2,0)</f>
        <v>100112004</v>
      </c>
      <c r="E1959" t="str">
        <f>+VLOOKUP(Importaciones_mensuales[[#This Row],[Código Arancelario]],Codigos10[],4,0)</f>
        <v>Fresco</v>
      </c>
      <c r="F1959">
        <f>+VLOOKUP(Importaciones_mensuales[[#This Row],[Procesamiento]],Cod_procesamiento[],2,0)</f>
        <v>4</v>
      </c>
      <c r="G1959" t="str">
        <f>+VLOOKUP(Importaciones_mensuales[[#This Row],[Código Arancelario]],Codigos10[],3,0)</f>
        <v>No orgánico</v>
      </c>
      <c r="H1959">
        <f>+VLOOKUP(Importaciones_mensuales[[#This Row],[Tipo]],Cod_tipo[],2,0)</f>
        <v>2</v>
      </c>
      <c r="I1959" t="str">
        <f>+VLOOKUP(Importaciones_mensuales[[#This Row],[Código Arancelario]],Codigos10[],5,0)</f>
        <v>Hortalizas</v>
      </c>
      <c r="J1959">
        <f>+VLOOKUP(Importaciones_mensuales[[#This Row],[Categoría]],Cod_Tipo_cultivo[],2,0)</f>
        <v>7</v>
      </c>
      <c r="K1959" t="s">
        <v>20</v>
      </c>
      <c r="L1959">
        <f>+VLOOKUP(Importaciones_mensuales[[#This Row],[Contenido]],Contenido_cod[],2,0)</f>
        <v>2</v>
      </c>
      <c r="M1959" t="str">
        <f>+VLOOKUP(Importaciones_mensuales[[#This Row],[Código Arancelario]],Codigos10[],7,0)</f>
        <v>Sin especificar</v>
      </c>
      <c r="N1959">
        <v>2019</v>
      </c>
      <c r="O1959">
        <v>9.2736192820444832E-2</v>
      </c>
      <c r="P1959">
        <v>0.10081857300110077</v>
      </c>
      <c r="Q1959">
        <v>9.4405971587532111E-2</v>
      </c>
      <c r="R1959">
        <v>0.10346360886670332</v>
      </c>
      <c r="S1959">
        <v>9.3222379865316021E-2</v>
      </c>
      <c r="T1959">
        <v>9.214183069602562E-2</v>
      </c>
      <c r="U1959">
        <v>9.1403885506080834E-2</v>
      </c>
      <c r="V1959">
        <v>9.8364033443474774E-2</v>
      </c>
      <c r="W1959">
        <v>9.9989887902430269E-2</v>
      </c>
      <c r="X1959">
        <v>9.3770022760852154E-2</v>
      </c>
      <c r="Y1959">
        <v>9.4544882341078204E-2</v>
      </c>
      <c r="Z1959">
        <v>8.9883168041523784E-2</v>
      </c>
    </row>
    <row r="1960" spans="1:26" x14ac:dyDescent="0.25">
      <c r="A1960" t="s">
        <v>28</v>
      </c>
      <c r="B1960" t="s">
        <v>363</v>
      </c>
      <c r="C1960" t="str">
        <f>+VLOOKUP(Importaciones_mensuales[[#This Row],[Código Arancelario]],Codigos10[],2,0)</f>
        <v>Cebolla</v>
      </c>
      <c r="D1960">
        <f>+VLOOKUP(Importaciones_mensuales[[#This Row],[Cultivo]],Cod_categoría[],2,0)</f>
        <v>100112004</v>
      </c>
      <c r="E1960" t="str">
        <f>+VLOOKUP(Importaciones_mensuales[[#This Row],[Código Arancelario]],Codigos10[],4,0)</f>
        <v>Fresco</v>
      </c>
      <c r="F1960">
        <f>+VLOOKUP(Importaciones_mensuales[[#This Row],[Procesamiento]],Cod_procesamiento[],2,0)</f>
        <v>4</v>
      </c>
      <c r="G1960" t="str">
        <f>+VLOOKUP(Importaciones_mensuales[[#This Row],[Código Arancelario]],Codigos10[],3,0)</f>
        <v>No orgánico</v>
      </c>
      <c r="H1960">
        <f>+VLOOKUP(Importaciones_mensuales[[#This Row],[Tipo]],Cod_tipo[],2,0)</f>
        <v>2</v>
      </c>
      <c r="I1960" t="str">
        <f>+VLOOKUP(Importaciones_mensuales[[#This Row],[Código Arancelario]],Codigos10[],5,0)</f>
        <v>Hortalizas</v>
      </c>
      <c r="J1960">
        <f>+VLOOKUP(Importaciones_mensuales[[#This Row],[Categoría]],Cod_Tipo_cultivo[],2,0)</f>
        <v>7</v>
      </c>
      <c r="K1960" t="s">
        <v>20</v>
      </c>
      <c r="L1960">
        <f>+VLOOKUP(Importaciones_mensuales[[#This Row],[Contenido]],Contenido_cod[],2,0)</f>
        <v>2</v>
      </c>
      <c r="M1960" t="str">
        <f>+VLOOKUP(Importaciones_mensuales[[#This Row],[Código Arancelario]],Codigos10[],7,0)</f>
        <v>Sin especificar</v>
      </c>
      <c r="N1960">
        <v>2020</v>
      </c>
      <c r="O1960">
        <v>8.7456873097185209E-2</v>
      </c>
      <c r="P1960">
        <v>7.8419514756993811E-2</v>
      </c>
      <c r="Q1960">
        <v>8.7303262754384409E-2</v>
      </c>
      <c r="R1960">
        <v>7.2881250177259715E-2</v>
      </c>
      <c r="S1960">
        <v>8.7189763500552409E-2</v>
      </c>
      <c r="T1960">
        <v>8.3371928256456174E-2</v>
      </c>
      <c r="U1960">
        <v>0.10253058783822312</v>
      </c>
      <c r="V1960">
        <v>8.9875732757264654E-2</v>
      </c>
      <c r="W1960">
        <v>9.547105357171301E-2</v>
      </c>
      <c r="X1960">
        <v>9.8746216128806019E-2</v>
      </c>
      <c r="Y1960">
        <v>0.1101038991441393</v>
      </c>
      <c r="Z1960">
        <v>0.10684323551047446</v>
      </c>
    </row>
    <row r="1961" spans="1:26" x14ac:dyDescent="0.25">
      <c r="A1961" t="s">
        <v>269</v>
      </c>
      <c r="B1961" t="s">
        <v>362</v>
      </c>
      <c r="C1961" t="str">
        <f>+VLOOKUP(Importaciones_mensuales[[#This Row],[Código Arancelario]],Codigos10[],2,0)</f>
        <v>Durazno</v>
      </c>
      <c r="D1961">
        <f>+VLOOKUP(Importaciones_mensuales[[#This Row],[Cultivo]],Cod_categoría[],2,0)</f>
        <v>100103004</v>
      </c>
      <c r="E1961" t="str">
        <f>+VLOOKUP(Importaciones_mensuales[[#This Row],[Código Arancelario]],Codigos10[],4,0)</f>
        <v>Deshidratado</v>
      </c>
      <c r="F1961">
        <f>+VLOOKUP(Importaciones_mensuales[[#This Row],[Procesamiento]],Cod_procesamiento[],2,0)</f>
        <v>3</v>
      </c>
      <c r="G1961" t="str">
        <f>+VLOOKUP(Importaciones_mensuales[[#This Row],[Código Arancelario]],Codigos10[],3,0)</f>
        <v>Sin especificar</v>
      </c>
      <c r="H1961">
        <f>+VLOOKUP(Importaciones_mensuales[[#This Row],[Tipo]],Cod_tipo[],2,0)</f>
        <v>5</v>
      </c>
      <c r="I1961" t="str">
        <f>+VLOOKUP(Importaciones_mensuales[[#This Row],[Código Arancelario]],Codigos10[],5,0)</f>
        <v>Frutos de carozo</v>
      </c>
      <c r="J1961">
        <f>+VLOOKUP(Importaciones_mensuales[[#This Row],[Categoría]],Cod_Tipo_cultivo[],2,0)</f>
        <v>5</v>
      </c>
      <c r="K1961" t="s">
        <v>129</v>
      </c>
      <c r="L1961">
        <f>+VLOOKUP(Importaciones_mensuales[[#This Row],[Contenido]],Contenido_cod[],2,0)</f>
        <v>1</v>
      </c>
      <c r="M1961" t="str">
        <f>+VLOOKUP(Importaciones_mensuales[[#This Row],[Código Arancelario]],Codigos10[],7,0)</f>
        <v>Sin especificar</v>
      </c>
      <c r="N1961">
        <v>2016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4720</v>
      </c>
      <c r="Y1961">
        <v>0</v>
      </c>
      <c r="Z1961">
        <v>0</v>
      </c>
    </row>
    <row r="1962" spans="1:26" x14ac:dyDescent="0.25">
      <c r="A1962" t="s">
        <v>270</v>
      </c>
      <c r="B1962" t="s">
        <v>362</v>
      </c>
      <c r="C1962" t="str">
        <f>+VLOOKUP(Importaciones_mensuales[[#This Row],[Código Arancelario]],Codigos10[],2,0)</f>
        <v>Mosqueta</v>
      </c>
      <c r="D1962">
        <f>+VLOOKUP(Importaciones_mensuales[[#This Row],[Cultivo]],Cod_categoría[],2,0)</f>
        <v>100114030</v>
      </c>
      <c r="E1962" t="str">
        <f>+VLOOKUP(Importaciones_mensuales[[#This Row],[Código Arancelario]],Codigos10[],4,0)</f>
        <v>Deshidratado</v>
      </c>
      <c r="F1962">
        <f>+VLOOKUP(Importaciones_mensuales[[#This Row],[Procesamiento]],Cod_procesamiento[],2,0)</f>
        <v>3</v>
      </c>
      <c r="G1962" t="str">
        <f>+VLOOKUP(Importaciones_mensuales[[#This Row],[Código Arancelario]],Codigos10[],3,0)</f>
        <v>Sin especificar</v>
      </c>
      <c r="H1962">
        <f>+VLOOKUP(Importaciones_mensuales[[#This Row],[Tipo]],Cod_tipo[],2,0)</f>
        <v>5</v>
      </c>
      <c r="I1962" t="str">
        <f>+VLOOKUP(Importaciones_mensuales[[#This Row],[Código Arancelario]],Codigos10[],5,0)</f>
        <v>Frutos de pepita</v>
      </c>
      <c r="J1962">
        <f>+VLOOKUP(Importaciones_mensuales[[#This Row],[Categoría]],Cod_Tipo_cultivo[],2,0)</f>
        <v>3</v>
      </c>
      <c r="K1962" t="s">
        <v>129</v>
      </c>
      <c r="L1962">
        <f>+VLOOKUP(Importaciones_mensuales[[#This Row],[Contenido]],Contenido_cod[],2,0)</f>
        <v>1</v>
      </c>
      <c r="M1962" t="str">
        <f>+VLOOKUP(Importaciones_mensuales[[#This Row],[Código Arancelario]],Codigos10[],7,0)</f>
        <v>Sin especificar</v>
      </c>
      <c r="N1962">
        <v>2016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2600</v>
      </c>
      <c r="V1962">
        <v>0</v>
      </c>
      <c r="W1962">
        <v>0</v>
      </c>
      <c r="X1962">
        <v>0</v>
      </c>
      <c r="Y1962">
        <v>0</v>
      </c>
      <c r="Z1962">
        <v>0</v>
      </c>
    </row>
    <row r="1963" spans="1:26" x14ac:dyDescent="0.25">
      <c r="A1963" t="s">
        <v>24</v>
      </c>
      <c r="B1963" t="s">
        <v>363</v>
      </c>
      <c r="C1963" t="str">
        <f>+VLOOKUP(Importaciones_mensuales[[#This Row],[Código Arancelario]],Codigos10[],2,0)</f>
        <v>Cebolla</v>
      </c>
      <c r="D1963">
        <f>+VLOOKUP(Importaciones_mensuales[[#This Row],[Cultivo]],Cod_categoría[],2,0)</f>
        <v>100112004</v>
      </c>
      <c r="E1963" t="str">
        <f>+VLOOKUP(Importaciones_mensuales[[#This Row],[Código Arancelario]],Codigos10[],4,0)</f>
        <v>Fresco</v>
      </c>
      <c r="F1963">
        <f>+VLOOKUP(Importaciones_mensuales[[#This Row],[Procesamiento]],Cod_procesamiento[],2,0)</f>
        <v>4</v>
      </c>
      <c r="G1963" t="str">
        <f>+VLOOKUP(Importaciones_mensuales[[#This Row],[Código Arancelario]],Codigos10[],3,0)</f>
        <v>Orgánico</v>
      </c>
      <c r="H1963">
        <f>+VLOOKUP(Importaciones_mensuales[[#This Row],[Tipo]],Cod_tipo[],2,0)</f>
        <v>1</v>
      </c>
      <c r="I1963" t="str">
        <f>+VLOOKUP(Importaciones_mensuales[[#This Row],[Código Arancelario]],Codigos10[],5,0)</f>
        <v>Hortalizas</v>
      </c>
      <c r="J1963">
        <f>+VLOOKUP(Importaciones_mensuales[[#This Row],[Categoría]],Cod_Tipo_cultivo[],2,0)</f>
        <v>7</v>
      </c>
      <c r="K1963" t="s">
        <v>20</v>
      </c>
      <c r="L1963">
        <f>+VLOOKUP(Importaciones_mensuales[[#This Row],[Contenido]],Contenido_cod[],2,0)</f>
        <v>2</v>
      </c>
      <c r="M1963" t="str">
        <f>+VLOOKUP(Importaciones_mensuales[[#This Row],[Código Arancelario]],Codigos10[],7,0)</f>
        <v>Sin especificar</v>
      </c>
      <c r="N1963">
        <v>2017</v>
      </c>
      <c r="O1963">
        <v>8.6911753826235713E-2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9.4005555555555551E-2</v>
      </c>
      <c r="X1963">
        <v>9.4916666666666663E-2</v>
      </c>
      <c r="Y1963">
        <v>9.4735524256651021E-2</v>
      </c>
      <c r="Z1963">
        <v>9.4967741935483865E-2</v>
      </c>
    </row>
    <row r="1964" spans="1:26" x14ac:dyDescent="0.25">
      <c r="A1964" t="s">
        <v>28</v>
      </c>
      <c r="B1964" t="s">
        <v>363</v>
      </c>
      <c r="C1964" t="str">
        <f>+VLOOKUP(Importaciones_mensuales[[#This Row],[Código Arancelario]],Codigos10[],2,0)</f>
        <v>Cebolla</v>
      </c>
      <c r="D1964">
        <f>+VLOOKUP(Importaciones_mensuales[[#This Row],[Cultivo]],Cod_categoría[],2,0)</f>
        <v>100112004</v>
      </c>
      <c r="E1964" t="str">
        <f>+VLOOKUP(Importaciones_mensuales[[#This Row],[Código Arancelario]],Codigos10[],4,0)</f>
        <v>Fresco</v>
      </c>
      <c r="F1964">
        <f>+VLOOKUP(Importaciones_mensuales[[#This Row],[Procesamiento]],Cod_procesamiento[],2,0)</f>
        <v>4</v>
      </c>
      <c r="G1964" t="str">
        <f>+VLOOKUP(Importaciones_mensuales[[#This Row],[Código Arancelario]],Codigos10[],3,0)</f>
        <v>No orgánico</v>
      </c>
      <c r="H1964">
        <f>+VLOOKUP(Importaciones_mensuales[[#This Row],[Tipo]],Cod_tipo[],2,0)</f>
        <v>2</v>
      </c>
      <c r="I1964" t="str">
        <f>+VLOOKUP(Importaciones_mensuales[[#This Row],[Código Arancelario]],Codigos10[],5,0)</f>
        <v>Hortalizas</v>
      </c>
      <c r="J1964">
        <f>+VLOOKUP(Importaciones_mensuales[[#This Row],[Categoría]],Cod_Tipo_cultivo[],2,0)</f>
        <v>7</v>
      </c>
      <c r="K1964" t="s">
        <v>20</v>
      </c>
      <c r="L1964">
        <f>+VLOOKUP(Importaciones_mensuales[[#This Row],[Contenido]],Contenido_cod[],2,0)</f>
        <v>2</v>
      </c>
      <c r="M1964" t="str">
        <f>+VLOOKUP(Importaciones_mensuales[[#This Row],[Código Arancelario]],Codigos10[],7,0)</f>
        <v>Sin especificar</v>
      </c>
      <c r="N1964">
        <v>2018</v>
      </c>
      <c r="O1964">
        <v>8.4707888572671156E-2</v>
      </c>
      <c r="P1964">
        <v>9.2786064075363953E-2</v>
      </c>
      <c r="Q1964">
        <v>9.106958365379475E-2</v>
      </c>
      <c r="R1964">
        <v>7.6119984740896401E-2</v>
      </c>
      <c r="S1964">
        <v>0.12562184865634127</v>
      </c>
      <c r="T1964">
        <v>0.15738774293243737</v>
      </c>
      <c r="U1964">
        <v>9.8855696241530192E-2</v>
      </c>
      <c r="V1964">
        <v>8.8791515096051918E-2</v>
      </c>
      <c r="W1964">
        <v>0.11979172580590219</v>
      </c>
      <c r="X1964">
        <v>0.10819246876886621</v>
      </c>
      <c r="Y1964">
        <v>9.5171522305194475E-2</v>
      </c>
      <c r="Z1964">
        <v>9.3176150754738438E-2</v>
      </c>
    </row>
    <row r="1965" spans="1:26" x14ac:dyDescent="0.25">
      <c r="A1965" t="s">
        <v>28</v>
      </c>
      <c r="B1965" t="s">
        <v>363</v>
      </c>
      <c r="C1965" t="str">
        <f>+VLOOKUP(Importaciones_mensuales[[#This Row],[Código Arancelario]],Codigos10[],2,0)</f>
        <v>Cebolla</v>
      </c>
      <c r="D1965">
        <f>+VLOOKUP(Importaciones_mensuales[[#This Row],[Cultivo]],Cod_categoría[],2,0)</f>
        <v>100112004</v>
      </c>
      <c r="E1965" t="str">
        <f>+VLOOKUP(Importaciones_mensuales[[#This Row],[Código Arancelario]],Codigos10[],4,0)</f>
        <v>Fresco</v>
      </c>
      <c r="F1965">
        <f>+VLOOKUP(Importaciones_mensuales[[#This Row],[Procesamiento]],Cod_procesamiento[],2,0)</f>
        <v>4</v>
      </c>
      <c r="G1965" t="str">
        <f>+VLOOKUP(Importaciones_mensuales[[#This Row],[Código Arancelario]],Codigos10[],3,0)</f>
        <v>No orgánico</v>
      </c>
      <c r="H1965">
        <f>+VLOOKUP(Importaciones_mensuales[[#This Row],[Tipo]],Cod_tipo[],2,0)</f>
        <v>2</v>
      </c>
      <c r="I1965" t="str">
        <f>+VLOOKUP(Importaciones_mensuales[[#This Row],[Código Arancelario]],Codigos10[],5,0)</f>
        <v>Hortalizas</v>
      </c>
      <c r="J1965">
        <f>+VLOOKUP(Importaciones_mensuales[[#This Row],[Categoría]],Cod_Tipo_cultivo[],2,0)</f>
        <v>7</v>
      </c>
      <c r="K1965" t="s">
        <v>20</v>
      </c>
      <c r="L1965">
        <f>+VLOOKUP(Importaciones_mensuales[[#This Row],[Contenido]],Contenido_cod[],2,0)</f>
        <v>2</v>
      </c>
      <c r="M1965" t="str">
        <f>+VLOOKUP(Importaciones_mensuales[[#This Row],[Código Arancelario]],Codigos10[],7,0)</f>
        <v>Sin especificar</v>
      </c>
      <c r="N1965">
        <v>2017</v>
      </c>
      <c r="O1965">
        <v>8.1032467686845716E-2</v>
      </c>
      <c r="P1965">
        <v>8.0501647882379443E-2</v>
      </c>
      <c r="Q1965">
        <v>8.3206999071060467E-2</v>
      </c>
      <c r="R1965">
        <v>9.2893121137456083E-2</v>
      </c>
      <c r="S1965">
        <v>9.6246052713296795E-2</v>
      </c>
      <c r="T1965">
        <v>0.10060177533991017</v>
      </c>
      <c r="U1965">
        <v>0.10107857638086434</v>
      </c>
      <c r="V1965">
        <v>9.7167835404232641E-2</v>
      </c>
      <c r="W1965">
        <v>8.8085503593506587E-2</v>
      </c>
      <c r="X1965">
        <v>0.1322311768612624</v>
      </c>
      <c r="Y1965">
        <v>7.859708888200681E-2</v>
      </c>
      <c r="Z1965">
        <v>0.10141551950306132</v>
      </c>
    </row>
    <row r="1966" spans="1:26" x14ac:dyDescent="0.25">
      <c r="A1966" t="s">
        <v>28</v>
      </c>
      <c r="B1966" t="s">
        <v>363</v>
      </c>
      <c r="C1966" t="str">
        <f>+VLOOKUP(Importaciones_mensuales[[#This Row],[Código Arancelario]],Codigos10[],2,0)</f>
        <v>Cebolla</v>
      </c>
      <c r="D1966">
        <f>+VLOOKUP(Importaciones_mensuales[[#This Row],[Cultivo]],Cod_categoría[],2,0)</f>
        <v>100112004</v>
      </c>
      <c r="E1966" t="str">
        <f>+VLOOKUP(Importaciones_mensuales[[#This Row],[Código Arancelario]],Codigos10[],4,0)</f>
        <v>Fresco</v>
      </c>
      <c r="F1966">
        <f>+VLOOKUP(Importaciones_mensuales[[#This Row],[Procesamiento]],Cod_procesamiento[],2,0)</f>
        <v>4</v>
      </c>
      <c r="G1966" t="str">
        <f>+VLOOKUP(Importaciones_mensuales[[#This Row],[Código Arancelario]],Codigos10[],3,0)</f>
        <v>No orgánico</v>
      </c>
      <c r="H1966">
        <f>+VLOOKUP(Importaciones_mensuales[[#This Row],[Tipo]],Cod_tipo[],2,0)</f>
        <v>2</v>
      </c>
      <c r="I1966" t="str">
        <f>+VLOOKUP(Importaciones_mensuales[[#This Row],[Código Arancelario]],Codigos10[],5,0)</f>
        <v>Hortalizas</v>
      </c>
      <c r="J1966">
        <f>+VLOOKUP(Importaciones_mensuales[[#This Row],[Categoría]],Cod_Tipo_cultivo[],2,0)</f>
        <v>7</v>
      </c>
      <c r="K1966" t="s">
        <v>20</v>
      </c>
      <c r="L1966">
        <f>+VLOOKUP(Importaciones_mensuales[[#This Row],[Contenido]],Contenido_cod[],2,0)</f>
        <v>2</v>
      </c>
      <c r="M1966" t="str">
        <f>+VLOOKUP(Importaciones_mensuales[[#This Row],[Código Arancelario]],Codigos10[],7,0)</f>
        <v>Sin especificar</v>
      </c>
      <c r="N1966">
        <v>2016</v>
      </c>
      <c r="O1966">
        <v>6.8633605399627082E-2</v>
      </c>
      <c r="P1966">
        <v>8.8926037852301507E-2</v>
      </c>
      <c r="Q1966">
        <v>8.7847671056978244E-2</v>
      </c>
      <c r="R1966">
        <v>8.9062594547756155E-2</v>
      </c>
      <c r="S1966">
        <v>9.3561220814847176E-2</v>
      </c>
      <c r="T1966">
        <v>8.8976415539275516E-2</v>
      </c>
      <c r="U1966">
        <v>0.10321936143209076</v>
      </c>
      <c r="V1966">
        <v>0.14961991735807539</v>
      </c>
      <c r="W1966">
        <v>0.10683724705712709</v>
      </c>
      <c r="X1966">
        <v>0.10179492798972707</v>
      </c>
      <c r="Y1966">
        <v>9.5067280891778044E-2</v>
      </c>
      <c r="Z1966">
        <v>8.0346806190385867E-2</v>
      </c>
    </row>
    <row r="1967" spans="1:26" x14ac:dyDescent="0.25">
      <c r="A1967" t="s">
        <v>28</v>
      </c>
      <c r="B1967" t="s">
        <v>363</v>
      </c>
      <c r="C1967" t="str">
        <f>+VLOOKUP(Importaciones_mensuales[[#This Row],[Código Arancelario]],Codigos10[],2,0)</f>
        <v>Cebolla</v>
      </c>
      <c r="D1967">
        <f>+VLOOKUP(Importaciones_mensuales[[#This Row],[Cultivo]],Cod_categoría[],2,0)</f>
        <v>100112004</v>
      </c>
      <c r="E1967" t="str">
        <f>+VLOOKUP(Importaciones_mensuales[[#This Row],[Código Arancelario]],Codigos10[],4,0)</f>
        <v>Fresco</v>
      </c>
      <c r="F1967">
        <f>+VLOOKUP(Importaciones_mensuales[[#This Row],[Procesamiento]],Cod_procesamiento[],2,0)</f>
        <v>4</v>
      </c>
      <c r="G1967" t="str">
        <f>+VLOOKUP(Importaciones_mensuales[[#This Row],[Código Arancelario]],Codigos10[],3,0)</f>
        <v>No orgánico</v>
      </c>
      <c r="H1967">
        <f>+VLOOKUP(Importaciones_mensuales[[#This Row],[Tipo]],Cod_tipo[],2,0)</f>
        <v>2</v>
      </c>
      <c r="I1967" t="str">
        <f>+VLOOKUP(Importaciones_mensuales[[#This Row],[Código Arancelario]],Codigos10[],5,0)</f>
        <v>Hortalizas</v>
      </c>
      <c r="J1967">
        <f>+VLOOKUP(Importaciones_mensuales[[#This Row],[Categoría]],Cod_Tipo_cultivo[],2,0)</f>
        <v>7</v>
      </c>
      <c r="K1967" t="s">
        <v>20</v>
      </c>
      <c r="L1967">
        <f>+VLOOKUP(Importaciones_mensuales[[#This Row],[Contenido]],Contenido_cod[],2,0)</f>
        <v>2</v>
      </c>
      <c r="M1967" t="str">
        <f>+VLOOKUP(Importaciones_mensuales[[#This Row],[Código Arancelario]],Codigos10[],7,0)</f>
        <v>Sin especificar</v>
      </c>
      <c r="N1967">
        <v>2015</v>
      </c>
      <c r="O1967">
        <v>6.8368336576605071E-2</v>
      </c>
      <c r="P1967">
        <v>5.8750727191285233E-2</v>
      </c>
      <c r="Q1967">
        <v>7.2154356497868194E-2</v>
      </c>
      <c r="R1967">
        <v>6.1499966926842176E-2</v>
      </c>
      <c r="S1967">
        <v>8.6992531896441572E-2</v>
      </c>
      <c r="T1967">
        <v>8.0762201151765453E-2</v>
      </c>
      <c r="U1967">
        <v>0.1000750282001909</v>
      </c>
      <c r="V1967">
        <v>0.20088738814155774</v>
      </c>
      <c r="W1967">
        <v>0.15870953537202726</v>
      </c>
      <c r="X1967">
        <v>7.3596752366095322E-2</v>
      </c>
      <c r="Y1967">
        <v>6.3820313718930502E-2</v>
      </c>
      <c r="Z1967">
        <v>8.7176830294299915E-2</v>
      </c>
    </row>
    <row r="1968" spans="1:26" x14ac:dyDescent="0.25">
      <c r="A1968" t="s">
        <v>14</v>
      </c>
      <c r="B1968" t="s">
        <v>362</v>
      </c>
      <c r="C1968" t="str">
        <f>+VLOOKUP(Importaciones_mensuales[[#This Row],[Código Arancelario]],Codigos10[],2,0)</f>
        <v>Papa</v>
      </c>
      <c r="D1968">
        <f>+VLOOKUP(Importaciones_mensuales[[#This Row],[Cultivo]],Cod_categoría[],2,0)</f>
        <v>100114001</v>
      </c>
      <c r="E1968" t="str">
        <f>+VLOOKUP(Importaciones_mensuales[[#This Row],[Código Arancelario]],Codigos10[],4,0)</f>
        <v>Fresco</v>
      </c>
      <c r="F1968">
        <f>+VLOOKUP(Importaciones_mensuales[[#This Row],[Procesamiento]],Cod_procesamiento[],2,0)</f>
        <v>4</v>
      </c>
      <c r="G1968" t="str">
        <f>+VLOOKUP(Importaciones_mensuales[[#This Row],[Código Arancelario]],Codigos10[],3,0)</f>
        <v>Siembra</v>
      </c>
      <c r="H1968">
        <f>+VLOOKUP(Importaciones_mensuales[[#This Row],[Tipo]],Cod_tipo[],2,0)</f>
        <v>6</v>
      </c>
      <c r="I1968" t="str">
        <f>+VLOOKUP(Importaciones_mensuales[[#This Row],[Código Arancelario]],Codigos10[],5,0)</f>
        <v>Tubérculos</v>
      </c>
      <c r="J1968">
        <f>+VLOOKUP(Importaciones_mensuales[[#This Row],[Categoría]],Cod_Tipo_cultivo[],2,0)</f>
        <v>9</v>
      </c>
      <c r="K1968" t="s">
        <v>20</v>
      </c>
      <c r="L1968">
        <f>+VLOOKUP(Importaciones_mensuales[[#This Row],[Contenido]],Contenido_cod[],2,0)</f>
        <v>2</v>
      </c>
      <c r="M1968" t="str">
        <f>+VLOOKUP(Importaciones_mensuales[[#This Row],[Código Arancelario]],Codigos10[],7,0)</f>
        <v>Sin especificar</v>
      </c>
      <c r="N1968">
        <v>2015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0.8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</row>
    <row r="1969" spans="1:26" x14ac:dyDescent="0.25">
      <c r="A1969" t="s">
        <v>23</v>
      </c>
      <c r="B1969" t="s">
        <v>362</v>
      </c>
      <c r="C1969" t="str">
        <f>+VLOOKUP(Importaciones_mensuales[[#This Row],[Código Arancelario]],Codigos10[],2,0)</f>
        <v>Papa</v>
      </c>
      <c r="D1969">
        <f>+VLOOKUP(Importaciones_mensuales[[#This Row],[Cultivo]],Cod_categoría[],2,0)</f>
        <v>100114001</v>
      </c>
      <c r="E1969" t="str">
        <f>+VLOOKUP(Importaciones_mensuales[[#This Row],[Código Arancelario]],Codigos10[],4,0)</f>
        <v>Fresco</v>
      </c>
      <c r="F1969">
        <f>+VLOOKUP(Importaciones_mensuales[[#This Row],[Procesamiento]],Cod_procesamiento[],2,0)</f>
        <v>4</v>
      </c>
      <c r="G1969" t="str">
        <f>+VLOOKUP(Importaciones_mensuales[[#This Row],[Código Arancelario]],Codigos10[],3,0)</f>
        <v>Siembra</v>
      </c>
      <c r="H1969">
        <f>+VLOOKUP(Importaciones_mensuales[[#This Row],[Tipo]],Cod_tipo[],2,0)</f>
        <v>6</v>
      </c>
      <c r="I1969" t="str">
        <f>+VLOOKUP(Importaciones_mensuales[[#This Row],[Código Arancelario]],Codigos10[],5,0)</f>
        <v>Tubérculos</v>
      </c>
      <c r="J1969">
        <f>+VLOOKUP(Importaciones_mensuales[[#This Row],[Categoría]],Cod_Tipo_cultivo[],2,0)</f>
        <v>9</v>
      </c>
      <c r="K1969" t="s">
        <v>20</v>
      </c>
      <c r="L1969">
        <f>+VLOOKUP(Importaciones_mensuales[[#This Row],[Contenido]],Contenido_cod[],2,0)</f>
        <v>2</v>
      </c>
      <c r="M1969" t="str">
        <f>+VLOOKUP(Importaciones_mensuales[[#This Row],[Código Arancelario]],Codigos10[],7,0)</f>
        <v>Sin especificar</v>
      </c>
      <c r="N1969">
        <v>2015</v>
      </c>
      <c r="O1969">
        <v>672.08460000000002</v>
      </c>
      <c r="P1969">
        <v>0</v>
      </c>
      <c r="Q1969">
        <v>0</v>
      </c>
      <c r="R1969">
        <v>5813.85</v>
      </c>
      <c r="S1969">
        <v>144000</v>
      </c>
      <c r="T1969">
        <v>288000</v>
      </c>
      <c r="U1969">
        <v>345600</v>
      </c>
      <c r="V1969">
        <v>716200</v>
      </c>
      <c r="W1969">
        <v>521280</v>
      </c>
      <c r="X1969">
        <v>515351.2</v>
      </c>
      <c r="Y1969">
        <v>172800</v>
      </c>
      <c r="Z1969">
        <v>109089.9182</v>
      </c>
    </row>
    <row r="1970" spans="1:26" x14ac:dyDescent="0.25">
      <c r="A1970" t="s">
        <v>24</v>
      </c>
      <c r="B1970" t="s">
        <v>363</v>
      </c>
      <c r="C1970" t="str">
        <f>+VLOOKUP(Importaciones_mensuales[[#This Row],[Código Arancelario]],Codigos10[],2,0)</f>
        <v>Cebolla</v>
      </c>
      <c r="D1970">
        <f>+VLOOKUP(Importaciones_mensuales[[#This Row],[Cultivo]],Cod_categoría[],2,0)</f>
        <v>100112004</v>
      </c>
      <c r="E1970" t="str">
        <f>+VLOOKUP(Importaciones_mensuales[[#This Row],[Código Arancelario]],Codigos10[],4,0)</f>
        <v>Fresco</v>
      </c>
      <c r="F1970">
        <f>+VLOOKUP(Importaciones_mensuales[[#This Row],[Procesamiento]],Cod_procesamiento[],2,0)</f>
        <v>4</v>
      </c>
      <c r="G1970" t="str">
        <f>+VLOOKUP(Importaciones_mensuales[[#This Row],[Código Arancelario]],Codigos10[],3,0)</f>
        <v>Orgánico</v>
      </c>
      <c r="H1970">
        <f>+VLOOKUP(Importaciones_mensuales[[#This Row],[Tipo]],Cod_tipo[],2,0)</f>
        <v>1</v>
      </c>
      <c r="I1970" t="str">
        <f>+VLOOKUP(Importaciones_mensuales[[#This Row],[Código Arancelario]],Codigos10[],5,0)</f>
        <v>Hortalizas</v>
      </c>
      <c r="J1970">
        <f>+VLOOKUP(Importaciones_mensuales[[#This Row],[Categoría]],Cod_Tipo_cultivo[],2,0)</f>
        <v>7</v>
      </c>
      <c r="K1970" t="s">
        <v>20</v>
      </c>
      <c r="L1970">
        <f>+VLOOKUP(Importaciones_mensuales[[#This Row],[Contenido]],Contenido_cod[],2,0)</f>
        <v>2</v>
      </c>
      <c r="M1970" t="str">
        <f>+VLOOKUP(Importaciones_mensuales[[#This Row],[Código Arancelario]],Codigos10[],7,0)</f>
        <v>Sin especificar</v>
      </c>
      <c r="N1970">
        <v>2016</v>
      </c>
      <c r="O1970">
        <v>5.548584416738235E-2</v>
      </c>
      <c r="P1970">
        <v>0</v>
      </c>
      <c r="Q1970">
        <v>0.15782163187855788</v>
      </c>
      <c r="R1970">
        <v>5.7905050505050508E-2</v>
      </c>
      <c r="S1970">
        <v>7.2668534080298788E-2</v>
      </c>
      <c r="T1970">
        <v>9.2022792022792024E-2</v>
      </c>
      <c r="U1970">
        <v>8.9410852713178293E-2</v>
      </c>
      <c r="V1970">
        <v>8.9821976866456363E-2</v>
      </c>
      <c r="W1970">
        <v>9.4269178363249925E-2</v>
      </c>
      <c r="X1970">
        <v>8.510733266899187E-2</v>
      </c>
      <c r="Y1970">
        <v>8.5359548628434007E-2</v>
      </c>
      <c r="Z1970">
        <v>8.5815110770850273E-2</v>
      </c>
    </row>
    <row r="1971" spans="1:26" x14ac:dyDescent="0.25">
      <c r="A1971" t="s">
        <v>24</v>
      </c>
      <c r="B1971" t="s">
        <v>15</v>
      </c>
      <c r="C1971" t="str">
        <f>+VLOOKUP(Importaciones_mensuales[[#This Row],[Código Arancelario]],Codigos10[],2,0)</f>
        <v>Cebolla</v>
      </c>
      <c r="D1971">
        <f>+VLOOKUP(Importaciones_mensuales[[#This Row],[Cultivo]],Cod_categoría[],2,0)</f>
        <v>100112004</v>
      </c>
      <c r="E1971" t="str">
        <f>+VLOOKUP(Importaciones_mensuales[[#This Row],[Código Arancelario]],Codigos10[],4,0)</f>
        <v>Fresco</v>
      </c>
      <c r="F1971">
        <f>+VLOOKUP(Importaciones_mensuales[[#This Row],[Procesamiento]],Cod_procesamiento[],2,0)</f>
        <v>4</v>
      </c>
      <c r="G1971" t="str">
        <f>+VLOOKUP(Importaciones_mensuales[[#This Row],[Código Arancelario]],Codigos10[],3,0)</f>
        <v>Orgánico</v>
      </c>
      <c r="H1971">
        <f>+VLOOKUP(Importaciones_mensuales[[#This Row],[Tipo]],Cod_tipo[],2,0)</f>
        <v>1</v>
      </c>
      <c r="I1971" t="str">
        <f>+VLOOKUP(Importaciones_mensuales[[#This Row],[Código Arancelario]],Codigos10[],5,0)</f>
        <v>Hortalizas</v>
      </c>
      <c r="J1971">
        <f>+VLOOKUP(Importaciones_mensuales[[#This Row],[Categoría]],Cod_Tipo_cultivo[],2,0)</f>
        <v>7</v>
      </c>
      <c r="K1971" t="s">
        <v>20</v>
      </c>
      <c r="L1971">
        <f>+VLOOKUP(Importaciones_mensuales[[#This Row],[Contenido]],Contenido_cod[],2,0)</f>
        <v>2</v>
      </c>
      <c r="M1971" t="str">
        <f>+VLOOKUP(Importaciones_mensuales[[#This Row],[Código Arancelario]],Codigos10[],7,0)</f>
        <v>Sin especificar</v>
      </c>
      <c r="N1971">
        <v>2021</v>
      </c>
      <c r="O1971">
        <v>0</v>
      </c>
      <c r="P1971">
        <v>0</v>
      </c>
      <c r="Q1971">
        <v>0</v>
      </c>
      <c r="R1971">
        <v>0</v>
      </c>
      <c r="S1971">
        <v>2390.0100000000002</v>
      </c>
      <c r="T1971">
        <v>0</v>
      </c>
      <c r="U1971">
        <v>0</v>
      </c>
      <c r="V1971">
        <v>0</v>
      </c>
      <c r="W1971">
        <v>0</v>
      </c>
    </row>
    <row r="1972" spans="1:26" x14ac:dyDescent="0.25">
      <c r="A1972" t="s">
        <v>32</v>
      </c>
      <c r="B1972" t="s">
        <v>15</v>
      </c>
      <c r="C1972" t="str">
        <f>+VLOOKUP(Importaciones_mensuales[[#This Row],[Código Arancelario]],Codigos10[],2,0)</f>
        <v>Ajo</v>
      </c>
      <c r="D1972">
        <f>+VLOOKUP(Importaciones_mensuales[[#This Row],[Cultivo]],Cod_categoría[],2,0)</f>
        <v>100112003</v>
      </c>
      <c r="E1972" t="str">
        <f>+VLOOKUP(Importaciones_mensuales[[#This Row],[Código Arancelario]],Codigos10[],4,0)</f>
        <v>Fresco</v>
      </c>
      <c r="F1972">
        <f>+VLOOKUP(Importaciones_mensuales[[#This Row],[Procesamiento]],Cod_procesamiento[],2,0)</f>
        <v>4</v>
      </c>
      <c r="G1972" t="str">
        <f>+VLOOKUP(Importaciones_mensuales[[#This Row],[Código Arancelario]],Codigos10[],3,0)</f>
        <v>Orgánico</v>
      </c>
      <c r="H1972">
        <f>+VLOOKUP(Importaciones_mensuales[[#This Row],[Tipo]],Cod_tipo[],2,0)</f>
        <v>1</v>
      </c>
      <c r="I1972" t="str">
        <f>+VLOOKUP(Importaciones_mensuales[[#This Row],[Código Arancelario]],Codigos10[],5,0)</f>
        <v>Hortalizas</v>
      </c>
      <c r="J1972">
        <f>+VLOOKUP(Importaciones_mensuales[[#This Row],[Categoría]],Cod_Tipo_cultivo[],2,0)</f>
        <v>7</v>
      </c>
      <c r="K1972" t="s">
        <v>20</v>
      </c>
      <c r="L1972">
        <f>+VLOOKUP(Importaciones_mensuales[[#This Row],[Contenido]],Contenido_cod[],2,0)</f>
        <v>2</v>
      </c>
      <c r="M1972" t="str">
        <f>+VLOOKUP(Importaciones_mensuales[[#This Row],[Código Arancelario]],Codigos10[],7,0)</f>
        <v>Sin especificar</v>
      </c>
      <c r="N1972">
        <v>2021</v>
      </c>
      <c r="O1972">
        <v>0</v>
      </c>
      <c r="P1972">
        <v>54663.19</v>
      </c>
      <c r="Q1972">
        <v>17550</v>
      </c>
      <c r="R1972">
        <v>34827</v>
      </c>
      <c r="S1972">
        <v>0</v>
      </c>
      <c r="T1972">
        <v>0</v>
      </c>
      <c r="U1972">
        <v>0</v>
      </c>
      <c r="V1972">
        <v>21600</v>
      </c>
      <c r="W1972">
        <v>10572.5</v>
      </c>
    </row>
    <row r="1973" spans="1:26" x14ac:dyDescent="0.25">
      <c r="A1973" t="s">
        <v>81</v>
      </c>
      <c r="B1973" t="s">
        <v>15</v>
      </c>
      <c r="C1973" t="str">
        <f>+VLOOKUP(Importaciones_mensuales[[#This Row],[Código Arancelario]],Codigos10[],2,0)</f>
        <v>Espárrago</v>
      </c>
      <c r="D1973">
        <f>+VLOOKUP(Importaciones_mensuales[[#This Row],[Cultivo]],Cod_categoría[],2,0)</f>
        <v>100112018</v>
      </c>
      <c r="E1973" t="str">
        <f>+VLOOKUP(Importaciones_mensuales[[#This Row],[Código Arancelario]],Codigos10[],4,0)</f>
        <v>Congelado</v>
      </c>
      <c r="F1973">
        <f>+VLOOKUP(Importaciones_mensuales[[#This Row],[Procesamiento]],Cod_procesamiento[],2,0)</f>
        <v>1</v>
      </c>
      <c r="G1973" t="str">
        <f>+VLOOKUP(Importaciones_mensuales[[#This Row],[Código Arancelario]],Codigos10[],3,0)</f>
        <v>No orgánico</v>
      </c>
      <c r="H1973">
        <f>+VLOOKUP(Importaciones_mensuales[[#This Row],[Tipo]],Cod_tipo[],2,0)</f>
        <v>2</v>
      </c>
      <c r="I1973" t="str">
        <f>+VLOOKUP(Importaciones_mensuales[[#This Row],[Código Arancelario]],Codigos10[],5,0)</f>
        <v>Hortalizas</v>
      </c>
      <c r="J1973">
        <f>+VLOOKUP(Importaciones_mensuales[[#This Row],[Categoría]],Cod_Tipo_cultivo[],2,0)</f>
        <v>7</v>
      </c>
      <c r="K1973" t="s">
        <v>20</v>
      </c>
      <c r="L1973">
        <f>+VLOOKUP(Importaciones_mensuales[[#This Row],[Contenido]],Contenido_cod[],2,0)</f>
        <v>2</v>
      </c>
      <c r="M1973" t="str">
        <f>+VLOOKUP(Importaciones_mensuales[[#This Row],[Código Arancelario]],Codigos10[],7,0)</f>
        <v>Sin especificar</v>
      </c>
      <c r="N1973">
        <v>2021</v>
      </c>
      <c r="O1973">
        <v>0</v>
      </c>
      <c r="P1973">
        <v>2832.25</v>
      </c>
      <c r="Q1973">
        <v>2842.22</v>
      </c>
      <c r="R1973">
        <v>2755.86</v>
      </c>
      <c r="S1973">
        <v>2831.9</v>
      </c>
      <c r="T1973">
        <v>0</v>
      </c>
      <c r="U1973">
        <v>0</v>
      </c>
      <c r="V1973">
        <v>0</v>
      </c>
      <c r="W1973">
        <v>0</v>
      </c>
    </row>
    <row r="1974" spans="1:26" x14ac:dyDescent="0.25">
      <c r="A1974" t="s">
        <v>41</v>
      </c>
      <c r="B1974" t="s">
        <v>362</v>
      </c>
      <c r="C1974" t="str">
        <f>+VLOOKUP(Importaciones_mensuales[[#This Row],[Código Arancelario]],Codigos10[],2,0)</f>
        <v>Zanahoria</v>
      </c>
      <c r="D1974">
        <f>+VLOOKUP(Importaciones_mensuales[[#This Row],[Cultivo]],Cod_categoría[],2,0)</f>
        <v>100114013</v>
      </c>
      <c r="E1974" t="str">
        <f>+VLOOKUP(Importaciones_mensuales[[#This Row],[Código Arancelario]],Codigos10[],4,0)</f>
        <v>Fresco</v>
      </c>
      <c r="F1974">
        <f>+VLOOKUP(Importaciones_mensuales[[#This Row],[Procesamiento]],Cod_procesamiento[],2,0)</f>
        <v>4</v>
      </c>
      <c r="G1974" t="str">
        <f>+VLOOKUP(Importaciones_mensuales[[#This Row],[Código Arancelario]],Codigos10[],3,0)</f>
        <v>Sin especificar</v>
      </c>
      <c r="H1974">
        <f>+VLOOKUP(Importaciones_mensuales[[#This Row],[Tipo]],Cod_tipo[],2,0)</f>
        <v>5</v>
      </c>
      <c r="I1974" t="str">
        <f>+VLOOKUP(Importaciones_mensuales[[#This Row],[Código Arancelario]],Codigos10[],5,0)</f>
        <v>Hortalizas</v>
      </c>
      <c r="J1974">
        <f>+VLOOKUP(Importaciones_mensuales[[#This Row],[Categoría]],Cod_Tipo_cultivo[],2,0)</f>
        <v>7</v>
      </c>
      <c r="K1974" t="s">
        <v>20</v>
      </c>
      <c r="L1974">
        <f>+VLOOKUP(Importaciones_mensuales[[#This Row],[Contenido]],Contenido_cod[],2,0)</f>
        <v>2</v>
      </c>
      <c r="M1974" t="str">
        <f>+VLOOKUP(Importaciones_mensuales[[#This Row],[Código Arancelario]],Codigos10[],7,0)</f>
        <v>Sin especificar</v>
      </c>
      <c r="N1974">
        <v>2015</v>
      </c>
      <c r="O1974">
        <v>19348</v>
      </c>
      <c r="P1974">
        <v>16237</v>
      </c>
      <c r="Q1974">
        <v>14098</v>
      </c>
      <c r="R1974">
        <v>12994.0769</v>
      </c>
      <c r="S1974">
        <v>9538.1538</v>
      </c>
      <c r="T1974">
        <v>13585.538399999999</v>
      </c>
      <c r="U1974">
        <v>17556.461500000001</v>
      </c>
      <c r="V1974">
        <v>10070</v>
      </c>
      <c r="W1974">
        <v>12084</v>
      </c>
      <c r="X1974">
        <v>47680</v>
      </c>
      <c r="Y1974">
        <v>12084</v>
      </c>
      <c r="Z1974">
        <v>17664.9231</v>
      </c>
    </row>
    <row r="1975" spans="1:26" x14ac:dyDescent="0.25">
      <c r="A1975" t="s">
        <v>45</v>
      </c>
      <c r="B1975" t="s">
        <v>362</v>
      </c>
      <c r="C1975" t="str">
        <f>+VLOOKUP(Importaciones_mensuales[[#This Row],[Código Arancelario]],Codigos10[],2,0)</f>
        <v>Pepino</v>
      </c>
      <c r="D1975">
        <f>+VLOOKUP(Importaciones_mensuales[[#This Row],[Cultivo]],Cod_categoría[],2,0)</f>
        <v>100112016</v>
      </c>
      <c r="E1975" t="str">
        <f>+VLOOKUP(Importaciones_mensuales[[#This Row],[Código Arancelario]],Codigos10[],4,0)</f>
        <v>Fresco</v>
      </c>
      <c r="F1975">
        <f>+VLOOKUP(Importaciones_mensuales[[#This Row],[Procesamiento]],Cod_procesamiento[],2,0)</f>
        <v>4</v>
      </c>
      <c r="G1975" t="str">
        <f>+VLOOKUP(Importaciones_mensuales[[#This Row],[Código Arancelario]],Codigos10[],3,0)</f>
        <v>Sin especificar</v>
      </c>
      <c r="H1975">
        <f>+VLOOKUP(Importaciones_mensuales[[#This Row],[Tipo]],Cod_tipo[],2,0)</f>
        <v>5</v>
      </c>
      <c r="I1975" t="str">
        <f>+VLOOKUP(Importaciones_mensuales[[#This Row],[Código Arancelario]],Codigos10[],5,0)</f>
        <v>Hortalizas</v>
      </c>
      <c r="J1975">
        <f>+VLOOKUP(Importaciones_mensuales[[#This Row],[Categoría]],Cod_Tipo_cultivo[],2,0)</f>
        <v>7</v>
      </c>
      <c r="K1975" t="s">
        <v>20</v>
      </c>
      <c r="L1975">
        <f>+VLOOKUP(Importaciones_mensuales[[#This Row],[Contenido]],Contenido_cod[],2,0)</f>
        <v>2</v>
      </c>
      <c r="M1975" t="str">
        <f>+VLOOKUP(Importaciones_mensuales[[#This Row],[Código Arancelario]],Codigos10[],7,0)</f>
        <v>Pepinos y pepinillos</v>
      </c>
      <c r="N1975">
        <v>2015</v>
      </c>
      <c r="O1975">
        <v>0</v>
      </c>
      <c r="P1975">
        <v>27188</v>
      </c>
      <c r="Q1975">
        <v>0</v>
      </c>
      <c r="R1975">
        <v>0</v>
      </c>
      <c r="S1975">
        <v>91336</v>
      </c>
      <c r="T1975">
        <v>89161</v>
      </c>
      <c r="U1975">
        <v>113265</v>
      </c>
      <c r="V1975">
        <v>56225</v>
      </c>
      <c r="W1975">
        <v>5887</v>
      </c>
      <c r="X1975">
        <v>0</v>
      </c>
      <c r="Y1975">
        <v>0</v>
      </c>
      <c r="Z1975">
        <v>0</v>
      </c>
    </row>
    <row r="1976" spans="1:26" x14ac:dyDescent="0.25">
      <c r="A1976" t="s">
        <v>50</v>
      </c>
      <c r="B1976" t="s">
        <v>362</v>
      </c>
      <c r="C1976" t="str">
        <f>+VLOOKUP(Importaciones_mensuales[[#This Row],[Código Arancelario]],Codigos10[],2,0)</f>
        <v>Poroto</v>
      </c>
      <c r="D1976">
        <f>+VLOOKUP(Importaciones_mensuales[[#This Row],[Cultivo]],Cod_categoría[],2,0)</f>
        <v>100110002</v>
      </c>
      <c r="E1976" t="str">
        <f>+VLOOKUP(Importaciones_mensuales[[#This Row],[Código Arancelario]],Codigos10[],4,0)</f>
        <v>Fresco</v>
      </c>
      <c r="F1976">
        <f>+VLOOKUP(Importaciones_mensuales[[#This Row],[Procesamiento]],Cod_procesamiento[],2,0)</f>
        <v>4</v>
      </c>
      <c r="G1976" t="str">
        <f>+VLOOKUP(Importaciones_mensuales[[#This Row],[Código Arancelario]],Codigos10[],3,0)</f>
        <v>Sin especificar</v>
      </c>
      <c r="H1976">
        <f>+VLOOKUP(Importaciones_mensuales[[#This Row],[Tipo]],Cod_tipo[],2,0)</f>
        <v>5</v>
      </c>
      <c r="I1976" t="str">
        <f>+VLOOKUP(Importaciones_mensuales[[#This Row],[Código Arancelario]],Codigos10[],5,0)</f>
        <v>Hortalizas</v>
      </c>
      <c r="J1976">
        <f>+VLOOKUP(Importaciones_mensuales[[#This Row],[Categoría]],Cod_Tipo_cultivo[],2,0)</f>
        <v>7</v>
      </c>
      <c r="K1976" t="s">
        <v>20</v>
      </c>
      <c r="L1976">
        <f>+VLOOKUP(Importaciones_mensuales[[#This Row],[Contenido]],Contenido_cod[],2,0)</f>
        <v>2</v>
      </c>
      <c r="M1976" t="str">
        <f>+VLOOKUP(Importaciones_mensuales[[#This Row],[Código Arancelario]],Codigos10[],7,0)</f>
        <v>Sin especificar</v>
      </c>
      <c r="N1976">
        <v>2015</v>
      </c>
      <c r="O1976">
        <v>0</v>
      </c>
      <c r="P1976">
        <v>0</v>
      </c>
      <c r="Q1976">
        <v>1400</v>
      </c>
      <c r="R1976">
        <v>15330</v>
      </c>
      <c r="S1976">
        <v>575630</v>
      </c>
      <c r="T1976">
        <v>902800</v>
      </c>
      <c r="U1976">
        <v>894610</v>
      </c>
      <c r="V1976">
        <v>1081231</v>
      </c>
      <c r="W1976">
        <v>587579.04299999995</v>
      </c>
      <c r="X1976">
        <v>287370</v>
      </c>
      <c r="Y1976">
        <v>438455</v>
      </c>
      <c r="Z1976">
        <v>202470</v>
      </c>
    </row>
    <row r="1977" spans="1:26" x14ac:dyDescent="0.25">
      <c r="A1977" t="s">
        <v>52</v>
      </c>
      <c r="B1977" t="s">
        <v>362</v>
      </c>
      <c r="C1977" t="str">
        <f>+VLOOKUP(Importaciones_mensuales[[#This Row],[Código Arancelario]],Codigos10[],2,0)</f>
        <v>Otras legumbres de vaina</v>
      </c>
      <c r="D1977">
        <f>+VLOOKUP(Importaciones_mensuales[[#This Row],[Cultivo]],Cod_categoría[],2,0)</f>
        <v>100114032</v>
      </c>
      <c r="E1977" t="str">
        <f>+VLOOKUP(Importaciones_mensuales[[#This Row],[Código Arancelario]],Codigos10[],4,0)</f>
        <v>Fresco</v>
      </c>
      <c r="F1977">
        <f>+VLOOKUP(Importaciones_mensuales[[#This Row],[Procesamiento]],Cod_procesamiento[],2,0)</f>
        <v>4</v>
      </c>
      <c r="G1977" t="str">
        <f>+VLOOKUP(Importaciones_mensuales[[#This Row],[Código Arancelario]],Codigos10[],3,0)</f>
        <v>Sin especificar</v>
      </c>
      <c r="H1977">
        <f>+VLOOKUP(Importaciones_mensuales[[#This Row],[Tipo]],Cod_tipo[],2,0)</f>
        <v>5</v>
      </c>
      <c r="I1977" t="str">
        <f>+VLOOKUP(Importaciones_mensuales[[#This Row],[Código Arancelario]],Codigos10[],5,0)</f>
        <v>Hortalizas</v>
      </c>
      <c r="J1977">
        <f>+VLOOKUP(Importaciones_mensuales[[#This Row],[Categoría]],Cod_Tipo_cultivo[],2,0)</f>
        <v>7</v>
      </c>
      <c r="K1977" t="s">
        <v>20</v>
      </c>
      <c r="L1977">
        <f>+VLOOKUP(Importaciones_mensuales[[#This Row],[Contenido]],Contenido_cod[],2,0)</f>
        <v>2</v>
      </c>
      <c r="M1977" t="str">
        <f>+VLOOKUP(Importaciones_mensuales[[#This Row],[Código Arancelario]],Codigos10[],7,0)</f>
        <v>Sin especificar</v>
      </c>
      <c r="N1977">
        <v>2015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5850</v>
      </c>
      <c r="Y1977">
        <v>0</v>
      </c>
      <c r="Z1977">
        <v>0</v>
      </c>
    </row>
    <row r="1978" spans="1:26" x14ac:dyDescent="0.25">
      <c r="A1978" t="s">
        <v>90</v>
      </c>
      <c r="B1978" t="s">
        <v>15</v>
      </c>
      <c r="C1978" t="str">
        <f>+VLOOKUP(Importaciones_mensuales[[#This Row],[Código Arancelario]],Codigos10[],2,0)</f>
        <v>Tomate</v>
      </c>
      <c r="D1978">
        <f>+VLOOKUP(Importaciones_mensuales[[#This Row],[Cultivo]],Cod_categoría[],2,0)</f>
        <v>100112020</v>
      </c>
      <c r="E1978" t="str">
        <f>+VLOOKUP(Importaciones_mensuales[[#This Row],[Código Arancelario]],Codigos10[],4,0)</f>
        <v>Deshidratado</v>
      </c>
      <c r="F1978">
        <f>+VLOOKUP(Importaciones_mensuales[[#This Row],[Procesamiento]],Cod_procesamiento[],2,0)</f>
        <v>3</v>
      </c>
      <c r="G1978" t="str">
        <f>+VLOOKUP(Importaciones_mensuales[[#This Row],[Código Arancelario]],Codigos10[],3,0)</f>
        <v>Orgánico</v>
      </c>
      <c r="H1978">
        <f>+VLOOKUP(Importaciones_mensuales[[#This Row],[Tipo]],Cod_tipo[],2,0)</f>
        <v>1</v>
      </c>
      <c r="I1978" t="str">
        <f>+VLOOKUP(Importaciones_mensuales[[#This Row],[Código Arancelario]],Codigos10[],5,0)</f>
        <v>Hortalizas</v>
      </c>
      <c r="J1978">
        <f>+VLOOKUP(Importaciones_mensuales[[#This Row],[Categoría]],Cod_Tipo_cultivo[],2,0)</f>
        <v>7</v>
      </c>
      <c r="K1978" t="s">
        <v>20</v>
      </c>
      <c r="L1978">
        <f>+VLOOKUP(Importaciones_mensuales[[#This Row],[Contenido]],Contenido_cod[],2,0)</f>
        <v>2</v>
      </c>
      <c r="M1978" t="str">
        <f>+VLOOKUP(Importaciones_mensuales[[#This Row],[Código Arancelario]],Codigos10[],7,0)</f>
        <v>Sin especificar</v>
      </c>
      <c r="N1978">
        <v>2021</v>
      </c>
      <c r="O1978">
        <v>0</v>
      </c>
      <c r="P1978">
        <v>0</v>
      </c>
      <c r="Q1978">
        <v>0</v>
      </c>
      <c r="R1978">
        <v>3919.5</v>
      </c>
      <c r="S1978">
        <v>4111.57</v>
      </c>
      <c r="T1978">
        <v>0</v>
      </c>
      <c r="U1978">
        <v>0</v>
      </c>
      <c r="V1978">
        <v>0</v>
      </c>
      <c r="W1978">
        <v>1530.21</v>
      </c>
    </row>
    <row r="1979" spans="1:26" x14ac:dyDescent="0.25">
      <c r="A1979" t="s">
        <v>279</v>
      </c>
      <c r="B1979" t="s">
        <v>362</v>
      </c>
      <c r="C1979" t="str">
        <f>+VLOOKUP(Importaciones_mensuales[[#This Row],[Código Arancelario]],Codigos10[],2,0)</f>
        <v>Berenjena</v>
      </c>
      <c r="D1979">
        <f>+VLOOKUP(Importaciones_mensuales[[#This Row],[Cultivo]],Cod_categoría[],2,0)</f>
        <v>100112001</v>
      </c>
      <c r="E1979" t="str">
        <f>+VLOOKUP(Importaciones_mensuales[[#This Row],[Código Arancelario]],Codigos10[],4,0)</f>
        <v>Fresco</v>
      </c>
      <c r="F1979">
        <f>+VLOOKUP(Importaciones_mensuales[[#This Row],[Procesamiento]],Cod_procesamiento[],2,0)</f>
        <v>4</v>
      </c>
      <c r="G1979" t="str">
        <f>+VLOOKUP(Importaciones_mensuales[[#This Row],[Código Arancelario]],Codigos10[],3,0)</f>
        <v>Sin especificar</v>
      </c>
      <c r="H1979">
        <f>+VLOOKUP(Importaciones_mensuales[[#This Row],[Tipo]],Cod_tipo[],2,0)</f>
        <v>5</v>
      </c>
      <c r="I1979" t="str">
        <f>+VLOOKUP(Importaciones_mensuales[[#This Row],[Código Arancelario]],Codigos10[],5,0)</f>
        <v>Hortalizas</v>
      </c>
      <c r="J1979">
        <f>+VLOOKUP(Importaciones_mensuales[[#This Row],[Categoría]],Cod_Tipo_cultivo[],2,0)</f>
        <v>7</v>
      </c>
      <c r="K1979" t="s">
        <v>20</v>
      </c>
      <c r="L1979">
        <f>+VLOOKUP(Importaciones_mensuales[[#This Row],[Contenido]],Contenido_cod[],2,0)</f>
        <v>2</v>
      </c>
      <c r="M1979" t="str">
        <f>+VLOOKUP(Importaciones_mensuales[[#This Row],[Código Arancelario]],Codigos10[],7,0)</f>
        <v>Sin especificar</v>
      </c>
      <c r="N1979">
        <v>2015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9.2299999999999993E-2</v>
      </c>
      <c r="Y1979">
        <v>0</v>
      </c>
      <c r="Z1979">
        <v>0</v>
      </c>
    </row>
    <row r="1980" spans="1:26" x14ac:dyDescent="0.25">
      <c r="A1980" t="s">
        <v>281</v>
      </c>
      <c r="B1980" t="s">
        <v>362</v>
      </c>
      <c r="C1980" t="str">
        <f>+VLOOKUP(Importaciones_mensuales[[#This Row],[Código Arancelario]],Codigos10[],2,0)</f>
        <v>Apio</v>
      </c>
      <c r="D1980">
        <f>+VLOOKUP(Importaciones_mensuales[[#This Row],[Cultivo]],Cod_categoría[],2,0)</f>
        <v>100112017</v>
      </c>
      <c r="E1980" t="str">
        <f>+VLOOKUP(Importaciones_mensuales[[#This Row],[Código Arancelario]],Codigos10[],4,0)</f>
        <v>Fresco</v>
      </c>
      <c r="F1980">
        <f>+VLOOKUP(Importaciones_mensuales[[#This Row],[Procesamiento]],Cod_procesamiento[],2,0)</f>
        <v>4</v>
      </c>
      <c r="G1980" t="str">
        <f>+VLOOKUP(Importaciones_mensuales[[#This Row],[Código Arancelario]],Codigos10[],3,0)</f>
        <v>Sin especificar</v>
      </c>
      <c r="H1980">
        <f>+VLOOKUP(Importaciones_mensuales[[#This Row],[Tipo]],Cod_tipo[],2,0)</f>
        <v>5</v>
      </c>
      <c r="I1980" t="str">
        <f>+VLOOKUP(Importaciones_mensuales[[#This Row],[Código Arancelario]],Codigos10[],5,0)</f>
        <v>Hortalizas</v>
      </c>
      <c r="J1980">
        <f>+VLOOKUP(Importaciones_mensuales[[#This Row],[Categoría]],Cod_Tipo_cultivo[],2,0)</f>
        <v>7</v>
      </c>
      <c r="K1980" t="s">
        <v>20</v>
      </c>
      <c r="L1980">
        <f>+VLOOKUP(Importaciones_mensuales[[#This Row],[Contenido]],Contenido_cod[],2,0)</f>
        <v>2</v>
      </c>
      <c r="M1980" t="str">
        <f>+VLOOKUP(Importaciones_mensuales[[#This Row],[Código Arancelario]],Codigos10[],7,0)</f>
        <v>Sin especificar</v>
      </c>
      <c r="N1980">
        <v>2015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0.4</v>
      </c>
      <c r="X1980">
        <v>0</v>
      </c>
      <c r="Y1980">
        <v>0</v>
      </c>
      <c r="Z1980">
        <v>0</v>
      </c>
    </row>
    <row r="1981" spans="1:26" x14ac:dyDescent="0.25">
      <c r="A1981" t="s">
        <v>58</v>
      </c>
      <c r="B1981" t="s">
        <v>362</v>
      </c>
      <c r="C1981" t="str">
        <f>+VLOOKUP(Importaciones_mensuales[[#This Row],[Código Arancelario]],Codigos10[],2,0)</f>
        <v>Ají</v>
      </c>
      <c r="D1981">
        <f>+VLOOKUP(Importaciones_mensuales[[#This Row],[Cultivo]],Cod_categoría[],2,0)</f>
        <v>100112021</v>
      </c>
      <c r="E1981" t="str">
        <f>+VLOOKUP(Importaciones_mensuales[[#This Row],[Código Arancelario]],Codigos10[],4,0)</f>
        <v>Fresco</v>
      </c>
      <c r="F1981">
        <f>+VLOOKUP(Importaciones_mensuales[[#This Row],[Procesamiento]],Cod_procesamiento[],2,0)</f>
        <v>4</v>
      </c>
      <c r="G1981" t="str">
        <f>+VLOOKUP(Importaciones_mensuales[[#This Row],[Código Arancelario]],Codigos10[],3,0)</f>
        <v>Sin especificar</v>
      </c>
      <c r="H1981">
        <f>+VLOOKUP(Importaciones_mensuales[[#This Row],[Tipo]],Cod_tipo[],2,0)</f>
        <v>5</v>
      </c>
      <c r="I1981" t="str">
        <f>+VLOOKUP(Importaciones_mensuales[[#This Row],[Código Arancelario]],Codigos10[],5,0)</f>
        <v>Hortalizas</v>
      </c>
      <c r="J1981">
        <f>+VLOOKUP(Importaciones_mensuales[[#This Row],[Categoría]],Cod_Tipo_cultivo[],2,0)</f>
        <v>7</v>
      </c>
      <c r="K1981" t="s">
        <v>20</v>
      </c>
      <c r="L1981">
        <f>+VLOOKUP(Importaciones_mensuales[[#This Row],[Contenido]],Contenido_cod[],2,0)</f>
        <v>2</v>
      </c>
      <c r="M1981" t="str">
        <f>+VLOOKUP(Importaciones_mensuales[[#This Row],[Código Arancelario]],Codigos10[],7,0)</f>
        <v>Sin especificar</v>
      </c>
      <c r="N1981">
        <v>2015</v>
      </c>
      <c r="O1981">
        <v>24</v>
      </c>
      <c r="P1981">
        <v>0</v>
      </c>
      <c r="Q1981">
        <v>7255</v>
      </c>
      <c r="R1981">
        <v>0</v>
      </c>
      <c r="S1981">
        <v>59.990299999999998</v>
      </c>
      <c r="T1981">
        <v>2275</v>
      </c>
      <c r="U1981">
        <v>2428.6851000000001</v>
      </c>
      <c r="V1981">
        <v>0</v>
      </c>
      <c r="W1981">
        <v>3778.5339000000004</v>
      </c>
      <c r="X1981">
        <v>26</v>
      </c>
      <c r="Y1981">
        <v>12.9</v>
      </c>
      <c r="Z1981">
        <v>0</v>
      </c>
    </row>
    <row r="1982" spans="1:26" x14ac:dyDescent="0.25">
      <c r="A1982" t="s">
        <v>62</v>
      </c>
      <c r="B1982" t="s">
        <v>362</v>
      </c>
      <c r="C1982" t="str">
        <f>+VLOOKUP(Importaciones_mensuales[[#This Row],[Código Arancelario]],Codigos10[],2,0)</f>
        <v>Zapallo</v>
      </c>
      <c r="D1982">
        <f>+VLOOKUP(Importaciones_mensuales[[#This Row],[Cultivo]],Cod_categoría[],2,0)</f>
        <v>100112032</v>
      </c>
      <c r="E1982" t="str">
        <f>+VLOOKUP(Importaciones_mensuales[[#This Row],[Código Arancelario]],Codigos10[],4,0)</f>
        <v>Fresco</v>
      </c>
      <c r="F1982">
        <f>+VLOOKUP(Importaciones_mensuales[[#This Row],[Procesamiento]],Cod_procesamiento[],2,0)</f>
        <v>4</v>
      </c>
      <c r="G1982" t="str">
        <f>+VLOOKUP(Importaciones_mensuales[[#This Row],[Código Arancelario]],Codigos10[],3,0)</f>
        <v>Sin especificar</v>
      </c>
      <c r="H1982">
        <f>+VLOOKUP(Importaciones_mensuales[[#This Row],[Tipo]],Cod_tipo[],2,0)</f>
        <v>5</v>
      </c>
      <c r="I1982" t="str">
        <f>+VLOOKUP(Importaciones_mensuales[[#This Row],[Código Arancelario]],Codigos10[],5,0)</f>
        <v>Hortalizas</v>
      </c>
      <c r="J1982">
        <f>+VLOOKUP(Importaciones_mensuales[[#This Row],[Categoría]],Cod_Tipo_cultivo[],2,0)</f>
        <v>7</v>
      </c>
      <c r="K1982" t="s">
        <v>20</v>
      </c>
      <c r="L1982">
        <f>+VLOOKUP(Importaciones_mensuales[[#This Row],[Contenido]],Contenido_cod[],2,0)</f>
        <v>2</v>
      </c>
      <c r="M1982" t="str">
        <f>+VLOOKUP(Importaciones_mensuales[[#This Row],[Código Arancelario]],Codigos10[],7,0)</f>
        <v>De guarda</v>
      </c>
      <c r="N1982">
        <v>2015</v>
      </c>
      <c r="O1982">
        <v>28500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97021</v>
      </c>
      <c r="X1982">
        <v>939499</v>
      </c>
      <c r="Y1982">
        <v>1335367</v>
      </c>
      <c r="Z1982">
        <v>245110</v>
      </c>
    </row>
    <row r="1983" spans="1:26" x14ac:dyDescent="0.25">
      <c r="A1983" t="s">
        <v>325</v>
      </c>
      <c r="B1983" t="s">
        <v>362</v>
      </c>
      <c r="C1983" t="str">
        <f>+VLOOKUP(Importaciones_mensuales[[#This Row],[Código Arancelario]],Codigos10[],2,0)</f>
        <v>Zapallo</v>
      </c>
      <c r="D1983">
        <f>+VLOOKUP(Importaciones_mensuales[[#This Row],[Cultivo]],Cod_categoría[],2,0)</f>
        <v>100112032</v>
      </c>
      <c r="E1983" t="str">
        <f>+VLOOKUP(Importaciones_mensuales[[#This Row],[Código Arancelario]],Codigos10[],4,0)</f>
        <v>Fresco</v>
      </c>
      <c r="F1983">
        <f>+VLOOKUP(Importaciones_mensuales[[#This Row],[Procesamiento]],Cod_procesamiento[],2,0)</f>
        <v>4</v>
      </c>
      <c r="G1983" t="str">
        <f>+VLOOKUP(Importaciones_mensuales[[#This Row],[Código Arancelario]],Codigos10[],3,0)</f>
        <v>Sin especificar</v>
      </c>
      <c r="H1983">
        <f>+VLOOKUP(Importaciones_mensuales[[#This Row],[Tipo]],Cod_tipo[],2,0)</f>
        <v>5</v>
      </c>
      <c r="I1983" t="str">
        <f>+VLOOKUP(Importaciones_mensuales[[#This Row],[Código Arancelario]],Codigos10[],5,0)</f>
        <v>Hortalizas</v>
      </c>
      <c r="J1983">
        <f>+VLOOKUP(Importaciones_mensuales[[#This Row],[Categoría]],Cod_Tipo_cultivo[],2,0)</f>
        <v>7</v>
      </c>
      <c r="K1983" t="s">
        <v>20</v>
      </c>
      <c r="L1983">
        <f>+VLOOKUP(Importaciones_mensuales[[#This Row],[Contenido]],Contenido_cod[],2,0)</f>
        <v>2</v>
      </c>
      <c r="M1983" t="str">
        <f>+VLOOKUP(Importaciones_mensuales[[#This Row],[Código Arancelario]],Codigos10[],7,0)</f>
        <v>Kabutial</v>
      </c>
      <c r="N1983">
        <v>2015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7350</v>
      </c>
      <c r="Z1983">
        <v>3850</v>
      </c>
    </row>
    <row r="1984" spans="1:26" x14ac:dyDescent="0.25">
      <c r="A1984" t="s">
        <v>284</v>
      </c>
      <c r="B1984" t="s">
        <v>362</v>
      </c>
      <c r="C1984" t="str">
        <f>+VLOOKUP(Importaciones_mensuales[[#This Row],[Código Arancelario]],Codigos10[],2,0)</f>
        <v>Zapallo</v>
      </c>
      <c r="D1984">
        <f>+VLOOKUP(Importaciones_mensuales[[#This Row],[Cultivo]],Cod_categoría[],2,0)</f>
        <v>100112032</v>
      </c>
      <c r="E1984" t="str">
        <f>+VLOOKUP(Importaciones_mensuales[[#This Row],[Código Arancelario]],Codigos10[],4,0)</f>
        <v>Fresco</v>
      </c>
      <c r="F1984">
        <f>+VLOOKUP(Importaciones_mensuales[[#This Row],[Procesamiento]],Cod_procesamiento[],2,0)</f>
        <v>4</v>
      </c>
      <c r="G1984" t="str">
        <f>+VLOOKUP(Importaciones_mensuales[[#This Row],[Código Arancelario]],Codigos10[],3,0)</f>
        <v>Sin especificar</v>
      </c>
      <c r="H1984">
        <f>+VLOOKUP(Importaciones_mensuales[[#This Row],[Tipo]],Cod_tipo[],2,0)</f>
        <v>5</v>
      </c>
      <c r="I1984" t="str">
        <f>+VLOOKUP(Importaciones_mensuales[[#This Row],[Código Arancelario]],Codigos10[],5,0)</f>
        <v>Hortalizas</v>
      </c>
      <c r="J1984">
        <f>+VLOOKUP(Importaciones_mensuales[[#This Row],[Categoría]],Cod_Tipo_cultivo[],2,0)</f>
        <v>7</v>
      </c>
      <c r="K1984" t="s">
        <v>20</v>
      </c>
      <c r="L1984">
        <f>+VLOOKUP(Importaciones_mensuales[[#This Row],[Contenido]],Contenido_cod[],2,0)</f>
        <v>2</v>
      </c>
      <c r="M1984" t="str">
        <f>+VLOOKUP(Importaciones_mensuales[[#This Row],[Código Arancelario]],Codigos10[],7,0)</f>
        <v>Sin especificar</v>
      </c>
      <c r="N1984">
        <v>2015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24803</v>
      </c>
      <c r="V1984">
        <v>0</v>
      </c>
      <c r="W1984">
        <v>148486</v>
      </c>
      <c r="X1984">
        <v>223850</v>
      </c>
      <c r="Y1984">
        <v>34300</v>
      </c>
      <c r="Z1984">
        <v>0</v>
      </c>
    </row>
    <row r="1985" spans="1:26" x14ac:dyDescent="0.25">
      <c r="A1985" t="s">
        <v>67</v>
      </c>
      <c r="B1985" t="s">
        <v>362</v>
      </c>
      <c r="C1985" t="str">
        <f>+VLOOKUP(Importaciones_mensuales[[#This Row],[Código Arancelario]],Codigos10[],2,0)</f>
        <v>Papa</v>
      </c>
      <c r="D1985">
        <f>+VLOOKUP(Importaciones_mensuales[[#This Row],[Cultivo]],Cod_categoría[],2,0)</f>
        <v>100114001</v>
      </c>
      <c r="E1985" t="str">
        <f>+VLOOKUP(Importaciones_mensuales[[#This Row],[Código Arancelario]],Codigos10[],4,0)</f>
        <v>Congelado</v>
      </c>
      <c r="F1985">
        <f>+VLOOKUP(Importaciones_mensuales[[#This Row],[Procesamiento]],Cod_procesamiento[],2,0)</f>
        <v>1</v>
      </c>
      <c r="G1985" t="str">
        <f>+VLOOKUP(Importaciones_mensuales[[#This Row],[Código Arancelario]],Codigos10[],3,0)</f>
        <v>Sin especificar</v>
      </c>
      <c r="H1985">
        <f>+VLOOKUP(Importaciones_mensuales[[#This Row],[Tipo]],Cod_tipo[],2,0)</f>
        <v>5</v>
      </c>
      <c r="I1985" t="str">
        <f>+VLOOKUP(Importaciones_mensuales[[#This Row],[Código Arancelario]],Codigos10[],5,0)</f>
        <v>Tubérculos</v>
      </c>
      <c r="J1985">
        <f>+VLOOKUP(Importaciones_mensuales[[#This Row],[Categoría]],Cod_Tipo_cultivo[],2,0)</f>
        <v>9</v>
      </c>
      <c r="K1985" t="s">
        <v>20</v>
      </c>
      <c r="L1985">
        <f>+VLOOKUP(Importaciones_mensuales[[#This Row],[Contenido]],Contenido_cod[],2,0)</f>
        <v>2</v>
      </c>
      <c r="M1985" t="str">
        <f>+VLOOKUP(Importaciones_mensuales[[#This Row],[Código Arancelario]],Codigos10[],7,0)</f>
        <v>Sin especificar</v>
      </c>
      <c r="N1985">
        <v>2015</v>
      </c>
      <c r="O1985">
        <v>5349.43</v>
      </c>
      <c r="P1985">
        <v>6378.19</v>
      </c>
      <c r="Q1985">
        <v>98984.6</v>
      </c>
      <c r="R1985">
        <v>3115.31</v>
      </c>
      <c r="S1985">
        <v>4920</v>
      </c>
      <c r="T1985">
        <v>23200</v>
      </c>
      <c r="U1985">
        <v>52983.8</v>
      </c>
      <c r="V1985">
        <v>24160</v>
      </c>
      <c r="W1985">
        <v>7340</v>
      </c>
      <c r="X1985">
        <v>7659.42</v>
      </c>
      <c r="Y1985">
        <v>174.18</v>
      </c>
      <c r="Z1985">
        <v>2182.66</v>
      </c>
    </row>
    <row r="1986" spans="1:26" x14ac:dyDescent="0.25">
      <c r="A1986" t="s">
        <v>69</v>
      </c>
      <c r="B1986" t="s">
        <v>362</v>
      </c>
      <c r="C1986" t="str">
        <f>+VLOOKUP(Importaciones_mensuales[[#This Row],[Código Arancelario]],Codigos10[],2,0)</f>
        <v>Arveja</v>
      </c>
      <c r="D1986">
        <f>+VLOOKUP(Importaciones_mensuales[[#This Row],[Cultivo]],Cod_categoría[],2,0)</f>
        <v>100112022</v>
      </c>
      <c r="E1986" t="str">
        <f>+VLOOKUP(Importaciones_mensuales[[#This Row],[Código Arancelario]],Codigos10[],4,0)</f>
        <v>Congelado</v>
      </c>
      <c r="F1986">
        <f>+VLOOKUP(Importaciones_mensuales[[#This Row],[Procesamiento]],Cod_procesamiento[],2,0)</f>
        <v>1</v>
      </c>
      <c r="G1986" t="str">
        <f>+VLOOKUP(Importaciones_mensuales[[#This Row],[Código Arancelario]],Codigos10[],3,0)</f>
        <v>Sin especificar</v>
      </c>
      <c r="H1986">
        <f>+VLOOKUP(Importaciones_mensuales[[#This Row],[Tipo]],Cod_tipo[],2,0)</f>
        <v>5</v>
      </c>
      <c r="I1986" t="str">
        <f>+VLOOKUP(Importaciones_mensuales[[#This Row],[Código Arancelario]],Codigos10[],5,0)</f>
        <v>Hortalizas</v>
      </c>
      <c r="J1986">
        <f>+VLOOKUP(Importaciones_mensuales[[#This Row],[Categoría]],Cod_Tipo_cultivo[],2,0)</f>
        <v>7</v>
      </c>
      <c r="K1986" t="s">
        <v>20</v>
      </c>
      <c r="L1986">
        <f>+VLOOKUP(Importaciones_mensuales[[#This Row],[Contenido]],Contenido_cod[],2,0)</f>
        <v>2</v>
      </c>
      <c r="M1986" t="str">
        <f>+VLOOKUP(Importaciones_mensuales[[#This Row],[Código Arancelario]],Codigos10[],7,0)</f>
        <v>Sin especificar</v>
      </c>
      <c r="N1986">
        <v>2015</v>
      </c>
      <c r="O1986">
        <v>36972</v>
      </c>
      <c r="P1986">
        <v>39412</v>
      </c>
      <c r="Q1986">
        <v>16700</v>
      </c>
      <c r="R1986">
        <v>87750</v>
      </c>
      <c r="S1986">
        <v>92740</v>
      </c>
      <c r="T1986">
        <v>85532</v>
      </c>
      <c r="U1986">
        <v>92884</v>
      </c>
      <c r="V1986">
        <v>166187</v>
      </c>
      <c r="W1986">
        <v>179235</v>
      </c>
      <c r="X1986">
        <v>77070</v>
      </c>
      <c r="Y1986">
        <v>71090</v>
      </c>
      <c r="Z1986">
        <v>201538.8</v>
      </c>
    </row>
    <row r="1987" spans="1:26" x14ac:dyDescent="0.25">
      <c r="A1987" t="s">
        <v>70</v>
      </c>
      <c r="B1987" t="s">
        <v>362</v>
      </c>
      <c r="C1987" t="str">
        <f>+VLOOKUP(Importaciones_mensuales[[#This Row],[Código Arancelario]],Codigos10[],2,0)</f>
        <v>Poroto</v>
      </c>
      <c r="D1987">
        <f>+VLOOKUP(Importaciones_mensuales[[#This Row],[Cultivo]],Cod_categoría[],2,0)</f>
        <v>100110002</v>
      </c>
      <c r="E1987" t="str">
        <f>+VLOOKUP(Importaciones_mensuales[[#This Row],[Código Arancelario]],Codigos10[],4,0)</f>
        <v>Congelado</v>
      </c>
      <c r="F1987">
        <f>+VLOOKUP(Importaciones_mensuales[[#This Row],[Procesamiento]],Cod_procesamiento[],2,0)</f>
        <v>1</v>
      </c>
      <c r="G1987" t="str">
        <f>+VLOOKUP(Importaciones_mensuales[[#This Row],[Código Arancelario]],Codigos10[],3,0)</f>
        <v>Sin especificar</v>
      </c>
      <c r="H1987">
        <f>+VLOOKUP(Importaciones_mensuales[[#This Row],[Tipo]],Cod_tipo[],2,0)</f>
        <v>5</v>
      </c>
      <c r="I1987" t="str">
        <f>+VLOOKUP(Importaciones_mensuales[[#This Row],[Código Arancelario]],Codigos10[],5,0)</f>
        <v>Hortalizas</v>
      </c>
      <c r="J1987">
        <f>+VLOOKUP(Importaciones_mensuales[[#This Row],[Categoría]],Cod_Tipo_cultivo[],2,0)</f>
        <v>7</v>
      </c>
      <c r="K1987" t="s">
        <v>20</v>
      </c>
      <c r="L1987">
        <f>+VLOOKUP(Importaciones_mensuales[[#This Row],[Contenido]],Contenido_cod[],2,0)</f>
        <v>2</v>
      </c>
      <c r="M1987" t="str">
        <f>+VLOOKUP(Importaciones_mensuales[[#This Row],[Código Arancelario]],Codigos10[],7,0)</f>
        <v>Sin especificar</v>
      </c>
      <c r="N1987">
        <v>2015</v>
      </c>
      <c r="O1987">
        <v>52885</v>
      </c>
      <c r="P1987">
        <v>71575.5</v>
      </c>
      <c r="Q1987">
        <v>9195</v>
      </c>
      <c r="R1987">
        <v>105790.47</v>
      </c>
      <c r="S1987">
        <v>89485</v>
      </c>
      <c r="T1987">
        <v>92172</v>
      </c>
      <c r="U1987">
        <v>254418</v>
      </c>
      <c r="V1987">
        <v>285775</v>
      </c>
      <c r="W1987">
        <v>263119</v>
      </c>
      <c r="X1987">
        <v>417523</v>
      </c>
      <c r="Y1987">
        <v>203905</v>
      </c>
      <c r="Z1987">
        <v>231206</v>
      </c>
    </row>
    <row r="1988" spans="1:26" x14ac:dyDescent="0.25">
      <c r="A1988" t="s">
        <v>71</v>
      </c>
      <c r="B1988" t="s">
        <v>362</v>
      </c>
      <c r="C1988" t="str">
        <f>+VLOOKUP(Importaciones_mensuales[[#This Row],[Código Arancelario]],Codigos10[],2,0)</f>
        <v>Haba</v>
      </c>
      <c r="D1988">
        <f>+VLOOKUP(Importaciones_mensuales[[#This Row],[Cultivo]],Cod_categoría[],2,0)</f>
        <v>100112026</v>
      </c>
      <c r="E1988" t="str">
        <f>+VLOOKUP(Importaciones_mensuales[[#This Row],[Código Arancelario]],Codigos10[],4,0)</f>
        <v>Congelado</v>
      </c>
      <c r="F1988">
        <f>+VLOOKUP(Importaciones_mensuales[[#This Row],[Procesamiento]],Cod_procesamiento[],2,0)</f>
        <v>1</v>
      </c>
      <c r="G1988" t="str">
        <f>+VLOOKUP(Importaciones_mensuales[[#This Row],[Código Arancelario]],Codigos10[],3,0)</f>
        <v>Sin especificar</v>
      </c>
      <c r="H1988">
        <f>+VLOOKUP(Importaciones_mensuales[[#This Row],[Tipo]],Cod_tipo[],2,0)</f>
        <v>5</v>
      </c>
      <c r="I1988" t="str">
        <f>+VLOOKUP(Importaciones_mensuales[[#This Row],[Código Arancelario]],Codigos10[],5,0)</f>
        <v>Hortalizas</v>
      </c>
      <c r="J1988">
        <f>+VLOOKUP(Importaciones_mensuales[[#This Row],[Categoría]],Cod_Tipo_cultivo[],2,0)</f>
        <v>7</v>
      </c>
      <c r="K1988" t="s">
        <v>20</v>
      </c>
      <c r="L1988">
        <f>+VLOOKUP(Importaciones_mensuales[[#This Row],[Contenido]],Contenido_cod[],2,0)</f>
        <v>2</v>
      </c>
      <c r="M1988" t="str">
        <f>+VLOOKUP(Importaciones_mensuales[[#This Row],[Código Arancelario]],Codigos10[],7,0)</f>
        <v>Sin especificar</v>
      </c>
      <c r="N1988">
        <v>2015</v>
      </c>
      <c r="O1988">
        <v>5310</v>
      </c>
      <c r="P1988">
        <v>20130</v>
      </c>
      <c r="Q1988">
        <v>75600</v>
      </c>
      <c r="R1988">
        <v>99600</v>
      </c>
      <c r="S1988">
        <v>28398</v>
      </c>
      <c r="T1988">
        <v>120374</v>
      </c>
      <c r="U1988">
        <v>2940</v>
      </c>
      <c r="V1988">
        <v>118808</v>
      </c>
      <c r="W1988">
        <v>213294</v>
      </c>
      <c r="X1988">
        <v>14800</v>
      </c>
      <c r="Y1988">
        <v>24960</v>
      </c>
      <c r="Z1988">
        <v>32940</v>
      </c>
    </row>
    <row r="1989" spans="1:26" x14ac:dyDescent="0.25">
      <c r="A1989" t="s">
        <v>72</v>
      </c>
      <c r="B1989" t="s">
        <v>362</v>
      </c>
      <c r="C1989" t="str">
        <f>+VLOOKUP(Importaciones_mensuales[[#This Row],[Código Arancelario]],Codigos10[],2,0)</f>
        <v>Otras legumbres de vaina</v>
      </c>
      <c r="D1989">
        <f>+VLOOKUP(Importaciones_mensuales[[#This Row],[Cultivo]],Cod_categoría[],2,0)</f>
        <v>100114032</v>
      </c>
      <c r="E1989" t="str">
        <f>+VLOOKUP(Importaciones_mensuales[[#This Row],[Código Arancelario]],Codigos10[],4,0)</f>
        <v>Congelado</v>
      </c>
      <c r="F1989">
        <f>+VLOOKUP(Importaciones_mensuales[[#This Row],[Procesamiento]],Cod_procesamiento[],2,0)</f>
        <v>1</v>
      </c>
      <c r="G1989" t="str">
        <f>+VLOOKUP(Importaciones_mensuales[[#This Row],[Código Arancelario]],Codigos10[],3,0)</f>
        <v>Sin especificar</v>
      </c>
      <c r="H1989">
        <f>+VLOOKUP(Importaciones_mensuales[[#This Row],[Tipo]],Cod_tipo[],2,0)</f>
        <v>5</v>
      </c>
      <c r="I1989" t="str">
        <f>+VLOOKUP(Importaciones_mensuales[[#This Row],[Código Arancelario]],Codigos10[],5,0)</f>
        <v>Hortalizas</v>
      </c>
      <c r="J1989">
        <f>+VLOOKUP(Importaciones_mensuales[[#This Row],[Categoría]],Cod_Tipo_cultivo[],2,0)</f>
        <v>7</v>
      </c>
      <c r="K1989" t="s">
        <v>20</v>
      </c>
      <c r="L1989">
        <f>+VLOOKUP(Importaciones_mensuales[[#This Row],[Contenido]],Contenido_cod[],2,0)</f>
        <v>2</v>
      </c>
      <c r="M1989" t="str">
        <f>+VLOOKUP(Importaciones_mensuales[[#This Row],[Código Arancelario]],Codigos10[],7,0)</f>
        <v>Sin especificar</v>
      </c>
      <c r="N1989">
        <v>2015</v>
      </c>
      <c r="O1989">
        <v>16800</v>
      </c>
      <c r="P1989">
        <v>0</v>
      </c>
      <c r="Q1989">
        <v>0</v>
      </c>
      <c r="R1989">
        <v>0</v>
      </c>
      <c r="S1989">
        <v>0</v>
      </c>
      <c r="T1989">
        <v>34784</v>
      </c>
      <c r="U1989">
        <v>413.7</v>
      </c>
      <c r="V1989">
        <v>16800</v>
      </c>
      <c r="W1989">
        <v>16800</v>
      </c>
      <c r="X1989">
        <v>37800</v>
      </c>
      <c r="Y1989">
        <v>0</v>
      </c>
      <c r="Z1989">
        <v>37800</v>
      </c>
    </row>
    <row r="1990" spans="1:26" x14ac:dyDescent="0.25">
      <c r="A1990" t="s">
        <v>73</v>
      </c>
      <c r="B1990" t="s">
        <v>362</v>
      </c>
      <c r="C1990" t="str">
        <f>+VLOOKUP(Importaciones_mensuales[[#This Row],[Código Arancelario]],Codigos10[],2,0)</f>
        <v>Espinaca</v>
      </c>
      <c r="D1990">
        <f>+VLOOKUP(Importaciones_mensuales[[#This Row],[Cultivo]],Cod_categoría[],2,0)</f>
        <v>100112012</v>
      </c>
      <c r="E1990" t="str">
        <f>+VLOOKUP(Importaciones_mensuales[[#This Row],[Código Arancelario]],Codigos10[],4,0)</f>
        <v>Congelado</v>
      </c>
      <c r="F1990">
        <f>+VLOOKUP(Importaciones_mensuales[[#This Row],[Procesamiento]],Cod_procesamiento[],2,0)</f>
        <v>1</v>
      </c>
      <c r="G1990" t="str">
        <f>+VLOOKUP(Importaciones_mensuales[[#This Row],[Código Arancelario]],Codigos10[],3,0)</f>
        <v>Sin especificar</v>
      </c>
      <c r="H1990">
        <f>+VLOOKUP(Importaciones_mensuales[[#This Row],[Tipo]],Cod_tipo[],2,0)</f>
        <v>5</v>
      </c>
      <c r="I1990" t="str">
        <f>+VLOOKUP(Importaciones_mensuales[[#This Row],[Código Arancelario]],Codigos10[],5,0)</f>
        <v>Hortalizas</v>
      </c>
      <c r="J1990">
        <f>+VLOOKUP(Importaciones_mensuales[[#This Row],[Categoría]],Cod_Tipo_cultivo[],2,0)</f>
        <v>7</v>
      </c>
      <c r="K1990" t="s">
        <v>20</v>
      </c>
      <c r="L1990">
        <f>+VLOOKUP(Importaciones_mensuales[[#This Row],[Contenido]],Contenido_cod[],2,0)</f>
        <v>2</v>
      </c>
      <c r="M1990" t="str">
        <f>+VLOOKUP(Importaciones_mensuales[[#This Row],[Código Arancelario]],Codigos10[],7,0)</f>
        <v>Sin especificar</v>
      </c>
      <c r="N1990">
        <v>2015</v>
      </c>
      <c r="O1990">
        <v>19400</v>
      </c>
      <c r="P1990">
        <v>44960</v>
      </c>
      <c r="Q1990">
        <v>21600</v>
      </c>
      <c r="R1990">
        <v>23600.5</v>
      </c>
      <c r="S1990">
        <v>60976</v>
      </c>
      <c r="T1990">
        <v>67926</v>
      </c>
      <c r="U1990">
        <v>33603</v>
      </c>
      <c r="V1990">
        <v>51880</v>
      </c>
      <c r="W1990">
        <v>30590</v>
      </c>
      <c r="X1990">
        <v>13600</v>
      </c>
      <c r="Y1990">
        <v>102936</v>
      </c>
      <c r="Z1990">
        <v>45600</v>
      </c>
    </row>
    <row r="1991" spans="1:26" x14ac:dyDescent="0.25">
      <c r="A1991" t="s">
        <v>75</v>
      </c>
      <c r="B1991" t="s">
        <v>362</v>
      </c>
      <c r="C1991" t="str">
        <f>+VLOOKUP(Importaciones_mensuales[[#This Row],[Código Arancelario]],Codigos10[],2,0)</f>
        <v>Maíz</v>
      </c>
      <c r="D1991">
        <f>+VLOOKUP(Importaciones_mensuales[[#This Row],[Cultivo]],Cod_categoría[],2,0)</f>
        <v>100114015</v>
      </c>
      <c r="E1991" t="str">
        <f>+VLOOKUP(Importaciones_mensuales[[#This Row],[Código Arancelario]],Codigos10[],4,0)</f>
        <v>Congelado</v>
      </c>
      <c r="F1991">
        <f>+VLOOKUP(Importaciones_mensuales[[#This Row],[Procesamiento]],Cod_procesamiento[],2,0)</f>
        <v>1</v>
      </c>
      <c r="G1991" t="str">
        <f>+VLOOKUP(Importaciones_mensuales[[#This Row],[Código Arancelario]],Codigos10[],3,0)</f>
        <v>Sin especificar</v>
      </c>
      <c r="H1991">
        <f>+VLOOKUP(Importaciones_mensuales[[#This Row],[Tipo]],Cod_tipo[],2,0)</f>
        <v>5</v>
      </c>
      <c r="I1991" t="str">
        <f>+VLOOKUP(Importaciones_mensuales[[#This Row],[Código Arancelario]],Codigos10[],5,0)</f>
        <v>Hortalizas</v>
      </c>
      <c r="J1991">
        <f>+VLOOKUP(Importaciones_mensuales[[#This Row],[Categoría]],Cod_Tipo_cultivo[],2,0)</f>
        <v>7</v>
      </c>
      <c r="K1991" t="s">
        <v>20</v>
      </c>
      <c r="L1991">
        <f>+VLOOKUP(Importaciones_mensuales[[#This Row],[Contenido]],Contenido_cod[],2,0)</f>
        <v>2</v>
      </c>
      <c r="M1991" t="str">
        <f>+VLOOKUP(Importaciones_mensuales[[#This Row],[Código Arancelario]],Codigos10[],7,0)</f>
        <v>Maíz dulce</v>
      </c>
      <c r="N1991">
        <v>2015</v>
      </c>
      <c r="O1991">
        <v>244927.03080000001</v>
      </c>
      <c r="P1991">
        <v>84438.64</v>
      </c>
      <c r="Q1991">
        <v>386513.02899999998</v>
      </c>
      <c r="R1991">
        <v>364180.62</v>
      </c>
      <c r="S1991">
        <v>313683.08999999997</v>
      </c>
      <c r="T1991">
        <v>283241.23849999998</v>
      </c>
      <c r="U1991">
        <v>337262.40220000001</v>
      </c>
      <c r="V1991">
        <v>652881.05119999999</v>
      </c>
      <c r="W1991">
        <v>926264.80140000011</v>
      </c>
      <c r="X1991">
        <v>1337844.1194</v>
      </c>
      <c r="Y1991">
        <v>1640493.2028999999</v>
      </c>
      <c r="Z1991">
        <v>1093498.78</v>
      </c>
    </row>
    <row r="1992" spans="1:26" x14ac:dyDescent="0.25">
      <c r="A1992" t="s">
        <v>78</v>
      </c>
      <c r="B1992" t="s">
        <v>362</v>
      </c>
      <c r="C1992" t="str">
        <f>+VLOOKUP(Importaciones_mensuales[[#This Row],[Código Arancelario]],Codigos10[],2,0)</f>
        <v>Coliflor</v>
      </c>
      <c r="D1992">
        <f>+VLOOKUP(Importaciones_mensuales[[#This Row],[Cultivo]],Cod_categoría[],2,0)</f>
        <v>100112008</v>
      </c>
      <c r="E1992" t="str">
        <f>+VLOOKUP(Importaciones_mensuales[[#This Row],[Código Arancelario]],Codigos10[],4,0)</f>
        <v>Congelado</v>
      </c>
      <c r="F1992">
        <f>+VLOOKUP(Importaciones_mensuales[[#This Row],[Procesamiento]],Cod_procesamiento[],2,0)</f>
        <v>1</v>
      </c>
      <c r="G1992" t="str">
        <f>+VLOOKUP(Importaciones_mensuales[[#This Row],[Código Arancelario]],Codigos10[],3,0)</f>
        <v>Sin especificar</v>
      </c>
      <c r="H1992">
        <f>+VLOOKUP(Importaciones_mensuales[[#This Row],[Tipo]],Cod_tipo[],2,0)</f>
        <v>5</v>
      </c>
      <c r="I1992" t="str">
        <f>+VLOOKUP(Importaciones_mensuales[[#This Row],[Código Arancelario]],Codigos10[],5,0)</f>
        <v>Hortalizas</v>
      </c>
      <c r="J1992">
        <f>+VLOOKUP(Importaciones_mensuales[[#This Row],[Categoría]],Cod_Tipo_cultivo[],2,0)</f>
        <v>7</v>
      </c>
      <c r="K1992" t="s">
        <v>20</v>
      </c>
      <c r="L1992">
        <f>+VLOOKUP(Importaciones_mensuales[[#This Row],[Contenido]],Contenido_cod[],2,0)</f>
        <v>2</v>
      </c>
      <c r="M1992" t="str">
        <f>+VLOOKUP(Importaciones_mensuales[[#This Row],[Código Arancelario]],Codigos10[],7,0)</f>
        <v>Sin especificar</v>
      </c>
      <c r="N1992">
        <v>2015</v>
      </c>
      <c r="O1992">
        <v>2170</v>
      </c>
      <c r="P1992">
        <v>1026</v>
      </c>
      <c r="Q1992">
        <v>20540</v>
      </c>
      <c r="R1992">
        <v>7670</v>
      </c>
      <c r="S1992">
        <v>630</v>
      </c>
      <c r="T1992">
        <v>3540</v>
      </c>
      <c r="U1992">
        <v>540</v>
      </c>
      <c r="V1992">
        <v>2000</v>
      </c>
      <c r="W1992">
        <v>2000</v>
      </c>
      <c r="X1992">
        <v>0</v>
      </c>
      <c r="Y1992">
        <v>630</v>
      </c>
      <c r="Z1992">
        <v>100246</v>
      </c>
    </row>
    <row r="1993" spans="1:26" x14ac:dyDescent="0.25">
      <c r="A1993" t="s">
        <v>79</v>
      </c>
      <c r="B1993" t="s">
        <v>362</v>
      </c>
      <c r="C1993" t="str">
        <f>+VLOOKUP(Importaciones_mensuales[[#This Row],[Código Arancelario]],Codigos10[],2,0)</f>
        <v>Brócoli</v>
      </c>
      <c r="D1993">
        <f>+VLOOKUP(Importaciones_mensuales[[#This Row],[Cultivo]],Cod_categoría[],2,0)</f>
        <v>100112023</v>
      </c>
      <c r="E1993" t="str">
        <f>+VLOOKUP(Importaciones_mensuales[[#This Row],[Código Arancelario]],Codigos10[],4,0)</f>
        <v>Congelado</v>
      </c>
      <c r="F1993">
        <f>+VLOOKUP(Importaciones_mensuales[[#This Row],[Procesamiento]],Cod_procesamiento[],2,0)</f>
        <v>1</v>
      </c>
      <c r="G1993" t="str">
        <f>+VLOOKUP(Importaciones_mensuales[[#This Row],[Código Arancelario]],Codigos10[],3,0)</f>
        <v>Sin especificar</v>
      </c>
      <c r="H1993">
        <f>+VLOOKUP(Importaciones_mensuales[[#This Row],[Tipo]],Cod_tipo[],2,0)</f>
        <v>5</v>
      </c>
      <c r="I1993" t="str">
        <f>+VLOOKUP(Importaciones_mensuales[[#This Row],[Código Arancelario]],Codigos10[],5,0)</f>
        <v>Hortalizas</v>
      </c>
      <c r="J1993">
        <f>+VLOOKUP(Importaciones_mensuales[[#This Row],[Categoría]],Cod_Tipo_cultivo[],2,0)</f>
        <v>7</v>
      </c>
      <c r="K1993" t="s">
        <v>20</v>
      </c>
      <c r="L1993">
        <f>+VLOOKUP(Importaciones_mensuales[[#This Row],[Contenido]],Contenido_cod[],2,0)</f>
        <v>2</v>
      </c>
      <c r="M1993" t="str">
        <f>+VLOOKUP(Importaciones_mensuales[[#This Row],[Código Arancelario]],Codigos10[],7,0)</f>
        <v>Sin especificar</v>
      </c>
      <c r="N1993">
        <v>2015</v>
      </c>
      <c r="O1993">
        <v>6540</v>
      </c>
      <c r="P1993">
        <v>17793</v>
      </c>
      <c r="Q1993">
        <v>20036</v>
      </c>
      <c r="R1993">
        <v>3080</v>
      </c>
      <c r="S1993">
        <v>540</v>
      </c>
      <c r="T1993">
        <v>6540</v>
      </c>
      <c r="U1993">
        <v>540</v>
      </c>
      <c r="V1993">
        <v>5000</v>
      </c>
      <c r="W1993">
        <v>6000</v>
      </c>
      <c r="X1993">
        <v>0</v>
      </c>
      <c r="Y1993">
        <v>174780</v>
      </c>
      <c r="Z1993">
        <v>12060</v>
      </c>
    </row>
    <row r="1994" spans="1:26" x14ac:dyDescent="0.25">
      <c r="A1994" t="s">
        <v>101</v>
      </c>
      <c r="B1994" t="s">
        <v>15</v>
      </c>
      <c r="C1994" t="str">
        <f>+VLOOKUP(Importaciones_mensuales[[#This Row],[Código Arancelario]],Codigos10[],2,0)</f>
        <v>Otras hortalizas</v>
      </c>
      <c r="D1994">
        <f>+VLOOKUP(Importaciones_mensuales[[#This Row],[Cultivo]],Cod_categoría[],2,0)</f>
        <v>100112054</v>
      </c>
      <c r="E1994" t="str">
        <f>+VLOOKUP(Importaciones_mensuales[[#This Row],[Código Arancelario]],Codigos10[],4,0)</f>
        <v>Deshidratado</v>
      </c>
      <c r="F1994">
        <f>+VLOOKUP(Importaciones_mensuales[[#This Row],[Procesamiento]],Cod_procesamiento[],2,0)</f>
        <v>3</v>
      </c>
      <c r="G1994" t="str">
        <f>+VLOOKUP(Importaciones_mensuales[[#This Row],[Código Arancelario]],Codigos10[],3,0)</f>
        <v>Orgánico</v>
      </c>
      <c r="H1994">
        <f>+VLOOKUP(Importaciones_mensuales[[#This Row],[Tipo]],Cod_tipo[],2,0)</f>
        <v>1</v>
      </c>
      <c r="I1994" t="str">
        <f>+VLOOKUP(Importaciones_mensuales[[#This Row],[Código Arancelario]],Codigos10[],5,0)</f>
        <v>Hortalizas</v>
      </c>
      <c r="J1994">
        <f>+VLOOKUP(Importaciones_mensuales[[#This Row],[Categoría]],Cod_Tipo_cultivo[],2,0)</f>
        <v>7</v>
      </c>
      <c r="K1994" t="s">
        <v>20</v>
      </c>
      <c r="L1994">
        <f>+VLOOKUP(Importaciones_mensuales[[#This Row],[Contenido]],Contenido_cod[],2,0)</f>
        <v>2</v>
      </c>
      <c r="M1994" t="str">
        <f>+VLOOKUP(Importaciones_mensuales[[#This Row],[Código Arancelario]],Codigos10[],7,0)</f>
        <v>Sin especificar</v>
      </c>
      <c r="N1994">
        <v>2021</v>
      </c>
      <c r="O1994">
        <v>0</v>
      </c>
      <c r="P1994">
        <v>0</v>
      </c>
      <c r="Q1994">
        <v>0</v>
      </c>
      <c r="R1994">
        <v>1473.63</v>
      </c>
      <c r="S1994">
        <v>0</v>
      </c>
      <c r="T1994">
        <v>0</v>
      </c>
      <c r="U1994">
        <v>0</v>
      </c>
      <c r="V1994">
        <v>0</v>
      </c>
      <c r="W1994">
        <v>0</v>
      </c>
    </row>
    <row r="1995" spans="1:26" x14ac:dyDescent="0.25">
      <c r="A1995" t="s">
        <v>82</v>
      </c>
      <c r="B1995" t="s">
        <v>362</v>
      </c>
      <c r="C1995" t="str">
        <f>+VLOOKUP(Importaciones_mensuales[[#This Row],[Código Arancelario]],Codigos10[],2,0)</f>
        <v>Aceituna</v>
      </c>
      <c r="D1995">
        <f>+VLOOKUP(Importaciones_mensuales[[#This Row],[Cultivo]],Cod_categoría[],2,0)</f>
        <v>100114016</v>
      </c>
      <c r="E1995" t="str">
        <f>+VLOOKUP(Importaciones_mensuales[[#This Row],[Código Arancelario]],Codigos10[],4,0)</f>
        <v>Conserva</v>
      </c>
      <c r="F1995">
        <f>+VLOOKUP(Importaciones_mensuales[[#This Row],[Procesamiento]],Cod_procesamiento[],2,0)</f>
        <v>2</v>
      </c>
      <c r="G1995" t="str">
        <f>+VLOOKUP(Importaciones_mensuales[[#This Row],[Código Arancelario]],Codigos10[],3,0)</f>
        <v>Sin especificar</v>
      </c>
      <c r="H1995">
        <f>+VLOOKUP(Importaciones_mensuales[[#This Row],[Tipo]],Cod_tipo[],2,0)</f>
        <v>5</v>
      </c>
      <c r="I1995" t="str">
        <f>+VLOOKUP(Importaciones_mensuales[[#This Row],[Código Arancelario]],Codigos10[],5,0)</f>
        <v>Hortalizas</v>
      </c>
      <c r="J1995">
        <f>+VLOOKUP(Importaciones_mensuales[[#This Row],[Categoría]],Cod_Tipo_cultivo[],2,0)</f>
        <v>7</v>
      </c>
      <c r="K1995" t="s">
        <v>20</v>
      </c>
      <c r="L1995">
        <f>+VLOOKUP(Importaciones_mensuales[[#This Row],[Contenido]],Contenido_cod[],2,0)</f>
        <v>2</v>
      </c>
      <c r="M1995" t="str">
        <f>+VLOOKUP(Importaciones_mensuales[[#This Row],[Código Arancelario]],Codigos10[],7,0)</f>
        <v>Sin especificar</v>
      </c>
      <c r="N1995">
        <v>2015</v>
      </c>
      <c r="O1995">
        <v>616890.28</v>
      </c>
      <c r="P1995">
        <v>650070</v>
      </c>
      <c r="Q1995">
        <v>828910</v>
      </c>
      <c r="R1995">
        <v>962390</v>
      </c>
      <c r="S1995">
        <v>1092667.8999999999</v>
      </c>
      <c r="T1995">
        <v>1423340</v>
      </c>
      <c r="U1995">
        <v>1330160</v>
      </c>
      <c r="V1995">
        <v>1244310</v>
      </c>
      <c r="W1995">
        <v>1041890</v>
      </c>
      <c r="X1995">
        <v>725170</v>
      </c>
      <c r="Y1995">
        <v>786662</v>
      </c>
      <c r="Z1995">
        <v>1107112</v>
      </c>
    </row>
    <row r="1996" spans="1:26" x14ac:dyDescent="0.25">
      <c r="A1996" t="s">
        <v>85</v>
      </c>
      <c r="B1996" t="s">
        <v>362</v>
      </c>
      <c r="C1996" t="str">
        <f>+VLOOKUP(Importaciones_mensuales[[#This Row],[Código Arancelario]],Codigos10[],2,0)</f>
        <v>Pepino</v>
      </c>
      <c r="D1996">
        <f>+VLOOKUP(Importaciones_mensuales[[#This Row],[Cultivo]],Cod_categoría[],2,0)</f>
        <v>100112016</v>
      </c>
      <c r="E1996" t="str">
        <f>+VLOOKUP(Importaciones_mensuales[[#This Row],[Código Arancelario]],Codigos10[],4,0)</f>
        <v>Conserva</v>
      </c>
      <c r="F1996">
        <f>+VLOOKUP(Importaciones_mensuales[[#This Row],[Procesamiento]],Cod_procesamiento[],2,0)</f>
        <v>2</v>
      </c>
      <c r="G1996" t="str">
        <f>+VLOOKUP(Importaciones_mensuales[[#This Row],[Código Arancelario]],Codigos10[],3,0)</f>
        <v>Sin especificar</v>
      </c>
      <c r="H1996">
        <f>+VLOOKUP(Importaciones_mensuales[[#This Row],[Tipo]],Cod_tipo[],2,0)</f>
        <v>5</v>
      </c>
      <c r="I1996" t="str">
        <f>+VLOOKUP(Importaciones_mensuales[[#This Row],[Código Arancelario]],Codigos10[],5,0)</f>
        <v>Hortalizas</v>
      </c>
      <c r="J1996">
        <f>+VLOOKUP(Importaciones_mensuales[[#This Row],[Categoría]],Cod_Tipo_cultivo[],2,0)</f>
        <v>7</v>
      </c>
      <c r="K1996" t="s">
        <v>20</v>
      </c>
      <c r="L1996">
        <f>+VLOOKUP(Importaciones_mensuales[[#This Row],[Contenido]],Contenido_cod[],2,0)</f>
        <v>2</v>
      </c>
      <c r="M1996" t="str">
        <f>+VLOOKUP(Importaciones_mensuales[[#This Row],[Código Arancelario]],Codigos10[],7,0)</f>
        <v>Pepinos y pepinillos</v>
      </c>
      <c r="N1996">
        <v>2015</v>
      </c>
      <c r="O1996">
        <v>14400</v>
      </c>
      <c r="P1996">
        <v>14400</v>
      </c>
      <c r="Q1996">
        <v>34770</v>
      </c>
      <c r="R1996">
        <v>14400</v>
      </c>
      <c r="S1996">
        <v>66080</v>
      </c>
      <c r="T1996">
        <v>44000</v>
      </c>
      <c r="U1996">
        <v>44000</v>
      </c>
      <c r="V1996">
        <v>14400</v>
      </c>
      <c r="W1996">
        <v>28800</v>
      </c>
      <c r="X1996">
        <v>14400</v>
      </c>
      <c r="Y1996">
        <v>28800</v>
      </c>
      <c r="Z1996">
        <v>0</v>
      </c>
    </row>
    <row r="1997" spans="1:26" x14ac:dyDescent="0.25">
      <c r="A1997" t="s">
        <v>86</v>
      </c>
      <c r="B1997" t="s">
        <v>362</v>
      </c>
      <c r="C1997" t="str">
        <f>+VLOOKUP(Importaciones_mensuales[[#This Row],[Código Arancelario]],Codigos10[],2,0)</f>
        <v>Pepino</v>
      </c>
      <c r="D1997">
        <f>+VLOOKUP(Importaciones_mensuales[[#This Row],[Cultivo]],Cod_categoría[],2,0)</f>
        <v>100112016</v>
      </c>
      <c r="E1997" t="str">
        <f>+VLOOKUP(Importaciones_mensuales[[#This Row],[Código Arancelario]],Codigos10[],4,0)</f>
        <v>Conserva</v>
      </c>
      <c r="F1997">
        <f>+VLOOKUP(Importaciones_mensuales[[#This Row],[Procesamiento]],Cod_procesamiento[],2,0)</f>
        <v>2</v>
      </c>
      <c r="G1997" t="str">
        <f>+VLOOKUP(Importaciones_mensuales[[#This Row],[Código Arancelario]],Codigos10[],3,0)</f>
        <v>Sin especificar</v>
      </c>
      <c r="H1997">
        <f>+VLOOKUP(Importaciones_mensuales[[#This Row],[Tipo]],Cod_tipo[],2,0)</f>
        <v>5</v>
      </c>
      <c r="I1997" t="str">
        <f>+VLOOKUP(Importaciones_mensuales[[#This Row],[Código Arancelario]],Codigos10[],5,0)</f>
        <v>Hortalizas</v>
      </c>
      <c r="J1997">
        <f>+VLOOKUP(Importaciones_mensuales[[#This Row],[Categoría]],Cod_Tipo_cultivo[],2,0)</f>
        <v>7</v>
      </c>
      <c r="K1997" t="s">
        <v>20</v>
      </c>
      <c r="L1997">
        <f>+VLOOKUP(Importaciones_mensuales[[#This Row],[Contenido]],Contenido_cod[],2,0)</f>
        <v>2</v>
      </c>
      <c r="M1997" t="str">
        <f>+VLOOKUP(Importaciones_mensuales[[#This Row],[Código Arancelario]],Codigos10[],7,0)</f>
        <v>Pepinos y pepinillos</v>
      </c>
      <c r="N1997">
        <v>2015</v>
      </c>
      <c r="O1997">
        <v>14400</v>
      </c>
      <c r="P1997">
        <v>28800</v>
      </c>
      <c r="Q1997">
        <v>129000</v>
      </c>
      <c r="R1997">
        <v>14400</v>
      </c>
      <c r="S1997">
        <v>85328</v>
      </c>
      <c r="T1997">
        <v>86624</v>
      </c>
      <c r="U1997">
        <v>0</v>
      </c>
      <c r="V1997">
        <v>14400</v>
      </c>
      <c r="W1997">
        <v>24840</v>
      </c>
      <c r="X1997">
        <v>44800</v>
      </c>
      <c r="Y1997">
        <v>0</v>
      </c>
      <c r="Z1997">
        <v>9.4230999999999998</v>
      </c>
    </row>
    <row r="1998" spans="1:26" x14ac:dyDescent="0.25">
      <c r="A1998" t="s">
        <v>87</v>
      </c>
      <c r="B1998" t="s">
        <v>362</v>
      </c>
      <c r="C1998" t="str">
        <f>+VLOOKUP(Importaciones_mensuales[[#This Row],[Código Arancelario]],Codigos10[],2,0)</f>
        <v>Cebolla</v>
      </c>
      <c r="D1998">
        <f>+VLOOKUP(Importaciones_mensuales[[#This Row],[Cultivo]],Cod_categoría[],2,0)</f>
        <v>100112004</v>
      </c>
      <c r="E1998" t="str">
        <f>+VLOOKUP(Importaciones_mensuales[[#This Row],[Código Arancelario]],Codigos10[],4,0)</f>
        <v>Deshidratado</v>
      </c>
      <c r="F1998">
        <f>+VLOOKUP(Importaciones_mensuales[[#This Row],[Procesamiento]],Cod_procesamiento[],2,0)</f>
        <v>3</v>
      </c>
      <c r="G1998" t="str">
        <f>+VLOOKUP(Importaciones_mensuales[[#This Row],[Código Arancelario]],Codigos10[],3,0)</f>
        <v>Sin especificar</v>
      </c>
      <c r="H1998">
        <f>+VLOOKUP(Importaciones_mensuales[[#This Row],[Tipo]],Cod_tipo[],2,0)</f>
        <v>5</v>
      </c>
      <c r="I1998" t="str">
        <f>+VLOOKUP(Importaciones_mensuales[[#This Row],[Código Arancelario]],Codigos10[],5,0)</f>
        <v>Hortalizas</v>
      </c>
      <c r="J1998">
        <f>+VLOOKUP(Importaciones_mensuales[[#This Row],[Categoría]],Cod_Tipo_cultivo[],2,0)</f>
        <v>7</v>
      </c>
      <c r="K1998" t="s">
        <v>20</v>
      </c>
      <c r="L1998">
        <f>+VLOOKUP(Importaciones_mensuales[[#This Row],[Contenido]],Contenido_cod[],2,0)</f>
        <v>2</v>
      </c>
      <c r="M1998" t="str">
        <f>+VLOOKUP(Importaciones_mensuales[[#This Row],[Código Arancelario]],Codigos10[],7,0)</f>
        <v>Sin especificar</v>
      </c>
      <c r="N1998">
        <v>2015</v>
      </c>
      <c r="O1998">
        <v>46686</v>
      </c>
      <c r="P1998">
        <v>75693.489999999991</v>
      </c>
      <c r="Q1998">
        <v>19543.490000000002</v>
      </c>
      <c r="R1998">
        <v>43486.98</v>
      </c>
      <c r="S1998">
        <v>40863.49</v>
      </c>
      <c r="T1998">
        <v>112878.49</v>
      </c>
      <c r="U1998">
        <v>53649.052600000003</v>
      </c>
      <c r="V1998">
        <v>67561.98</v>
      </c>
      <c r="W1998">
        <v>31439.514600000002</v>
      </c>
      <c r="X1998">
        <v>29290.718700000001</v>
      </c>
      <c r="Y1998">
        <v>80700.800000000003</v>
      </c>
      <c r="Z1998">
        <v>16400</v>
      </c>
    </row>
    <row r="1999" spans="1:26" x14ac:dyDescent="0.25">
      <c r="A1999" t="s">
        <v>89</v>
      </c>
      <c r="B1999" t="s">
        <v>362</v>
      </c>
      <c r="C1999" t="str">
        <f>+VLOOKUP(Importaciones_mensuales[[#This Row],[Código Arancelario]],Codigos10[],2,0)</f>
        <v>Puerro</v>
      </c>
      <c r="D1999">
        <f>+VLOOKUP(Importaciones_mensuales[[#This Row],[Cultivo]],Cod_categoría[],2,0)</f>
        <v>100114035</v>
      </c>
      <c r="E1999" t="str">
        <f>+VLOOKUP(Importaciones_mensuales[[#This Row],[Código Arancelario]],Codigos10[],4,0)</f>
        <v>Deshidratado</v>
      </c>
      <c r="F1999">
        <f>+VLOOKUP(Importaciones_mensuales[[#This Row],[Procesamiento]],Cod_procesamiento[],2,0)</f>
        <v>3</v>
      </c>
      <c r="G1999" t="str">
        <f>+VLOOKUP(Importaciones_mensuales[[#This Row],[Código Arancelario]],Codigos10[],3,0)</f>
        <v>Sin especificar</v>
      </c>
      <c r="H1999">
        <f>+VLOOKUP(Importaciones_mensuales[[#This Row],[Tipo]],Cod_tipo[],2,0)</f>
        <v>5</v>
      </c>
      <c r="I1999" t="str">
        <f>+VLOOKUP(Importaciones_mensuales[[#This Row],[Código Arancelario]],Codigos10[],5,0)</f>
        <v>Hortalizas</v>
      </c>
      <c r="J1999">
        <f>+VLOOKUP(Importaciones_mensuales[[#This Row],[Categoría]],Cod_Tipo_cultivo[],2,0)</f>
        <v>7</v>
      </c>
      <c r="K1999" t="s">
        <v>20</v>
      </c>
      <c r="L1999">
        <f>+VLOOKUP(Importaciones_mensuales[[#This Row],[Contenido]],Contenido_cod[],2,0)</f>
        <v>2</v>
      </c>
      <c r="M1999" t="str">
        <f>+VLOOKUP(Importaciones_mensuales[[#This Row],[Código Arancelario]],Codigos10[],7,0)</f>
        <v>Sin especificar</v>
      </c>
      <c r="N1999">
        <v>2015</v>
      </c>
      <c r="O1999">
        <v>800</v>
      </c>
      <c r="P1999">
        <v>0</v>
      </c>
      <c r="Q1999">
        <v>0</v>
      </c>
      <c r="R1999">
        <v>0.5847</v>
      </c>
      <c r="S1999">
        <v>9540</v>
      </c>
      <c r="T1999">
        <v>0</v>
      </c>
      <c r="U1999">
        <v>0</v>
      </c>
      <c r="V1999">
        <v>1000</v>
      </c>
      <c r="W1999">
        <v>1.2</v>
      </c>
      <c r="X1999">
        <v>0</v>
      </c>
      <c r="Y1999">
        <v>400</v>
      </c>
      <c r="Z1999">
        <v>0</v>
      </c>
    </row>
    <row r="2000" spans="1:26" x14ac:dyDescent="0.25">
      <c r="A2000" t="s">
        <v>189</v>
      </c>
      <c r="B2000" t="s">
        <v>15</v>
      </c>
      <c r="C2000" t="str">
        <f>+VLOOKUP(Importaciones_mensuales[[#This Row],[Código Arancelario]],Codigos10[],2,0)</f>
        <v>Uva</v>
      </c>
      <c r="D2000">
        <f>+VLOOKUP(Importaciones_mensuales[[#This Row],[Cultivo]],Cod_categoría[],2,0)</f>
        <v>100109001</v>
      </c>
      <c r="E2000" t="str">
        <f>+VLOOKUP(Importaciones_mensuales[[#This Row],[Código Arancelario]],Codigos10[],4,0)</f>
        <v>Fresco</v>
      </c>
      <c r="F2000">
        <f>+VLOOKUP(Importaciones_mensuales[[#This Row],[Procesamiento]],Cod_procesamiento[],2,0)</f>
        <v>4</v>
      </c>
      <c r="G2000" t="str">
        <f>+VLOOKUP(Importaciones_mensuales[[#This Row],[Código Arancelario]],Codigos10[],3,0)</f>
        <v>No orgánico</v>
      </c>
      <c r="H2000">
        <f>+VLOOKUP(Importaciones_mensuales[[#This Row],[Tipo]],Cod_tipo[],2,0)</f>
        <v>2</v>
      </c>
      <c r="I2000" t="str">
        <f>+VLOOKUP(Importaciones_mensuales[[#This Row],[Código Arancelario]],Codigos10[],5,0)</f>
        <v>Uva</v>
      </c>
      <c r="J2000">
        <f>+VLOOKUP(Importaciones_mensuales[[#This Row],[Categoría]],Cod_Tipo_cultivo[],2,0)</f>
        <v>11</v>
      </c>
      <c r="K2000" t="s">
        <v>129</v>
      </c>
      <c r="L2000">
        <f>+VLOOKUP(Importaciones_mensuales[[#This Row],[Contenido]],Contenido_cod[],2,0)</f>
        <v>1</v>
      </c>
      <c r="M2000" t="str">
        <f>+VLOOKUP(Importaciones_mensuales[[#This Row],[Código Arancelario]],Codigos10[],7,0)</f>
        <v>Thompson seedless</v>
      </c>
      <c r="N2000">
        <v>2021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122199.18</v>
      </c>
    </row>
    <row r="2001" spans="1:26" x14ac:dyDescent="0.25">
      <c r="A2001" t="s">
        <v>93</v>
      </c>
      <c r="B2001" t="s">
        <v>362</v>
      </c>
      <c r="C2001" t="str">
        <f>+VLOOKUP(Importaciones_mensuales[[#This Row],[Código Arancelario]],Codigos10[],2,0)</f>
        <v>Apio</v>
      </c>
      <c r="D2001">
        <f>+VLOOKUP(Importaciones_mensuales[[#This Row],[Cultivo]],Cod_categoría[],2,0)</f>
        <v>100112017</v>
      </c>
      <c r="E2001" t="str">
        <f>+VLOOKUP(Importaciones_mensuales[[#This Row],[Código Arancelario]],Codigos10[],4,0)</f>
        <v>Deshidratado</v>
      </c>
      <c r="F2001">
        <f>+VLOOKUP(Importaciones_mensuales[[#This Row],[Procesamiento]],Cod_procesamiento[],2,0)</f>
        <v>3</v>
      </c>
      <c r="G2001" t="str">
        <f>+VLOOKUP(Importaciones_mensuales[[#This Row],[Código Arancelario]],Codigos10[],3,0)</f>
        <v>Sin especificar</v>
      </c>
      <c r="H2001">
        <f>+VLOOKUP(Importaciones_mensuales[[#This Row],[Tipo]],Cod_tipo[],2,0)</f>
        <v>5</v>
      </c>
      <c r="I2001" t="str">
        <f>+VLOOKUP(Importaciones_mensuales[[#This Row],[Código Arancelario]],Codigos10[],5,0)</f>
        <v>Hortalizas</v>
      </c>
      <c r="J2001">
        <f>+VLOOKUP(Importaciones_mensuales[[#This Row],[Categoría]],Cod_Tipo_cultivo[],2,0)</f>
        <v>7</v>
      </c>
      <c r="K2001" t="s">
        <v>20</v>
      </c>
      <c r="L2001">
        <f>+VLOOKUP(Importaciones_mensuales[[#This Row],[Contenido]],Contenido_cod[],2,0)</f>
        <v>2</v>
      </c>
      <c r="M2001" t="str">
        <f>+VLOOKUP(Importaciones_mensuales[[#This Row],[Código Arancelario]],Codigos10[],7,0)</f>
        <v>Sin especificar</v>
      </c>
      <c r="N2001">
        <v>2015</v>
      </c>
      <c r="O2001">
        <v>0</v>
      </c>
      <c r="P2001">
        <v>4500</v>
      </c>
      <c r="Q2001">
        <v>0</v>
      </c>
      <c r="R2001">
        <v>50</v>
      </c>
      <c r="S2001">
        <v>0</v>
      </c>
      <c r="T2001">
        <v>0</v>
      </c>
      <c r="U2001">
        <v>107.10769999999999</v>
      </c>
      <c r="V2001">
        <v>200</v>
      </c>
      <c r="W2001">
        <v>0</v>
      </c>
      <c r="X2001">
        <v>6.12</v>
      </c>
      <c r="Y2001">
        <v>100</v>
      </c>
      <c r="Z2001">
        <v>2400</v>
      </c>
    </row>
    <row r="2002" spans="1:26" x14ac:dyDescent="0.25">
      <c r="A2002" t="s">
        <v>95</v>
      </c>
      <c r="B2002" t="s">
        <v>362</v>
      </c>
      <c r="C2002" t="str">
        <f>+VLOOKUP(Importaciones_mensuales[[#This Row],[Código Arancelario]],Codigos10[],2,0)</f>
        <v>Ajo</v>
      </c>
      <c r="D2002">
        <f>+VLOOKUP(Importaciones_mensuales[[#This Row],[Cultivo]],Cod_categoría[],2,0)</f>
        <v>100112003</v>
      </c>
      <c r="E2002" t="str">
        <f>+VLOOKUP(Importaciones_mensuales[[#This Row],[Código Arancelario]],Codigos10[],4,0)</f>
        <v>Deshidratado</v>
      </c>
      <c r="F2002">
        <f>+VLOOKUP(Importaciones_mensuales[[#This Row],[Procesamiento]],Cod_procesamiento[],2,0)</f>
        <v>3</v>
      </c>
      <c r="G2002" t="str">
        <f>+VLOOKUP(Importaciones_mensuales[[#This Row],[Código Arancelario]],Codigos10[],3,0)</f>
        <v>Sin especificar</v>
      </c>
      <c r="H2002">
        <f>+VLOOKUP(Importaciones_mensuales[[#This Row],[Tipo]],Cod_tipo[],2,0)</f>
        <v>5</v>
      </c>
      <c r="I2002" t="str">
        <f>+VLOOKUP(Importaciones_mensuales[[#This Row],[Código Arancelario]],Codigos10[],5,0)</f>
        <v>Hortalizas</v>
      </c>
      <c r="J2002">
        <f>+VLOOKUP(Importaciones_mensuales[[#This Row],[Categoría]],Cod_Tipo_cultivo[],2,0)</f>
        <v>7</v>
      </c>
      <c r="K2002" t="s">
        <v>20</v>
      </c>
      <c r="L2002">
        <f>+VLOOKUP(Importaciones_mensuales[[#This Row],[Contenido]],Contenido_cod[],2,0)</f>
        <v>2</v>
      </c>
      <c r="M2002" t="str">
        <f>+VLOOKUP(Importaciones_mensuales[[#This Row],[Código Arancelario]],Codigos10[],7,0)</f>
        <v>Sin especificar</v>
      </c>
      <c r="N2002">
        <v>2015</v>
      </c>
      <c r="O2002">
        <v>84427.1</v>
      </c>
      <c r="P2002">
        <v>26905.677</v>
      </c>
      <c r="Q2002">
        <v>9600</v>
      </c>
      <c r="R2002">
        <v>40865.75</v>
      </c>
      <c r="S2002">
        <v>28081.08</v>
      </c>
      <c r="T2002">
        <v>90356</v>
      </c>
      <c r="U2002">
        <v>95948.24</v>
      </c>
      <c r="V2002">
        <v>25490.661499999998</v>
      </c>
      <c r="W2002">
        <v>118751.5692</v>
      </c>
      <c r="X2002">
        <v>45896.938499999997</v>
      </c>
      <c r="Y2002">
        <v>62500</v>
      </c>
      <c r="Z2002">
        <v>66024.48000000001</v>
      </c>
    </row>
    <row r="2003" spans="1:26" x14ac:dyDescent="0.25">
      <c r="A2003" t="s">
        <v>192</v>
      </c>
      <c r="B2003" t="s">
        <v>15</v>
      </c>
      <c r="C2003" t="str">
        <f>+VLOOKUP(Importaciones_mensuales[[#This Row],[Código Arancelario]],Codigos10[],2,0)</f>
        <v>Uva</v>
      </c>
      <c r="D2003">
        <f>+VLOOKUP(Importaciones_mensuales[[#This Row],[Cultivo]],Cod_categoría[],2,0)</f>
        <v>100109001</v>
      </c>
      <c r="E2003" t="str">
        <f>+VLOOKUP(Importaciones_mensuales[[#This Row],[Código Arancelario]],Codigos10[],4,0)</f>
        <v>Fresco</v>
      </c>
      <c r="F2003">
        <f>+VLOOKUP(Importaciones_mensuales[[#This Row],[Procesamiento]],Cod_procesamiento[],2,0)</f>
        <v>4</v>
      </c>
      <c r="G2003" t="str">
        <f>+VLOOKUP(Importaciones_mensuales[[#This Row],[Código Arancelario]],Codigos10[],3,0)</f>
        <v>No orgánico</v>
      </c>
      <c r="H2003">
        <f>+VLOOKUP(Importaciones_mensuales[[#This Row],[Tipo]],Cod_tipo[],2,0)</f>
        <v>2</v>
      </c>
      <c r="I2003" t="str">
        <f>+VLOOKUP(Importaciones_mensuales[[#This Row],[Código Arancelario]],Codigos10[],5,0)</f>
        <v>Uva</v>
      </c>
      <c r="J2003">
        <f>+VLOOKUP(Importaciones_mensuales[[#This Row],[Categoría]],Cod_Tipo_cultivo[],2,0)</f>
        <v>11</v>
      </c>
      <c r="K2003" t="s">
        <v>129</v>
      </c>
      <c r="L2003">
        <f>+VLOOKUP(Importaciones_mensuales[[#This Row],[Contenido]],Contenido_cod[],2,0)</f>
        <v>1</v>
      </c>
      <c r="M2003" t="str">
        <f>+VLOOKUP(Importaciones_mensuales[[#This Row],[Código Arancelario]],Codigos10[],7,0)</f>
        <v>Flame seedles</v>
      </c>
      <c r="N2003">
        <v>2021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20862</v>
      </c>
      <c r="V2003">
        <v>73540.7</v>
      </c>
      <c r="W2003">
        <v>40284</v>
      </c>
    </row>
    <row r="2004" spans="1:26" x14ac:dyDescent="0.25">
      <c r="A2004" t="s">
        <v>97</v>
      </c>
      <c r="B2004" t="s">
        <v>362</v>
      </c>
      <c r="C2004" t="str">
        <f>+VLOOKUP(Importaciones_mensuales[[#This Row],[Código Arancelario]],Codigos10[],2,0)</f>
        <v>Maíz</v>
      </c>
      <c r="D2004">
        <f>+VLOOKUP(Importaciones_mensuales[[#This Row],[Cultivo]],Cod_categoría[],2,0)</f>
        <v>100114015</v>
      </c>
      <c r="E2004" t="str">
        <f>+VLOOKUP(Importaciones_mensuales[[#This Row],[Código Arancelario]],Codigos10[],4,0)</f>
        <v>Deshidratado</v>
      </c>
      <c r="F2004">
        <f>+VLOOKUP(Importaciones_mensuales[[#This Row],[Procesamiento]],Cod_procesamiento[],2,0)</f>
        <v>3</v>
      </c>
      <c r="G2004" t="str">
        <f>+VLOOKUP(Importaciones_mensuales[[#This Row],[Código Arancelario]],Codigos10[],3,0)</f>
        <v>Siembra</v>
      </c>
      <c r="H2004">
        <f>+VLOOKUP(Importaciones_mensuales[[#This Row],[Tipo]],Cod_tipo[],2,0)</f>
        <v>6</v>
      </c>
      <c r="I2004" t="str">
        <f>+VLOOKUP(Importaciones_mensuales[[#This Row],[Código Arancelario]],Codigos10[],5,0)</f>
        <v>Hortalizas</v>
      </c>
      <c r="J2004">
        <f>+VLOOKUP(Importaciones_mensuales[[#This Row],[Categoría]],Cod_Tipo_cultivo[],2,0)</f>
        <v>7</v>
      </c>
      <c r="K2004" t="s">
        <v>20</v>
      </c>
      <c r="L2004">
        <f>+VLOOKUP(Importaciones_mensuales[[#This Row],[Contenido]],Contenido_cod[],2,0)</f>
        <v>2</v>
      </c>
      <c r="M2004" t="str">
        <f>+VLOOKUP(Importaciones_mensuales[[#This Row],[Código Arancelario]],Codigos10[],7,0)</f>
        <v>Maíz dulce</v>
      </c>
      <c r="N2004">
        <v>2015</v>
      </c>
      <c r="O2004">
        <v>9.76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1.84</v>
      </c>
      <c r="V2004">
        <v>2468.52</v>
      </c>
      <c r="W2004">
        <v>16644.162</v>
      </c>
      <c r="X2004">
        <v>25963.748</v>
      </c>
      <c r="Y2004">
        <v>6204.0329999999994</v>
      </c>
      <c r="Z2004">
        <v>299.34999999999997</v>
      </c>
    </row>
    <row r="2005" spans="1:26" x14ac:dyDescent="0.25">
      <c r="A2005" t="s">
        <v>98</v>
      </c>
      <c r="B2005" t="s">
        <v>362</v>
      </c>
      <c r="C2005" t="str">
        <f>+VLOOKUP(Importaciones_mensuales[[#This Row],[Código Arancelario]],Codigos10[],2,0)</f>
        <v>Maíz</v>
      </c>
      <c r="D2005">
        <f>+VLOOKUP(Importaciones_mensuales[[#This Row],[Cultivo]],Cod_categoría[],2,0)</f>
        <v>100114015</v>
      </c>
      <c r="E2005" t="str">
        <f>+VLOOKUP(Importaciones_mensuales[[#This Row],[Código Arancelario]],Codigos10[],4,0)</f>
        <v>Deshidratado</v>
      </c>
      <c r="F2005">
        <f>+VLOOKUP(Importaciones_mensuales[[#This Row],[Procesamiento]],Cod_procesamiento[],2,0)</f>
        <v>3</v>
      </c>
      <c r="G2005" t="str">
        <f>+VLOOKUP(Importaciones_mensuales[[#This Row],[Código Arancelario]],Codigos10[],3,0)</f>
        <v>Consumo</v>
      </c>
      <c r="H2005">
        <f>+VLOOKUP(Importaciones_mensuales[[#This Row],[Tipo]],Cod_tipo[],2,0)</f>
        <v>7</v>
      </c>
      <c r="I2005" t="str">
        <f>+VLOOKUP(Importaciones_mensuales[[#This Row],[Código Arancelario]],Codigos10[],5,0)</f>
        <v>Hortalizas</v>
      </c>
      <c r="J2005">
        <f>+VLOOKUP(Importaciones_mensuales[[#This Row],[Categoría]],Cod_Tipo_cultivo[],2,0)</f>
        <v>7</v>
      </c>
      <c r="K2005" t="s">
        <v>20</v>
      </c>
      <c r="L2005">
        <f>+VLOOKUP(Importaciones_mensuales[[#This Row],[Contenido]],Contenido_cod[],2,0)</f>
        <v>2</v>
      </c>
      <c r="M2005" t="str">
        <f>+VLOOKUP(Importaciones_mensuales[[#This Row],[Código Arancelario]],Codigos10[],7,0)</f>
        <v>Maíz dulce</v>
      </c>
      <c r="N2005">
        <v>2015</v>
      </c>
      <c r="O2005">
        <v>28092.2693</v>
      </c>
      <c r="P2005">
        <v>13250.3</v>
      </c>
      <c r="Q2005">
        <v>600</v>
      </c>
      <c r="R2005">
        <v>5200</v>
      </c>
      <c r="S2005">
        <v>30755.8</v>
      </c>
      <c r="T2005">
        <v>19975</v>
      </c>
      <c r="U2005">
        <v>16150</v>
      </c>
      <c r="V2005">
        <v>0</v>
      </c>
      <c r="W2005">
        <v>11650</v>
      </c>
      <c r="X2005">
        <v>20175</v>
      </c>
      <c r="Y2005">
        <v>0.2</v>
      </c>
      <c r="Z2005">
        <v>12564.12</v>
      </c>
    </row>
    <row r="2006" spans="1:26" x14ac:dyDescent="0.25">
      <c r="A2006" t="s">
        <v>100</v>
      </c>
      <c r="B2006" t="s">
        <v>362</v>
      </c>
      <c r="C2006" t="str">
        <f>+VLOOKUP(Importaciones_mensuales[[#This Row],[Código Arancelario]],Codigos10[],2,0)</f>
        <v>Maíz</v>
      </c>
      <c r="D2006">
        <f>+VLOOKUP(Importaciones_mensuales[[#This Row],[Cultivo]],Cod_categoría[],2,0)</f>
        <v>100114015</v>
      </c>
      <c r="E2006" t="str">
        <f>+VLOOKUP(Importaciones_mensuales[[#This Row],[Código Arancelario]],Codigos10[],4,0)</f>
        <v>Deshidratado</v>
      </c>
      <c r="F2006">
        <f>+VLOOKUP(Importaciones_mensuales[[#This Row],[Procesamiento]],Cod_procesamiento[],2,0)</f>
        <v>3</v>
      </c>
      <c r="G2006" t="str">
        <f>+VLOOKUP(Importaciones_mensuales[[#This Row],[Código Arancelario]],Codigos10[],3,0)</f>
        <v>Sin especificar</v>
      </c>
      <c r="H2006">
        <f>+VLOOKUP(Importaciones_mensuales[[#This Row],[Tipo]],Cod_tipo[],2,0)</f>
        <v>5</v>
      </c>
      <c r="I2006" t="str">
        <f>+VLOOKUP(Importaciones_mensuales[[#This Row],[Código Arancelario]],Codigos10[],5,0)</f>
        <v>Hortalizas</v>
      </c>
      <c r="J2006">
        <f>+VLOOKUP(Importaciones_mensuales[[#This Row],[Categoría]],Cod_Tipo_cultivo[],2,0)</f>
        <v>7</v>
      </c>
      <c r="K2006" t="s">
        <v>20</v>
      </c>
      <c r="L2006">
        <f>+VLOOKUP(Importaciones_mensuales[[#This Row],[Contenido]],Contenido_cod[],2,0)</f>
        <v>2</v>
      </c>
      <c r="M2006" t="str">
        <f>+VLOOKUP(Importaciones_mensuales[[#This Row],[Código Arancelario]],Codigos10[],7,0)</f>
        <v>Maíz dulce</v>
      </c>
      <c r="N2006">
        <v>2015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10808</v>
      </c>
      <c r="V2006">
        <v>1560</v>
      </c>
      <c r="W2006">
        <v>0</v>
      </c>
      <c r="X2006">
        <v>0</v>
      </c>
      <c r="Y2006">
        <v>32.79</v>
      </c>
      <c r="Z2006">
        <v>6.64</v>
      </c>
    </row>
    <row r="2007" spans="1:26" x14ac:dyDescent="0.25">
      <c r="A2007" t="s">
        <v>194</v>
      </c>
      <c r="B2007" t="s">
        <v>15</v>
      </c>
      <c r="C2007" t="str">
        <f>+VLOOKUP(Importaciones_mensuales[[#This Row],[Código Arancelario]],Codigos10[],2,0)</f>
        <v>Uva</v>
      </c>
      <c r="D2007">
        <f>+VLOOKUP(Importaciones_mensuales[[#This Row],[Cultivo]],Cod_categoría[],2,0)</f>
        <v>100109001</v>
      </c>
      <c r="E2007" t="str">
        <f>+VLOOKUP(Importaciones_mensuales[[#This Row],[Código Arancelario]],Codigos10[],4,0)</f>
        <v>Fresco</v>
      </c>
      <c r="F2007">
        <f>+VLOOKUP(Importaciones_mensuales[[#This Row],[Procesamiento]],Cod_procesamiento[],2,0)</f>
        <v>4</v>
      </c>
      <c r="G2007" t="str">
        <f>+VLOOKUP(Importaciones_mensuales[[#This Row],[Código Arancelario]],Codigos10[],3,0)</f>
        <v>No orgánico</v>
      </c>
      <c r="H2007">
        <f>+VLOOKUP(Importaciones_mensuales[[#This Row],[Tipo]],Cod_tipo[],2,0)</f>
        <v>2</v>
      </c>
      <c r="I2007" t="str">
        <f>+VLOOKUP(Importaciones_mensuales[[#This Row],[Código Arancelario]],Codigos10[],5,0)</f>
        <v>Uva</v>
      </c>
      <c r="J2007">
        <f>+VLOOKUP(Importaciones_mensuales[[#This Row],[Categoría]],Cod_Tipo_cultivo[],2,0)</f>
        <v>11</v>
      </c>
      <c r="K2007" t="s">
        <v>129</v>
      </c>
      <c r="L2007">
        <f>+VLOOKUP(Importaciones_mensuales[[#This Row],[Contenido]],Contenido_cod[],2,0)</f>
        <v>1</v>
      </c>
      <c r="M2007" t="str">
        <f>+VLOOKUP(Importaciones_mensuales[[#This Row],[Código Arancelario]],Codigos10[],7,0)</f>
        <v>Sugraone</v>
      </c>
      <c r="N2007">
        <v>2021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20862</v>
      </c>
      <c r="V2007">
        <v>42412.04</v>
      </c>
      <c r="W2007">
        <v>0</v>
      </c>
    </row>
    <row r="2008" spans="1:26" x14ac:dyDescent="0.25">
      <c r="A2008" t="s">
        <v>104</v>
      </c>
      <c r="B2008" t="s">
        <v>362</v>
      </c>
      <c r="C2008" t="str">
        <f>+VLOOKUP(Importaciones_mensuales[[#This Row],[Código Arancelario]],Codigos10[],2,0)</f>
        <v>Arveja</v>
      </c>
      <c r="D2008">
        <f>+VLOOKUP(Importaciones_mensuales[[#This Row],[Cultivo]],Cod_categoría[],2,0)</f>
        <v>100112022</v>
      </c>
      <c r="E2008" t="str">
        <f>+VLOOKUP(Importaciones_mensuales[[#This Row],[Código Arancelario]],Codigos10[],4,0)</f>
        <v>Deshidratado</v>
      </c>
      <c r="F2008">
        <f>+VLOOKUP(Importaciones_mensuales[[#This Row],[Procesamiento]],Cod_procesamiento[],2,0)</f>
        <v>3</v>
      </c>
      <c r="G2008" t="str">
        <f>+VLOOKUP(Importaciones_mensuales[[#This Row],[Código Arancelario]],Codigos10[],3,0)</f>
        <v>Siembra</v>
      </c>
      <c r="H2008">
        <f>+VLOOKUP(Importaciones_mensuales[[#This Row],[Tipo]],Cod_tipo[],2,0)</f>
        <v>6</v>
      </c>
      <c r="I2008" t="str">
        <f>+VLOOKUP(Importaciones_mensuales[[#This Row],[Código Arancelario]],Codigos10[],5,0)</f>
        <v>Granos</v>
      </c>
      <c r="J2008">
        <f>+VLOOKUP(Importaciones_mensuales[[#This Row],[Categoría]],Cod_Tipo_cultivo[],2,0)</f>
        <v>8</v>
      </c>
      <c r="K2008" t="s">
        <v>20</v>
      </c>
      <c r="L2008">
        <f>+VLOOKUP(Importaciones_mensuales[[#This Row],[Contenido]],Contenido_cod[],2,0)</f>
        <v>2</v>
      </c>
      <c r="M2008" t="str">
        <f>+VLOOKUP(Importaciones_mensuales[[#This Row],[Código Arancelario]],Codigos10[],7,0)</f>
        <v>Sin especificar</v>
      </c>
      <c r="N2008">
        <v>2015</v>
      </c>
      <c r="O2008">
        <v>39650</v>
      </c>
      <c r="P2008">
        <v>99338</v>
      </c>
      <c r="Q2008">
        <v>42101</v>
      </c>
      <c r="R2008">
        <v>0</v>
      </c>
      <c r="S2008">
        <v>285396.59999999998</v>
      </c>
      <c r="T2008">
        <v>224305.79</v>
      </c>
      <c r="U2008">
        <v>41643.379999999997</v>
      </c>
      <c r="V2008">
        <v>19696.52</v>
      </c>
      <c r="W2008">
        <v>29824.6</v>
      </c>
      <c r="X2008">
        <v>199583</v>
      </c>
      <c r="Y2008">
        <v>0.68</v>
      </c>
      <c r="Z2008">
        <v>83066</v>
      </c>
    </row>
    <row r="2009" spans="1:26" x14ac:dyDescent="0.25">
      <c r="A2009" t="s">
        <v>106</v>
      </c>
      <c r="B2009" t="s">
        <v>362</v>
      </c>
      <c r="C2009" t="str">
        <f>+VLOOKUP(Importaciones_mensuales[[#This Row],[Código Arancelario]],Codigos10[],2,0)</f>
        <v>Arveja</v>
      </c>
      <c r="D2009">
        <f>+VLOOKUP(Importaciones_mensuales[[#This Row],[Cultivo]],Cod_categoría[],2,0)</f>
        <v>100112022</v>
      </c>
      <c r="E2009" t="str">
        <f>+VLOOKUP(Importaciones_mensuales[[#This Row],[Código Arancelario]],Codigos10[],4,0)</f>
        <v>Deshidratado</v>
      </c>
      <c r="F2009">
        <f>+VLOOKUP(Importaciones_mensuales[[#This Row],[Procesamiento]],Cod_procesamiento[],2,0)</f>
        <v>3</v>
      </c>
      <c r="G2009" t="str">
        <f>+VLOOKUP(Importaciones_mensuales[[#This Row],[Código Arancelario]],Codigos10[],3,0)</f>
        <v>Consumo</v>
      </c>
      <c r="H2009">
        <f>+VLOOKUP(Importaciones_mensuales[[#This Row],[Tipo]],Cod_tipo[],2,0)</f>
        <v>7</v>
      </c>
      <c r="I2009" t="str">
        <f>+VLOOKUP(Importaciones_mensuales[[#This Row],[Código Arancelario]],Codigos10[],5,0)</f>
        <v>Granos</v>
      </c>
      <c r="J2009">
        <f>+VLOOKUP(Importaciones_mensuales[[#This Row],[Categoría]],Cod_Tipo_cultivo[],2,0)</f>
        <v>8</v>
      </c>
      <c r="K2009" t="s">
        <v>20</v>
      </c>
      <c r="L2009">
        <f>+VLOOKUP(Importaciones_mensuales[[#This Row],[Contenido]],Contenido_cod[],2,0)</f>
        <v>2</v>
      </c>
      <c r="M2009" t="str">
        <f>+VLOOKUP(Importaciones_mensuales[[#This Row],[Código Arancelario]],Codigos10[],7,0)</f>
        <v>Sin especificar</v>
      </c>
      <c r="N2009">
        <v>2015</v>
      </c>
      <c r="O2009">
        <v>132475.25380000001</v>
      </c>
      <c r="P2009">
        <v>185150</v>
      </c>
      <c r="Q2009">
        <v>1133423</v>
      </c>
      <c r="R2009">
        <v>416321.2</v>
      </c>
      <c r="S2009">
        <v>374143.30900000001</v>
      </c>
      <c r="T2009">
        <v>318235</v>
      </c>
      <c r="U2009">
        <v>599467</v>
      </c>
      <c r="V2009">
        <v>174876</v>
      </c>
      <c r="W2009">
        <v>313813.76000000001</v>
      </c>
      <c r="X2009">
        <v>239177</v>
      </c>
      <c r="Y2009">
        <v>311613.8</v>
      </c>
      <c r="Z2009">
        <v>181483.7</v>
      </c>
    </row>
    <row r="2010" spans="1:26" x14ac:dyDescent="0.25">
      <c r="A2010" t="s">
        <v>107</v>
      </c>
      <c r="B2010" t="s">
        <v>362</v>
      </c>
      <c r="C2010" t="str">
        <f>+VLOOKUP(Importaciones_mensuales[[#This Row],[Código Arancelario]],Codigos10[],2,0)</f>
        <v>Garbanzo</v>
      </c>
      <c r="D2010">
        <f>+VLOOKUP(Importaciones_mensuales[[#This Row],[Cultivo]],Cod_categoría[],2,0)</f>
        <v>100110005</v>
      </c>
      <c r="E2010" t="str">
        <f>+VLOOKUP(Importaciones_mensuales[[#This Row],[Código Arancelario]],Codigos10[],4,0)</f>
        <v>Deshidratado</v>
      </c>
      <c r="F2010">
        <f>+VLOOKUP(Importaciones_mensuales[[#This Row],[Procesamiento]],Cod_procesamiento[],2,0)</f>
        <v>3</v>
      </c>
      <c r="G2010" t="str">
        <f>+VLOOKUP(Importaciones_mensuales[[#This Row],[Código Arancelario]],Codigos10[],3,0)</f>
        <v>Sin especificar</v>
      </c>
      <c r="H2010">
        <f>+VLOOKUP(Importaciones_mensuales[[#This Row],[Tipo]],Cod_tipo[],2,0)</f>
        <v>5</v>
      </c>
      <c r="I2010" t="str">
        <f>+VLOOKUP(Importaciones_mensuales[[#This Row],[Código Arancelario]],Codigos10[],5,0)</f>
        <v>Granos</v>
      </c>
      <c r="J2010">
        <f>+VLOOKUP(Importaciones_mensuales[[#This Row],[Categoría]],Cod_Tipo_cultivo[],2,0)</f>
        <v>8</v>
      </c>
      <c r="K2010" t="s">
        <v>20</v>
      </c>
      <c r="L2010">
        <f>+VLOOKUP(Importaciones_mensuales[[#This Row],[Contenido]],Contenido_cod[],2,0)</f>
        <v>2</v>
      </c>
      <c r="M2010" t="str">
        <f>+VLOOKUP(Importaciones_mensuales[[#This Row],[Código Arancelario]],Codigos10[],7,0)</f>
        <v>Sin especificar</v>
      </c>
      <c r="N2010">
        <v>2015</v>
      </c>
      <c r="O2010">
        <v>231500.99539999999</v>
      </c>
      <c r="P2010">
        <v>114000</v>
      </c>
      <c r="Q2010">
        <v>386000</v>
      </c>
      <c r="R2010">
        <v>308221.59999999998</v>
      </c>
      <c r="S2010">
        <v>640462.38</v>
      </c>
      <c r="T2010">
        <v>501500</v>
      </c>
      <c r="U2010">
        <v>185960</v>
      </c>
      <c r="V2010">
        <v>550582</v>
      </c>
      <c r="W2010">
        <v>363107.61300000001</v>
      </c>
      <c r="X2010">
        <v>336793.46600000001</v>
      </c>
      <c r="Y2010">
        <v>352500</v>
      </c>
      <c r="Z2010">
        <v>390500</v>
      </c>
    </row>
    <row r="2011" spans="1:26" x14ac:dyDescent="0.25">
      <c r="A2011" t="s">
        <v>109</v>
      </c>
      <c r="B2011" t="s">
        <v>362</v>
      </c>
      <c r="C2011" t="str">
        <f>+VLOOKUP(Importaciones_mensuales[[#This Row],[Código Arancelario]],Codigos10[],2,0)</f>
        <v>Poroto</v>
      </c>
      <c r="D2011">
        <f>+VLOOKUP(Importaciones_mensuales[[#This Row],[Cultivo]],Cod_categoría[],2,0)</f>
        <v>100110002</v>
      </c>
      <c r="E2011" t="str">
        <f>+VLOOKUP(Importaciones_mensuales[[#This Row],[Código Arancelario]],Codigos10[],4,0)</f>
        <v>Deshidratado</v>
      </c>
      <c r="F2011">
        <f>+VLOOKUP(Importaciones_mensuales[[#This Row],[Procesamiento]],Cod_procesamiento[],2,0)</f>
        <v>3</v>
      </c>
      <c r="G2011" t="str">
        <f>+VLOOKUP(Importaciones_mensuales[[#This Row],[Código Arancelario]],Codigos10[],3,0)</f>
        <v>Siembra</v>
      </c>
      <c r="H2011">
        <f>+VLOOKUP(Importaciones_mensuales[[#This Row],[Tipo]],Cod_tipo[],2,0)</f>
        <v>6</v>
      </c>
      <c r="I2011" t="str">
        <f>+VLOOKUP(Importaciones_mensuales[[#This Row],[Código Arancelario]],Codigos10[],5,0)</f>
        <v>Granos</v>
      </c>
      <c r="J2011">
        <f>+VLOOKUP(Importaciones_mensuales[[#This Row],[Categoría]],Cod_Tipo_cultivo[],2,0)</f>
        <v>8</v>
      </c>
      <c r="K2011" t="s">
        <v>20</v>
      </c>
      <c r="L2011">
        <f>+VLOOKUP(Importaciones_mensuales[[#This Row],[Contenido]],Contenido_cod[],2,0)</f>
        <v>2</v>
      </c>
      <c r="M2011" t="str">
        <f>+VLOOKUP(Importaciones_mensuales[[#This Row],[Código Arancelario]],Codigos10[],7,0)</f>
        <v>Porotos comunes</v>
      </c>
      <c r="N2011">
        <v>2015</v>
      </c>
      <c r="O2011">
        <v>0</v>
      </c>
      <c r="P2011">
        <v>0</v>
      </c>
      <c r="Q2011">
        <v>0</v>
      </c>
      <c r="R2011">
        <v>0</v>
      </c>
      <c r="S2011">
        <v>21989.38</v>
      </c>
      <c r="T2011">
        <v>30000</v>
      </c>
      <c r="U2011">
        <v>1103.75</v>
      </c>
      <c r="V2011">
        <v>7086.03</v>
      </c>
      <c r="W2011">
        <v>14702.74</v>
      </c>
      <c r="X2011">
        <v>13560</v>
      </c>
      <c r="Y2011">
        <v>86606.064100000003</v>
      </c>
      <c r="Z2011">
        <v>19660.114000000001</v>
      </c>
    </row>
    <row r="2012" spans="1:26" x14ac:dyDescent="0.25">
      <c r="A2012" t="s">
        <v>111</v>
      </c>
      <c r="B2012" t="s">
        <v>362</v>
      </c>
      <c r="C2012" t="str">
        <f>+VLOOKUP(Importaciones_mensuales[[#This Row],[Código Arancelario]],Codigos10[],2,0)</f>
        <v>Poroto</v>
      </c>
      <c r="D2012">
        <f>+VLOOKUP(Importaciones_mensuales[[#This Row],[Cultivo]],Cod_categoría[],2,0)</f>
        <v>100110002</v>
      </c>
      <c r="E2012" t="str">
        <f>+VLOOKUP(Importaciones_mensuales[[#This Row],[Código Arancelario]],Codigos10[],4,0)</f>
        <v>Deshidratado</v>
      </c>
      <c r="F2012">
        <f>+VLOOKUP(Importaciones_mensuales[[#This Row],[Procesamiento]],Cod_procesamiento[],2,0)</f>
        <v>3</v>
      </c>
      <c r="G2012" t="str">
        <f>+VLOOKUP(Importaciones_mensuales[[#This Row],[Código Arancelario]],Codigos10[],3,0)</f>
        <v>Consumo</v>
      </c>
      <c r="H2012">
        <f>+VLOOKUP(Importaciones_mensuales[[#This Row],[Tipo]],Cod_tipo[],2,0)</f>
        <v>7</v>
      </c>
      <c r="I2012" t="str">
        <f>+VLOOKUP(Importaciones_mensuales[[#This Row],[Código Arancelario]],Codigos10[],5,0)</f>
        <v>Granos</v>
      </c>
      <c r="J2012">
        <f>+VLOOKUP(Importaciones_mensuales[[#This Row],[Categoría]],Cod_Tipo_cultivo[],2,0)</f>
        <v>8</v>
      </c>
      <c r="K2012" t="s">
        <v>20</v>
      </c>
      <c r="L2012">
        <f>+VLOOKUP(Importaciones_mensuales[[#This Row],[Contenido]],Contenido_cod[],2,0)</f>
        <v>2</v>
      </c>
      <c r="M2012" t="str">
        <f>+VLOOKUP(Importaciones_mensuales[[#This Row],[Código Arancelario]],Codigos10[],7,0)</f>
        <v>Porotos comunes</v>
      </c>
      <c r="N2012">
        <v>2015</v>
      </c>
      <c r="O2012">
        <v>362881.34620000003</v>
      </c>
      <c r="P2012">
        <v>68728.92</v>
      </c>
      <c r="Q2012">
        <v>684760</v>
      </c>
      <c r="R2012">
        <v>266156.59999999998</v>
      </c>
      <c r="S2012">
        <v>378138.9117</v>
      </c>
      <c r="T2012">
        <v>426750.77850000001</v>
      </c>
      <c r="U2012">
        <v>920322.18489999999</v>
      </c>
      <c r="V2012">
        <v>683905.8</v>
      </c>
      <c r="W2012">
        <v>696582.19270000001</v>
      </c>
      <c r="X2012">
        <v>602767.91</v>
      </c>
      <c r="Y2012">
        <v>682840.25600000005</v>
      </c>
      <c r="Z2012">
        <v>604792</v>
      </c>
    </row>
    <row r="2013" spans="1:26" x14ac:dyDescent="0.25">
      <c r="A2013" t="s">
        <v>114</v>
      </c>
      <c r="B2013" t="s">
        <v>362</v>
      </c>
      <c r="C2013" t="str">
        <f>+VLOOKUP(Importaciones_mensuales[[#This Row],[Código Arancelario]],Codigos10[],2,0)</f>
        <v>Lenteja</v>
      </c>
      <c r="D2013">
        <f>+VLOOKUP(Importaciones_mensuales[[#This Row],[Cultivo]],Cod_categoría[],2,0)</f>
        <v>100110003</v>
      </c>
      <c r="E2013" t="str">
        <f>+VLOOKUP(Importaciones_mensuales[[#This Row],[Código Arancelario]],Codigos10[],4,0)</f>
        <v>Deshidratado</v>
      </c>
      <c r="F2013">
        <f>+VLOOKUP(Importaciones_mensuales[[#This Row],[Procesamiento]],Cod_procesamiento[],2,0)</f>
        <v>3</v>
      </c>
      <c r="G2013" t="str">
        <f>+VLOOKUP(Importaciones_mensuales[[#This Row],[Código Arancelario]],Codigos10[],3,0)</f>
        <v>Sin especificar</v>
      </c>
      <c r="H2013">
        <f>+VLOOKUP(Importaciones_mensuales[[#This Row],[Tipo]],Cod_tipo[],2,0)</f>
        <v>5</v>
      </c>
      <c r="I2013" t="str">
        <f>+VLOOKUP(Importaciones_mensuales[[#This Row],[Código Arancelario]],Codigos10[],5,0)</f>
        <v>Granos</v>
      </c>
      <c r="J2013">
        <f>+VLOOKUP(Importaciones_mensuales[[#This Row],[Categoría]],Cod_Tipo_cultivo[],2,0)</f>
        <v>8</v>
      </c>
      <c r="K2013" t="s">
        <v>20</v>
      </c>
      <c r="L2013">
        <f>+VLOOKUP(Importaciones_mensuales[[#This Row],[Contenido]],Contenido_cod[],2,0)</f>
        <v>2</v>
      </c>
      <c r="M2013" t="str">
        <f>+VLOOKUP(Importaciones_mensuales[[#This Row],[Código Arancelario]],Codigos10[],7,0)</f>
        <v>Sin especificar</v>
      </c>
      <c r="N2013">
        <v>2015</v>
      </c>
      <c r="O2013">
        <v>843472.48459999997</v>
      </c>
      <c r="P2013">
        <v>155356</v>
      </c>
      <c r="Q2013">
        <v>1527041</v>
      </c>
      <c r="R2013">
        <v>1891169.5616000001</v>
      </c>
      <c r="S2013">
        <v>1375712.3245000001</v>
      </c>
      <c r="T2013">
        <v>1260870</v>
      </c>
      <c r="U2013">
        <v>2036570</v>
      </c>
      <c r="V2013">
        <v>913783.92310000001</v>
      </c>
      <c r="W2013">
        <v>1188276.4480000001</v>
      </c>
      <c r="X2013">
        <v>1152106.8535</v>
      </c>
      <c r="Y2013">
        <v>1255843.4424000001</v>
      </c>
      <c r="Z2013">
        <v>1483811</v>
      </c>
    </row>
    <row r="2014" spans="1:26" x14ac:dyDescent="0.25">
      <c r="A2014" t="s">
        <v>116</v>
      </c>
      <c r="B2014" t="s">
        <v>362</v>
      </c>
      <c r="C2014" t="str">
        <f>+VLOOKUP(Importaciones_mensuales[[#This Row],[Código Arancelario]],Codigos10[],2,0)</f>
        <v>Haba</v>
      </c>
      <c r="D2014">
        <f>+VLOOKUP(Importaciones_mensuales[[#This Row],[Cultivo]],Cod_categoría[],2,0)</f>
        <v>100112026</v>
      </c>
      <c r="E2014" t="str">
        <f>+VLOOKUP(Importaciones_mensuales[[#This Row],[Código Arancelario]],Codigos10[],4,0)</f>
        <v>Deshidratado</v>
      </c>
      <c r="F2014">
        <f>+VLOOKUP(Importaciones_mensuales[[#This Row],[Procesamiento]],Cod_procesamiento[],2,0)</f>
        <v>3</v>
      </c>
      <c r="G2014" t="str">
        <f>+VLOOKUP(Importaciones_mensuales[[#This Row],[Código Arancelario]],Codigos10[],3,0)</f>
        <v>Siembra</v>
      </c>
      <c r="H2014">
        <f>+VLOOKUP(Importaciones_mensuales[[#This Row],[Tipo]],Cod_tipo[],2,0)</f>
        <v>6</v>
      </c>
      <c r="I2014" t="str">
        <f>+VLOOKUP(Importaciones_mensuales[[#This Row],[Código Arancelario]],Codigos10[],5,0)</f>
        <v>Granos</v>
      </c>
      <c r="J2014">
        <f>+VLOOKUP(Importaciones_mensuales[[#This Row],[Categoría]],Cod_Tipo_cultivo[],2,0)</f>
        <v>8</v>
      </c>
      <c r="K2014" t="s">
        <v>20</v>
      </c>
      <c r="L2014">
        <f>+VLOOKUP(Importaciones_mensuales[[#This Row],[Contenido]],Contenido_cod[],2,0)</f>
        <v>2</v>
      </c>
      <c r="M2014" t="str">
        <f>+VLOOKUP(Importaciones_mensuales[[#This Row],[Código Arancelario]],Codigos10[],7,0)</f>
        <v>Sin especificar</v>
      </c>
      <c r="N2014">
        <v>2015</v>
      </c>
      <c r="O2014">
        <v>3000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</row>
    <row r="2015" spans="1:26" x14ac:dyDescent="0.25">
      <c r="A2015" t="s">
        <v>117</v>
      </c>
      <c r="B2015" t="s">
        <v>362</v>
      </c>
      <c r="C2015" t="str">
        <f>+VLOOKUP(Importaciones_mensuales[[#This Row],[Código Arancelario]],Codigos10[],2,0)</f>
        <v>Haba</v>
      </c>
      <c r="D2015">
        <f>+VLOOKUP(Importaciones_mensuales[[#This Row],[Cultivo]],Cod_categoría[],2,0)</f>
        <v>100112026</v>
      </c>
      <c r="E2015" t="str">
        <f>+VLOOKUP(Importaciones_mensuales[[#This Row],[Código Arancelario]],Codigos10[],4,0)</f>
        <v>Deshidratado</v>
      </c>
      <c r="F2015">
        <f>+VLOOKUP(Importaciones_mensuales[[#This Row],[Procesamiento]],Cod_procesamiento[],2,0)</f>
        <v>3</v>
      </c>
      <c r="G2015" t="str">
        <f>+VLOOKUP(Importaciones_mensuales[[#This Row],[Código Arancelario]],Codigos10[],3,0)</f>
        <v>Consumo</v>
      </c>
      <c r="H2015">
        <f>+VLOOKUP(Importaciones_mensuales[[#This Row],[Tipo]],Cod_tipo[],2,0)</f>
        <v>7</v>
      </c>
      <c r="I2015" t="str">
        <f>+VLOOKUP(Importaciones_mensuales[[#This Row],[Código Arancelario]],Codigos10[],5,0)</f>
        <v>Granos</v>
      </c>
      <c r="J2015">
        <f>+VLOOKUP(Importaciones_mensuales[[#This Row],[Categoría]],Cod_Tipo_cultivo[],2,0)</f>
        <v>8</v>
      </c>
      <c r="K2015" t="s">
        <v>20</v>
      </c>
      <c r="L2015">
        <f>+VLOOKUP(Importaciones_mensuales[[#This Row],[Contenido]],Contenido_cod[],2,0)</f>
        <v>2</v>
      </c>
      <c r="M2015" t="str">
        <f>+VLOOKUP(Importaciones_mensuales[[#This Row],[Código Arancelario]],Codigos10[],7,0)</f>
        <v>Sin especificar</v>
      </c>
      <c r="N2015">
        <v>2015</v>
      </c>
      <c r="O2015">
        <v>0</v>
      </c>
      <c r="P2015">
        <v>0</v>
      </c>
      <c r="Q2015">
        <v>0</v>
      </c>
      <c r="R2015">
        <v>0</v>
      </c>
      <c r="S2015">
        <v>250</v>
      </c>
      <c r="T2015">
        <v>0</v>
      </c>
      <c r="U2015">
        <v>0</v>
      </c>
      <c r="V2015">
        <v>0</v>
      </c>
      <c r="W2015">
        <v>689.36120000000005</v>
      </c>
      <c r="X2015">
        <v>0</v>
      </c>
      <c r="Y2015">
        <v>980</v>
      </c>
      <c r="Z2015">
        <v>0</v>
      </c>
    </row>
    <row r="2016" spans="1:26" x14ac:dyDescent="0.25">
      <c r="A2016" t="s">
        <v>285</v>
      </c>
      <c r="B2016" t="s">
        <v>362</v>
      </c>
      <c r="C2016" t="str">
        <f>+VLOOKUP(Importaciones_mensuales[[#This Row],[Código Arancelario]],Codigos10[],2,0)</f>
        <v>Arveja</v>
      </c>
      <c r="D2016">
        <f>+VLOOKUP(Importaciones_mensuales[[#This Row],[Cultivo]],Cod_categoría[],2,0)</f>
        <v>100112022</v>
      </c>
      <c r="E2016" t="str">
        <f>+VLOOKUP(Importaciones_mensuales[[#This Row],[Código Arancelario]],Codigos10[],4,0)</f>
        <v>Deshidratado</v>
      </c>
      <c r="F2016">
        <f>+VLOOKUP(Importaciones_mensuales[[#This Row],[Procesamiento]],Cod_procesamiento[],2,0)</f>
        <v>3</v>
      </c>
      <c r="G2016" t="str">
        <f>+VLOOKUP(Importaciones_mensuales[[#This Row],[Código Arancelario]],Codigos10[],3,0)</f>
        <v>Consumo</v>
      </c>
      <c r="H2016">
        <f>+VLOOKUP(Importaciones_mensuales[[#This Row],[Tipo]],Cod_tipo[],2,0)</f>
        <v>7</v>
      </c>
      <c r="I2016" t="str">
        <f>+VLOOKUP(Importaciones_mensuales[[#This Row],[Código Arancelario]],Codigos10[],5,0)</f>
        <v>Granos</v>
      </c>
      <c r="J2016">
        <f>+VLOOKUP(Importaciones_mensuales[[#This Row],[Categoría]],Cod_Tipo_cultivo[],2,0)</f>
        <v>8</v>
      </c>
      <c r="K2016" t="s">
        <v>20</v>
      </c>
      <c r="L2016">
        <f>+VLOOKUP(Importaciones_mensuales[[#This Row],[Contenido]],Contenido_cod[],2,0)</f>
        <v>2</v>
      </c>
      <c r="M2016" t="str">
        <f>+VLOOKUP(Importaciones_mensuales[[#This Row],[Código Arancelario]],Codigos10[],7,0)</f>
        <v>Sin especificar</v>
      </c>
      <c r="N2016">
        <v>2015</v>
      </c>
      <c r="O2016">
        <v>0</v>
      </c>
      <c r="P2016">
        <v>0</v>
      </c>
      <c r="Q2016">
        <v>0</v>
      </c>
      <c r="R2016">
        <v>0</v>
      </c>
      <c r="S2016">
        <v>47237.692300000002</v>
      </c>
      <c r="T2016">
        <v>0</v>
      </c>
      <c r="U2016">
        <v>26000</v>
      </c>
      <c r="V2016">
        <v>49851</v>
      </c>
      <c r="W2016">
        <v>24948</v>
      </c>
      <c r="X2016">
        <v>0</v>
      </c>
      <c r="Y2016">
        <v>0</v>
      </c>
      <c r="Z2016">
        <v>0</v>
      </c>
    </row>
    <row r="2017" spans="1:26" x14ac:dyDescent="0.25">
      <c r="A2017" t="s">
        <v>118</v>
      </c>
      <c r="B2017" t="s">
        <v>362</v>
      </c>
      <c r="C2017" t="str">
        <f>+VLOOKUP(Importaciones_mensuales[[#This Row],[Código Arancelario]],Codigos10[],2,0)</f>
        <v>Mandioca</v>
      </c>
      <c r="D2017">
        <f>+VLOOKUP(Importaciones_mensuales[[#This Row],[Cultivo]],Cod_categoría[],2,0)</f>
        <v>100114040</v>
      </c>
      <c r="E2017" t="str">
        <f>+VLOOKUP(Importaciones_mensuales[[#This Row],[Código Arancelario]],Codigos10[],4,0)</f>
        <v>Deshidratado</v>
      </c>
      <c r="F2017">
        <f>+VLOOKUP(Importaciones_mensuales[[#This Row],[Procesamiento]],Cod_procesamiento[],2,0)</f>
        <v>3</v>
      </c>
      <c r="G2017" t="str">
        <f>+VLOOKUP(Importaciones_mensuales[[#This Row],[Código Arancelario]],Codigos10[],3,0)</f>
        <v>Consumo</v>
      </c>
      <c r="H2017">
        <f>+VLOOKUP(Importaciones_mensuales[[#This Row],[Tipo]],Cod_tipo[],2,0)</f>
        <v>7</v>
      </c>
      <c r="I2017" t="str">
        <f>+VLOOKUP(Importaciones_mensuales[[#This Row],[Código Arancelario]],Codigos10[],5,0)</f>
        <v>Tubérculos</v>
      </c>
      <c r="J2017">
        <f>+VLOOKUP(Importaciones_mensuales[[#This Row],[Categoría]],Cod_Tipo_cultivo[],2,0)</f>
        <v>9</v>
      </c>
      <c r="K2017" t="s">
        <v>20</v>
      </c>
      <c r="L2017">
        <f>+VLOOKUP(Importaciones_mensuales[[#This Row],[Contenido]],Contenido_cod[],2,0)</f>
        <v>2</v>
      </c>
      <c r="M2017" t="str">
        <f>+VLOOKUP(Importaciones_mensuales[[#This Row],[Código Arancelario]],Codigos10[],7,0)</f>
        <v>Sin especificar</v>
      </c>
      <c r="N2017">
        <v>2015</v>
      </c>
      <c r="O2017">
        <v>28078.307700000001</v>
      </c>
      <c r="P2017">
        <v>26620</v>
      </c>
      <c r="Q2017">
        <v>33888</v>
      </c>
      <c r="R2017">
        <v>45295</v>
      </c>
      <c r="S2017">
        <v>37517</v>
      </c>
      <c r="T2017">
        <v>46068.5308</v>
      </c>
      <c r="U2017">
        <v>50973.527399999999</v>
      </c>
      <c r="V2017">
        <v>48139</v>
      </c>
      <c r="W2017">
        <v>73901.706900000005</v>
      </c>
      <c r="X2017">
        <v>43344.065399999999</v>
      </c>
      <c r="Y2017">
        <v>47981.96</v>
      </c>
      <c r="Z2017">
        <v>56611</v>
      </c>
    </row>
    <row r="2018" spans="1:26" x14ac:dyDescent="0.25">
      <c r="A2018" t="s">
        <v>120</v>
      </c>
      <c r="B2018" t="s">
        <v>362</v>
      </c>
      <c r="C2018" t="str">
        <f>+VLOOKUP(Importaciones_mensuales[[#This Row],[Código Arancelario]],Codigos10[],2,0)</f>
        <v>Camote</v>
      </c>
      <c r="D2018">
        <f>+VLOOKUP(Importaciones_mensuales[[#This Row],[Cultivo]],Cod_categoría[],2,0)</f>
        <v>100114002</v>
      </c>
      <c r="E2018" t="str">
        <f>+VLOOKUP(Importaciones_mensuales[[#This Row],[Código Arancelario]],Codigos10[],4,0)</f>
        <v>Deshidratado</v>
      </c>
      <c r="F2018">
        <f>+VLOOKUP(Importaciones_mensuales[[#This Row],[Procesamiento]],Cod_procesamiento[],2,0)</f>
        <v>3</v>
      </c>
      <c r="G2018" t="str">
        <f>+VLOOKUP(Importaciones_mensuales[[#This Row],[Código Arancelario]],Codigos10[],3,0)</f>
        <v>Consumo</v>
      </c>
      <c r="H2018">
        <f>+VLOOKUP(Importaciones_mensuales[[#This Row],[Tipo]],Cod_tipo[],2,0)</f>
        <v>7</v>
      </c>
      <c r="I2018" t="str">
        <f>+VLOOKUP(Importaciones_mensuales[[#This Row],[Código Arancelario]],Codigos10[],5,0)</f>
        <v>Tubérculos</v>
      </c>
      <c r="J2018">
        <f>+VLOOKUP(Importaciones_mensuales[[#This Row],[Categoría]],Cod_Tipo_cultivo[],2,0)</f>
        <v>9</v>
      </c>
      <c r="K2018" t="s">
        <v>20</v>
      </c>
      <c r="L2018">
        <f>+VLOOKUP(Importaciones_mensuales[[#This Row],[Contenido]],Contenido_cod[],2,0)</f>
        <v>2</v>
      </c>
      <c r="M2018" t="str">
        <f>+VLOOKUP(Importaciones_mensuales[[#This Row],[Código Arancelario]],Codigos10[],7,0)</f>
        <v>Sin especificar</v>
      </c>
      <c r="N2018">
        <v>2015</v>
      </c>
      <c r="O2018">
        <v>211379.99229999998</v>
      </c>
      <c r="P2018">
        <v>97222</v>
      </c>
      <c r="Q2018">
        <v>128711</v>
      </c>
      <c r="R2018">
        <v>128011</v>
      </c>
      <c r="S2018">
        <v>91000</v>
      </c>
      <c r="T2018">
        <v>111421.1385</v>
      </c>
      <c r="U2018">
        <v>143073</v>
      </c>
      <c r="V2018">
        <v>129798</v>
      </c>
      <c r="W2018">
        <v>113640</v>
      </c>
      <c r="X2018">
        <v>238431</v>
      </c>
      <c r="Y2018">
        <v>204619.57689999999</v>
      </c>
      <c r="Z2018">
        <v>261587</v>
      </c>
    </row>
    <row r="2019" spans="1:26" x14ac:dyDescent="0.25">
      <c r="A2019" t="s">
        <v>124</v>
      </c>
      <c r="B2019" t="s">
        <v>362</v>
      </c>
      <c r="C2019" t="str">
        <f>+VLOOKUP(Importaciones_mensuales[[#This Row],[Código Arancelario]],Codigos10[],2,0)</f>
        <v>Otros tubérculos</v>
      </c>
      <c r="D2019">
        <f>+VLOOKUP(Importaciones_mensuales[[#This Row],[Cultivo]],Cod_categoría[],2,0)</f>
        <v>100114034</v>
      </c>
      <c r="E2019" t="str">
        <f>+VLOOKUP(Importaciones_mensuales[[#This Row],[Código Arancelario]],Codigos10[],4,0)</f>
        <v>Deshidratado</v>
      </c>
      <c r="F2019">
        <f>+VLOOKUP(Importaciones_mensuales[[#This Row],[Procesamiento]],Cod_procesamiento[],2,0)</f>
        <v>3</v>
      </c>
      <c r="G2019" t="str">
        <f>+VLOOKUP(Importaciones_mensuales[[#This Row],[Código Arancelario]],Codigos10[],3,0)</f>
        <v>Consumo</v>
      </c>
      <c r="H2019">
        <f>+VLOOKUP(Importaciones_mensuales[[#This Row],[Tipo]],Cod_tipo[],2,0)</f>
        <v>7</v>
      </c>
      <c r="I2019" t="str">
        <f>+VLOOKUP(Importaciones_mensuales[[#This Row],[Código Arancelario]],Codigos10[],5,0)</f>
        <v>Tubérculos</v>
      </c>
      <c r="J2019">
        <f>+VLOOKUP(Importaciones_mensuales[[#This Row],[Categoría]],Cod_Tipo_cultivo[],2,0)</f>
        <v>9</v>
      </c>
      <c r="K2019" t="s">
        <v>20</v>
      </c>
      <c r="L2019">
        <f>+VLOOKUP(Importaciones_mensuales[[#This Row],[Contenido]],Contenido_cod[],2,0)</f>
        <v>2</v>
      </c>
      <c r="M2019" t="str">
        <f>+VLOOKUP(Importaciones_mensuales[[#This Row],[Código Arancelario]],Codigos10[],7,0)</f>
        <v>Sin especificar</v>
      </c>
      <c r="N2019">
        <v>2015</v>
      </c>
      <c r="O2019">
        <v>4640</v>
      </c>
      <c r="P2019">
        <v>9393</v>
      </c>
      <c r="Q2019">
        <v>13171.5</v>
      </c>
      <c r="R2019">
        <v>18833</v>
      </c>
      <c r="S2019">
        <v>7245</v>
      </c>
      <c r="T2019">
        <v>15374.9308</v>
      </c>
      <c r="U2019">
        <v>18318</v>
      </c>
      <c r="V2019">
        <v>15634</v>
      </c>
      <c r="W2019">
        <v>15097.641100000001</v>
      </c>
      <c r="X2019">
        <v>14729.5</v>
      </c>
      <c r="Y2019">
        <v>3619.1</v>
      </c>
      <c r="Z2019">
        <v>14337.2361</v>
      </c>
    </row>
    <row r="2020" spans="1:26" x14ac:dyDescent="0.25">
      <c r="A2020" t="s">
        <v>126</v>
      </c>
      <c r="B2020" t="s">
        <v>362</v>
      </c>
      <c r="C2020" t="str">
        <f>+VLOOKUP(Importaciones_mensuales[[#This Row],[Código Arancelario]],Codigos10[],2,0)</f>
        <v>Coco</v>
      </c>
      <c r="D2020">
        <f>+VLOOKUP(Importaciones_mensuales[[#This Row],[Cultivo]],Cod_categoría[],2,0)</f>
        <v>100108007</v>
      </c>
      <c r="E2020" t="str">
        <f>+VLOOKUP(Importaciones_mensuales[[#This Row],[Código Arancelario]],Codigos10[],4,0)</f>
        <v>Deshidratado</v>
      </c>
      <c r="F2020">
        <f>+VLOOKUP(Importaciones_mensuales[[#This Row],[Procesamiento]],Cod_procesamiento[],2,0)</f>
        <v>3</v>
      </c>
      <c r="G2020" t="str">
        <f>+VLOOKUP(Importaciones_mensuales[[#This Row],[Código Arancelario]],Codigos10[],3,0)</f>
        <v>Sin especificar</v>
      </c>
      <c r="H2020">
        <f>+VLOOKUP(Importaciones_mensuales[[#This Row],[Tipo]],Cod_tipo[],2,0)</f>
        <v>5</v>
      </c>
      <c r="I2020" t="str">
        <f>+VLOOKUP(Importaciones_mensuales[[#This Row],[Código Arancelario]],Codigos10[],5,0)</f>
        <v>Tropicales y Subtropicales</v>
      </c>
      <c r="J2020">
        <f>+VLOOKUP(Importaciones_mensuales[[#This Row],[Categoría]],Cod_Tipo_cultivo[],2,0)</f>
        <v>4</v>
      </c>
      <c r="K2020" t="s">
        <v>129</v>
      </c>
      <c r="L2020">
        <f>+VLOOKUP(Importaciones_mensuales[[#This Row],[Contenido]],Contenido_cod[],2,0)</f>
        <v>1</v>
      </c>
      <c r="M2020" t="str">
        <f>+VLOOKUP(Importaciones_mensuales[[#This Row],[Código Arancelario]],Codigos10[],7,0)</f>
        <v>Sin especificar</v>
      </c>
      <c r="N2020">
        <v>2015</v>
      </c>
      <c r="O2020">
        <v>72971.841499999995</v>
      </c>
      <c r="P2020">
        <v>82959.762799999997</v>
      </c>
      <c r="Q2020">
        <v>208727.8836</v>
      </c>
      <c r="R2020">
        <v>82816.669199999989</v>
      </c>
      <c r="S2020">
        <v>91112.2</v>
      </c>
      <c r="T2020">
        <v>112664.34299999999</v>
      </c>
      <c r="U2020">
        <v>95247.223100000003</v>
      </c>
      <c r="V2020">
        <v>219332.60000000003</v>
      </c>
      <c r="W2020">
        <v>183645.88459999999</v>
      </c>
      <c r="X2020">
        <v>149769.28</v>
      </c>
      <c r="Y2020">
        <v>28959.5308</v>
      </c>
      <c r="Z2020">
        <v>127960.89320000001</v>
      </c>
    </row>
    <row r="2021" spans="1:26" x14ac:dyDescent="0.25">
      <c r="A2021" t="s">
        <v>130</v>
      </c>
      <c r="B2021" t="s">
        <v>362</v>
      </c>
      <c r="C2021" t="str">
        <f>+VLOOKUP(Importaciones_mensuales[[#This Row],[Código Arancelario]],Codigos10[],2,0)</f>
        <v>Coco</v>
      </c>
      <c r="D2021">
        <f>+VLOOKUP(Importaciones_mensuales[[#This Row],[Cultivo]],Cod_categoría[],2,0)</f>
        <v>100108007</v>
      </c>
      <c r="E2021" t="str">
        <f>+VLOOKUP(Importaciones_mensuales[[#This Row],[Código Arancelario]],Codigos10[],4,0)</f>
        <v>Deshidratado</v>
      </c>
      <c r="F2021">
        <f>+VLOOKUP(Importaciones_mensuales[[#This Row],[Procesamiento]],Cod_procesamiento[],2,0)</f>
        <v>3</v>
      </c>
      <c r="G2021" t="str">
        <f>+VLOOKUP(Importaciones_mensuales[[#This Row],[Código Arancelario]],Codigos10[],3,0)</f>
        <v>Sin especificar</v>
      </c>
      <c r="H2021">
        <f>+VLOOKUP(Importaciones_mensuales[[#This Row],[Tipo]],Cod_tipo[],2,0)</f>
        <v>5</v>
      </c>
      <c r="I2021" t="str">
        <f>+VLOOKUP(Importaciones_mensuales[[#This Row],[Código Arancelario]],Codigos10[],5,0)</f>
        <v>Tropicales y Subtropicales</v>
      </c>
      <c r="J2021">
        <f>+VLOOKUP(Importaciones_mensuales[[#This Row],[Categoría]],Cod_Tipo_cultivo[],2,0)</f>
        <v>4</v>
      </c>
      <c r="K2021" t="s">
        <v>129</v>
      </c>
      <c r="L2021">
        <f>+VLOOKUP(Importaciones_mensuales[[#This Row],[Contenido]],Contenido_cod[],2,0)</f>
        <v>1</v>
      </c>
      <c r="M2021" t="str">
        <f>+VLOOKUP(Importaciones_mensuales[[#This Row],[Código Arancelario]],Codigos10[],7,0)</f>
        <v>Sin especificar</v>
      </c>
      <c r="N2021">
        <v>2015</v>
      </c>
      <c r="O2021">
        <v>16253</v>
      </c>
      <c r="P2021">
        <v>10670</v>
      </c>
      <c r="Q2021">
        <v>30750</v>
      </c>
      <c r="R2021">
        <v>29800</v>
      </c>
      <c r="S2021">
        <v>58717</v>
      </c>
      <c r="T2021">
        <v>127588</v>
      </c>
      <c r="U2021">
        <v>135491.79999999999</v>
      </c>
      <c r="V2021">
        <v>57650</v>
      </c>
      <c r="W2021">
        <v>0</v>
      </c>
      <c r="X2021">
        <v>12500</v>
      </c>
      <c r="Y2021">
        <v>0</v>
      </c>
      <c r="Z2021">
        <v>0</v>
      </c>
    </row>
    <row r="2022" spans="1:26" x14ac:dyDescent="0.25">
      <c r="A2022" t="s">
        <v>131</v>
      </c>
      <c r="B2022" t="s">
        <v>362</v>
      </c>
      <c r="C2022" t="str">
        <f>+VLOOKUP(Importaciones_mensuales[[#This Row],[Código Arancelario]],Codigos10[],2,0)</f>
        <v>Nuez</v>
      </c>
      <c r="D2022">
        <f>+VLOOKUP(Importaciones_mensuales[[#This Row],[Cultivo]],Cod_categoría[],2,0)</f>
        <v>100105004</v>
      </c>
      <c r="E2022" t="str">
        <f>+VLOOKUP(Importaciones_mensuales[[#This Row],[Código Arancelario]],Codigos10[],4,0)</f>
        <v>Deshidratado</v>
      </c>
      <c r="F2022">
        <f>+VLOOKUP(Importaciones_mensuales[[#This Row],[Procesamiento]],Cod_procesamiento[],2,0)</f>
        <v>3</v>
      </c>
      <c r="G2022" t="str">
        <f>+VLOOKUP(Importaciones_mensuales[[#This Row],[Código Arancelario]],Codigos10[],3,0)</f>
        <v>Sin cáscara</v>
      </c>
      <c r="H2022">
        <f>+VLOOKUP(Importaciones_mensuales[[#This Row],[Tipo]],Cod_tipo[],2,0)</f>
        <v>4</v>
      </c>
      <c r="I2022" t="str">
        <f>+VLOOKUP(Importaciones_mensuales[[#This Row],[Código Arancelario]],Codigos10[],5,0)</f>
        <v>Frutos Secos</v>
      </c>
      <c r="J2022">
        <f>+VLOOKUP(Importaciones_mensuales[[#This Row],[Categoría]],Cod_Tipo_cultivo[],2,0)</f>
        <v>6</v>
      </c>
      <c r="K2022" t="s">
        <v>129</v>
      </c>
      <c r="L2022">
        <f>+VLOOKUP(Importaciones_mensuales[[#This Row],[Contenido]],Contenido_cod[],2,0)</f>
        <v>1</v>
      </c>
      <c r="M2022" t="str">
        <f>+VLOOKUP(Importaciones_mensuales[[#This Row],[Código Arancelario]],Codigos10[],7,0)</f>
        <v>Nueces de Brasil</v>
      </c>
      <c r="N2022">
        <v>2015</v>
      </c>
      <c r="O2022">
        <v>0</v>
      </c>
      <c r="P2022">
        <v>21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</row>
    <row r="2023" spans="1:26" x14ac:dyDescent="0.25">
      <c r="A2023" t="s">
        <v>136</v>
      </c>
      <c r="B2023" t="s">
        <v>362</v>
      </c>
      <c r="C2023" t="str">
        <f>+VLOOKUP(Importaciones_mensuales[[#This Row],[Código Arancelario]],Codigos10[],2,0)</f>
        <v>Nuez</v>
      </c>
      <c r="D2023">
        <f>+VLOOKUP(Importaciones_mensuales[[#This Row],[Cultivo]],Cod_categoría[],2,0)</f>
        <v>100105004</v>
      </c>
      <c r="E2023" t="str">
        <f>+VLOOKUP(Importaciones_mensuales[[#This Row],[Código Arancelario]],Codigos10[],4,0)</f>
        <v>Deshidratado</v>
      </c>
      <c r="F2023">
        <f>+VLOOKUP(Importaciones_mensuales[[#This Row],[Procesamiento]],Cod_procesamiento[],2,0)</f>
        <v>3</v>
      </c>
      <c r="G2023" t="str">
        <f>+VLOOKUP(Importaciones_mensuales[[#This Row],[Código Arancelario]],Codigos10[],3,0)</f>
        <v>Sin cáscara</v>
      </c>
      <c r="H2023">
        <f>+VLOOKUP(Importaciones_mensuales[[#This Row],[Tipo]],Cod_tipo[],2,0)</f>
        <v>4</v>
      </c>
      <c r="I2023" t="str">
        <f>+VLOOKUP(Importaciones_mensuales[[#This Row],[Código Arancelario]],Codigos10[],5,0)</f>
        <v>Frutos Secos</v>
      </c>
      <c r="J2023">
        <f>+VLOOKUP(Importaciones_mensuales[[#This Row],[Categoría]],Cod_Tipo_cultivo[],2,0)</f>
        <v>6</v>
      </c>
      <c r="K2023" t="s">
        <v>129</v>
      </c>
      <c r="L2023">
        <f>+VLOOKUP(Importaciones_mensuales[[#This Row],[Contenido]],Contenido_cod[],2,0)</f>
        <v>1</v>
      </c>
      <c r="M2023" t="str">
        <f>+VLOOKUP(Importaciones_mensuales[[#This Row],[Código Arancelario]],Codigos10[],7,0)</f>
        <v>Nueces de marañón</v>
      </c>
      <c r="N2023">
        <v>2015</v>
      </c>
      <c r="O2023">
        <v>0</v>
      </c>
      <c r="P2023">
        <v>43092</v>
      </c>
      <c r="Q2023">
        <v>0</v>
      </c>
      <c r="R2023">
        <v>0</v>
      </c>
      <c r="S2023">
        <v>15876</v>
      </c>
      <c r="T2023">
        <v>29917</v>
      </c>
      <c r="U2023">
        <v>47628</v>
      </c>
      <c r="V2023">
        <v>9072</v>
      </c>
      <c r="W2023">
        <v>10999.8</v>
      </c>
      <c r="X2023">
        <v>47628</v>
      </c>
      <c r="Y2023">
        <v>41753.880000000005</v>
      </c>
      <c r="Z2023">
        <v>15876</v>
      </c>
    </row>
    <row r="2024" spans="1:26" x14ac:dyDescent="0.25">
      <c r="A2024" t="s">
        <v>138</v>
      </c>
      <c r="B2024" t="s">
        <v>362</v>
      </c>
      <c r="C2024" t="str">
        <f>+VLOOKUP(Importaciones_mensuales[[#This Row],[Código Arancelario]],Codigos10[],2,0)</f>
        <v>Almendra</v>
      </c>
      <c r="D2024">
        <f>+VLOOKUP(Importaciones_mensuales[[#This Row],[Cultivo]],Cod_categoría[],2,0)</f>
        <v>100105001</v>
      </c>
      <c r="E2024" t="str">
        <f>+VLOOKUP(Importaciones_mensuales[[#This Row],[Código Arancelario]],Codigos10[],4,0)</f>
        <v>Deshidratado</v>
      </c>
      <c r="F2024">
        <f>+VLOOKUP(Importaciones_mensuales[[#This Row],[Procesamiento]],Cod_procesamiento[],2,0)</f>
        <v>3</v>
      </c>
      <c r="G2024" t="str">
        <f>+VLOOKUP(Importaciones_mensuales[[#This Row],[Código Arancelario]],Codigos10[],3,0)</f>
        <v>Con cáscara</v>
      </c>
      <c r="H2024">
        <f>+VLOOKUP(Importaciones_mensuales[[#This Row],[Tipo]],Cod_tipo[],2,0)</f>
        <v>3</v>
      </c>
      <c r="I2024" t="str">
        <f>+VLOOKUP(Importaciones_mensuales[[#This Row],[Código Arancelario]],Codigos10[],5,0)</f>
        <v>Frutos Secos</v>
      </c>
      <c r="J2024">
        <f>+VLOOKUP(Importaciones_mensuales[[#This Row],[Categoría]],Cod_Tipo_cultivo[],2,0)</f>
        <v>6</v>
      </c>
      <c r="K2024" t="s">
        <v>129</v>
      </c>
      <c r="L2024">
        <f>+VLOOKUP(Importaciones_mensuales[[#This Row],[Contenido]],Contenido_cod[],2,0)</f>
        <v>1</v>
      </c>
      <c r="M2024" t="str">
        <f>+VLOOKUP(Importaciones_mensuales[[#This Row],[Código Arancelario]],Codigos10[],7,0)</f>
        <v>Sin especificar</v>
      </c>
      <c r="N2024">
        <v>2015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20412</v>
      </c>
      <c r="V2024">
        <v>0</v>
      </c>
      <c r="W2024">
        <v>0</v>
      </c>
      <c r="X2024">
        <v>0</v>
      </c>
      <c r="Y2024">
        <v>0</v>
      </c>
      <c r="Z2024">
        <v>0</v>
      </c>
    </row>
    <row r="2025" spans="1:26" x14ac:dyDescent="0.25">
      <c r="A2025" t="s">
        <v>141</v>
      </c>
      <c r="B2025" t="s">
        <v>362</v>
      </c>
      <c r="C2025" t="str">
        <f>+VLOOKUP(Importaciones_mensuales[[#This Row],[Código Arancelario]],Codigos10[],2,0)</f>
        <v>Almendra</v>
      </c>
      <c r="D2025">
        <f>+VLOOKUP(Importaciones_mensuales[[#This Row],[Cultivo]],Cod_categoría[],2,0)</f>
        <v>100105001</v>
      </c>
      <c r="E2025" t="str">
        <f>+VLOOKUP(Importaciones_mensuales[[#This Row],[Código Arancelario]],Codigos10[],4,0)</f>
        <v>Deshidratado</v>
      </c>
      <c r="F2025">
        <f>+VLOOKUP(Importaciones_mensuales[[#This Row],[Procesamiento]],Cod_procesamiento[],2,0)</f>
        <v>3</v>
      </c>
      <c r="G2025" t="str">
        <f>+VLOOKUP(Importaciones_mensuales[[#This Row],[Código Arancelario]],Codigos10[],3,0)</f>
        <v>Sin cáscara</v>
      </c>
      <c r="H2025">
        <f>+VLOOKUP(Importaciones_mensuales[[#This Row],[Tipo]],Cod_tipo[],2,0)</f>
        <v>4</v>
      </c>
      <c r="I2025" t="str">
        <f>+VLOOKUP(Importaciones_mensuales[[#This Row],[Código Arancelario]],Codigos10[],5,0)</f>
        <v>Frutos Secos</v>
      </c>
      <c r="J2025">
        <f>+VLOOKUP(Importaciones_mensuales[[#This Row],[Categoría]],Cod_Tipo_cultivo[],2,0)</f>
        <v>6</v>
      </c>
      <c r="K2025" t="s">
        <v>129</v>
      </c>
      <c r="L2025">
        <f>+VLOOKUP(Importaciones_mensuales[[#This Row],[Contenido]],Contenido_cod[],2,0)</f>
        <v>1</v>
      </c>
      <c r="M2025" t="str">
        <f>+VLOOKUP(Importaciones_mensuales[[#This Row],[Código Arancelario]],Codigos10[],7,0)</f>
        <v>Sin especificar</v>
      </c>
      <c r="N2025">
        <v>2015</v>
      </c>
      <c r="O2025">
        <v>345641.8493</v>
      </c>
      <c r="P2025">
        <v>172366.94</v>
      </c>
      <c r="Q2025">
        <v>305270.11230000004</v>
      </c>
      <c r="R2025">
        <v>0</v>
      </c>
      <c r="S2025">
        <v>147646.79999999999</v>
      </c>
      <c r="T2025">
        <v>365510.02799999999</v>
      </c>
      <c r="U2025">
        <v>335427.66000000003</v>
      </c>
      <c r="V2025">
        <v>395332.73499999999</v>
      </c>
      <c r="W2025">
        <v>224985.266</v>
      </c>
      <c r="X2025">
        <v>49465.08</v>
      </c>
      <c r="Y2025">
        <v>99792</v>
      </c>
      <c r="Z2025">
        <v>186202.2</v>
      </c>
    </row>
    <row r="2026" spans="1:26" x14ac:dyDescent="0.25">
      <c r="A2026" t="s">
        <v>142</v>
      </c>
      <c r="B2026" t="s">
        <v>362</v>
      </c>
      <c r="C2026" t="str">
        <f>+VLOOKUP(Importaciones_mensuales[[#This Row],[Código Arancelario]],Codigos10[],2,0)</f>
        <v>Almendra</v>
      </c>
      <c r="D2026">
        <f>+VLOOKUP(Importaciones_mensuales[[#This Row],[Cultivo]],Cod_categoría[],2,0)</f>
        <v>100105001</v>
      </c>
      <c r="E2026" t="str">
        <f>+VLOOKUP(Importaciones_mensuales[[#This Row],[Código Arancelario]],Codigos10[],4,0)</f>
        <v>Deshidratado</v>
      </c>
      <c r="F2026">
        <f>+VLOOKUP(Importaciones_mensuales[[#This Row],[Procesamiento]],Cod_procesamiento[],2,0)</f>
        <v>3</v>
      </c>
      <c r="G2026" t="str">
        <f>+VLOOKUP(Importaciones_mensuales[[#This Row],[Código Arancelario]],Codigos10[],3,0)</f>
        <v>Sin cáscara</v>
      </c>
      <c r="H2026">
        <f>+VLOOKUP(Importaciones_mensuales[[#This Row],[Tipo]],Cod_tipo[],2,0)</f>
        <v>4</v>
      </c>
      <c r="I2026" t="str">
        <f>+VLOOKUP(Importaciones_mensuales[[#This Row],[Código Arancelario]],Codigos10[],5,0)</f>
        <v>Frutos Secos</v>
      </c>
      <c r="J2026">
        <f>+VLOOKUP(Importaciones_mensuales[[#This Row],[Categoría]],Cod_Tipo_cultivo[],2,0)</f>
        <v>6</v>
      </c>
      <c r="K2026" t="s">
        <v>129</v>
      </c>
      <c r="L2026">
        <f>+VLOOKUP(Importaciones_mensuales[[#This Row],[Contenido]],Contenido_cod[],2,0)</f>
        <v>1</v>
      </c>
      <c r="M2026" t="str">
        <f>+VLOOKUP(Importaciones_mensuales[[#This Row],[Código Arancelario]],Codigos10[],7,0)</f>
        <v>Sin especificar</v>
      </c>
      <c r="N2026">
        <v>2015</v>
      </c>
      <c r="O2026">
        <v>129.31540000000001</v>
      </c>
      <c r="P2026">
        <v>2164.6615000000002</v>
      </c>
      <c r="Q2026">
        <v>11339</v>
      </c>
      <c r="R2026">
        <v>4762.8</v>
      </c>
      <c r="S2026">
        <v>6123.6</v>
      </c>
      <c r="T2026">
        <v>11407.376899999999</v>
      </c>
      <c r="U2026">
        <v>10888.0154</v>
      </c>
      <c r="V2026">
        <v>11650.4</v>
      </c>
      <c r="W2026">
        <v>0</v>
      </c>
      <c r="X2026">
        <v>0</v>
      </c>
      <c r="Y2026">
        <v>10886.4</v>
      </c>
      <c r="Z2026">
        <v>2591.1539000000002</v>
      </c>
    </row>
    <row r="2027" spans="1:26" x14ac:dyDescent="0.25">
      <c r="A2027" t="s">
        <v>145</v>
      </c>
      <c r="B2027" t="s">
        <v>362</v>
      </c>
      <c r="C2027" t="str">
        <f>+VLOOKUP(Importaciones_mensuales[[#This Row],[Código Arancelario]],Codigos10[],2,0)</f>
        <v>Avellana</v>
      </c>
      <c r="D2027">
        <f>+VLOOKUP(Importaciones_mensuales[[#This Row],[Cultivo]],Cod_categoría[],2,0)</f>
        <v>100105002</v>
      </c>
      <c r="E2027" t="str">
        <f>+VLOOKUP(Importaciones_mensuales[[#This Row],[Código Arancelario]],Codigos10[],4,0)</f>
        <v>Deshidratado</v>
      </c>
      <c r="F2027">
        <f>+VLOOKUP(Importaciones_mensuales[[#This Row],[Procesamiento]],Cod_procesamiento[],2,0)</f>
        <v>3</v>
      </c>
      <c r="G2027" t="str">
        <f>+VLOOKUP(Importaciones_mensuales[[#This Row],[Código Arancelario]],Codigos10[],3,0)</f>
        <v>Sin cáscara</v>
      </c>
      <c r="H2027">
        <f>+VLOOKUP(Importaciones_mensuales[[#This Row],[Tipo]],Cod_tipo[],2,0)</f>
        <v>4</v>
      </c>
      <c r="I2027" t="str">
        <f>+VLOOKUP(Importaciones_mensuales[[#This Row],[Código Arancelario]],Codigos10[],5,0)</f>
        <v>Frutos Secos</v>
      </c>
      <c r="J2027">
        <f>+VLOOKUP(Importaciones_mensuales[[#This Row],[Categoría]],Cod_Tipo_cultivo[],2,0)</f>
        <v>6</v>
      </c>
      <c r="K2027" t="s">
        <v>129</v>
      </c>
      <c r="L2027">
        <f>+VLOOKUP(Importaciones_mensuales[[#This Row],[Contenido]],Contenido_cod[],2,0)</f>
        <v>1</v>
      </c>
      <c r="M2027" t="str">
        <f>+VLOOKUP(Importaciones_mensuales[[#This Row],[Código Arancelario]],Codigos10[],7,0)</f>
        <v>Sin especificar</v>
      </c>
      <c r="N2027">
        <v>2015</v>
      </c>
      <c r="O2027">
        <v>0</v>
      </c>
      <c r="P2027">
        <v>1060</v>
      </c>
      <c r="Q2027">
        <v>0</v>
      </c>
      <c r="R2027">
        <v>201.6</v>
      </c>
      <c r="S2027">
        <v>0</v>
      </c>
      <c r="T2027">
        <v>0</v>
      </c>
      <c r="U2027">
        <v>0</v>
      </c>
      <c r="V2027">
        <v>264</v>
      </c>
      <c r="W2027">
        <v>0</v>
      </c>
      <c r="X2027">
        <v>115.2</v>
      </c>
      <c r="Y2027">
        <v>0</v>
      </c>
      <c r="Z2027">
        <v>50</v>
      </c>
    </row>
    <row r="2028" spans="1:26" x14ac:dyDescent="0.25">
      <c r="A2028" t="s">
        <v>146</v>
      </c>
      <c r="B2028" t="s">
        <v>362</v>
      </c>
      <c r="C2028" t="str">
        <f>+VLOOKUP(Importaciones_mensuales[[#This Row],[Código Arancelario]],Codigos10[],2,0)</f>
        <v>Nuez</v>
      </c>
      <c r="D2028">
        <f>+VLOOKUP(Importaciones_mensuales[[#This Row],[Cultivo]],Cod_categoría[],2,0)</f>
        <v>100105004</v>
      </c>
      <c r="E2028" t="str">
        <f>+VLOOKUP(Importaciones_mensuales[[#This Row],[Código Arancelario]],Codigos10[],4,0)</f>
        <v>Deshidratado</v>
      </c>
      <c r="F2028">
        <f>+VLOOKUP(Importaciones_mensuales[[#This Row],[Procesamiento]],Cod_procesamiento[],2,0)</f>
        <v>3</v>
      </c>
      <c r="G2028" t="str">
        <f>+VLOOKUP(Importaciones_mensuales[[#This Row],[Código Arancelario]],Codigos10[],3,0)</f>
        <v>Con cáscara</v>
      </c>
      <c r="H2028">
        <f>+VLOOKUP(Importaciones_mensuales[[#This Row],[Tipo]],Cod_tipo[],2,0)</f>
        <v>3</v>
      </c>
      <c r="I2028" t="str">
        <f>+VLOOKUP(Importaciones_mensuales[[#This Row],[Código Arancelario]],Codigos10[],5,0)</f>
        <v>Frutos Secos</v>
      </c>
      <c r="J2028">
        <f>+VLOOKUP(Importaciones_mensuales[[#This Row],[Categoría]],Cod_Tipo_cultivo[],2,0)</f>
        <v>6</v>
      </c>
      <c r="K2028" t="s">
        <v>129</v>
      </c>
      <c r="L2028">
        <f>+VLOOKUP(Importaciones_mensuales[[#This Row],[Contenido]],Contenido_cod[],2,0)</f>
        <v>1</v>
      </c>
      <c r="M2028" t="str">
        <f>+VLOOKUP(Importaciones_mensuales[[#This Row],[Código Arancelario]],Codigos10[],7,0)</f>
        <v>Nueces de nogal</v>
      </c>
      <c r="N2028">
        <v>2015</v>
      </c>
      <c r="O2028">
        <v>29750</v>
      </c>
      <c r="P2028">
        <v>70150</v>
      </c>
      <c r="Q2028">
        <v>0</v>
      </c>
      <c r="R2028">
        <v>0</v>
      </c>
      <c r="S2028">
        <v>48600</v>
      </c>
      <c r="T2028">
        <v>684.95659999999998</v>
      </c>
      <c r="U2028">
        <v>0</v>
      </c>
      <c r="V2028">
        <v>0</v>
      </c>
      <c r="W2028">
        <v>20005</v>
      </c>
      <c r="X2028">
        <v>0</v>
      </c>
      <c r="Y2028">
        <v>19958.400000000001</v>
      </c>
      <c r="Z2028">
        <v>0</v>
      </c>
    </row>
    <row r="2029" spans="1:26" x14ac:dyDescent="0.25">
      <c r="A2029" t="s">
        <v>148</v>
      </c>
      <c r="B2029" t="s">
        <v>362</v>
      </c>
      <c r="C2029" t="str">
        <f>+VLOOKUP(Importaciones_mensuales[[#This Row],[Código Arancelario]],Codigos10[],2,0)</f>
        <v>Nuez</v>
      </c>
      <c r="D2029">
        <f>+VLOOKUP(Importaciones_mensuales[[#This Row],[Cultivo]],Cod_categoría[],2,0)</f>
        <v>100105004</v>
      </c>
      <c r="E2029" t="str">
        <f>+VLOOKUP(Importaciones_mensuales[[#This Row],[Código Arancelario]],Codigos10[],4,0)</f>
        <v>Deshidratado</v>
      </c>
      <c r="F2029">
        <f>+VLOOKUP(Importaciones_mensuales[[#This Row],[Procesamiento]],Cod_procesamiento[],2,0)</f>
        <v>3</v>
      </c>
      <c r="G2029" t="str">
        <f>+VLOOKUP(Importaciones_mensuales[[#This Row],[Código Arancelario]],Codigos10[],3,0)</f>
        <v>Sin cáscara</v>
      </c>
      <c r="H2029">
        <f>+VLOOKUP(Importaciones_mensuales[[#This Row],[Tipo]],Cod_tipo[],2,0)</f>
        <v>4</v>
      </c>
      <c r="I2029" t="str">
        <f>+VLOOKUP(Importaciones_mensuales[[#This Row],[Código Arancelario]],Codigos10[],5,0)</f>
        <v>Frutos Secos</v>
      </c>
      <c r="J2029">
        <f>+VLOOKUP(Importaciones_mensuales[[#This Row],[Categoría]],Cod_Tipo_cultivo[],2,0)</f>
        <v>6</v>
      </c>
      <c r="K2029" t="s">
        <v>129</v>
      </c>
      <c r="L2029">
        <f>+VLOOKUP(Importaciones_mensuales[[#This Row],[Contenido]],Contenido_cod[],2,0)</f>
        <v>1</v>
      </c>
      <c r="M2029" t="str">
        <f>+VLOOKUP(Importaciones_mensuales[[#This Row],[Código Arancelario]],Codigos10[],7,0)</f>
        <v>Nueces de nogal</v>
      </c>
      <c r="N2029">
        <v>2015</v>
      </c>
      <c r="O2029">
        <v>15750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</row>
    <row r="2030" spans="1:26" x14ac:dyDescent="0.25">
      <c r="A2030" t="s">
        <v>149</v>
      </c>
      <c r="B2030" t="s">
        <v>362</v>
      </c>
      <c r="C2030" t="str">
        <f>+VLOOKUP(Importaciones_mensuales[[#This Row],[Código Arancelario]],Codigos10[],2,0)</f>
        <v>Nuez</v>
      </c>
      <c r="D2030">
        <f>+VLOOKUP(Importaciones_mensuales[[#This Row],[Cultivo]],Cod_categoría[],2,0)</f>
        <v>100105004</v>
      </c>
      <c r="E2030" t="str">
        <f>+VLOOKUP(Importaciones_mensuales[[#This Row],[Código Arancelario]],Codigos10[],4,0)</f>
        <v>Deshidratado</v>
      </c>
      <c r="F2030">
        <f>+VLOOKUP(Importaciones_mensuales[[#This Row],[Procesamiento]],Cod_procesamiento[],2,0)</f>
        <v>3</v>
      </c>
      <c r="G2030" t="str">
        <f>+VLOOKUP(Importaciones_mensuales[[#This Row],[Código Arancelario]],Codigos10[],3,0)</f>
        <v>Sin cáscara</v>
      </c>
      <c r="H2030">
        <f>+VLOOKUP(Importaciones_mensuales[[#This Row],[Tipo]],Cod_tipo[],2,0)</f>
        <v>4</v>
      </c>
      <c r="I2030" t="str">
        <f>+VLOOKUP(Importaciones_mensuales[[#This Row],[Código Arancelario]],Codigos10[],5,0)</f>
        <v>Frutos Secos</v>
      </c>
      <c r="J2030">
        <f>+VLOOKUP(Importaciones_mensuales[[#This Row],[Categoría]],Cod_Tipo_cultivo[],2,0)</f>
        <v>6</v>
      </c>
      <c r="K2030" t="s">
        <v>129</v>
      </c>
      <c r="L2030">
        <f>+VLOOKUP(Importaciones_mensuales[[#This Row],[Contenido]],Contenido_cod[],2,0)</f>
        <v>1</v>
      </c>
      <c r="M2030" t="str">
        <f>+VLOOKUP(Importaciones_mensuales[[#This Row],[Código Arancelario]],Codigos10[],7,0)</f>
        <v>Nueces de nogal</v>
      </c>
      <c r="N2030">
        <v>2015</v>
      </c>
      <c r="O2030">
        <v>13607.9</v>
      </c>
      <c r="P2030">
        <v>16568</v>
      </c>
      <c r="Q2030">
        <v>0</v>
      </c>
      <c r="R2030">
        <v>54.432000000000002</v>
      </c>
      <c r="S2030">
        <v>11702.8</v>
      </c>
      <c r="T2030">
        <v>79.792299999999997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92.4</v>
      </c>
    </row>
    <row r="2031" spans="1:26" x14ac:dyDescent="0.25">
      <c r="A2031" t="s">
        <v>150</v>
      </c>
      <c r="B2031" t="s">
        <v>362</v>
      </c>
      <c r="C2031" t="str">
        <f>+VLOOKUP(Importaciones_mensuales[[#This Row],[Código Arancelario]],Codigos10[],2,0)</f>
        <v>Castaña</v>
      </c>
      <c r="D2031">
        <f>+VLOOKUP(Importaciones_mensuales[[#This Row],[Cultivo]],Cod_categoría[],2,0)</f>
        <v>100105003</v>
      </c>
      <c r="E2031" t="str">
        <f>+VLOOKUP(Importaciones_mensuales[[#This Row],[Código Arancelario]],Codigos10[],4,0)</f>
        <v>Deshidratado</v>
      </c>
      <c r="F2031">
        <f>+VLOOKUP(Importaciones_mensuales[[#This Row],[Procesamiento]],Cod_procesamiento[],2,0)</f>
        <v>3</v>
      </c>
      <c r="G2031" t="str">
        <f>+VLOOKUP(Importaciones_mensuales[[#This Row],[Código Arancelario]],Codigos10[],3,0)</f>
        <v>Sin cáscara</v>
      </c>
      <c r="H2031">
        <f>+VLOOKUP(Importaciones_mensuales[[#This Row],[Tipo]],Cod_tipo[],2,0)</f>
        <v>4</v>
      </c>
      <c r="I2031" t="str">
        <f>+VLOOKUP(Importaciones_mensuales[[#This Row],[Código Arancelario]],Codigos10[],5,0)</f>
        <v>Frutos Secos</v>
      </c>
      <c r="J2031">
        <f>+VLOOKUP(Importaciones_mensuales[[#This Row],[Categoría]],Cod_Tipo_cultivo[],2,0)</f>
        <v>6</v>
      </c>
      <c r="K2031" t="s">
        <v>129</v>
      </c>
      <c r="L2031">
        <f>+VLOOKUP(Importaciones_mensuales[[#This Row],[Contenido]],Contenido_cod[],2,0)</f>
        <v>1</v>
      </c>
      <c r="M2031" t="str">
        <f>+VLOOKUP(Importaciones_mensuales[[#This Row],[Código Arancelario]],Codigos10[],7,0)</f>
        <v>Sin especificar</v>
      </c>
      <c r="N2031">
        <v>2015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31.115400000000001</v>
      </c>
      <c r="X2031">
        <v>0</v>
      </c>
      <c r="Y2031">
        <v>0</v>
      </c>
      <c r="Z2031">
        <v>0</v>
      </c>
    </row>
    <row r="2032" spans="1:26" x14ac:dyDescent="0.25">
      <c r="A2032" t="s">
        <v>152</v>
      </c>
      <c r="B2032" t="s">
        <v>362</v>
      </c>
      <c r="C2032" t="str">
        <f>+VLOOKUP(Importaciones_mensuales[[#This Row],[Código Arancelario]],Codigos10[],2,0)</f>
        <v>Pistacho</v>
      </c>
      <c r="D2032">
        <f>+VLOOKUP(Importaciones_mensuales[[#This Row],[Cultivo]],Cod_categoría[],2,0)</f>
        <v>100105005</v>
      </c>
      <c r="E2032" t="str">
        <f>+VLOOKUP(Importaciones_mensuales[[#This Row],[Código Arancelario]],Codigos10[],4,0)</f>
        <v>Deshidratado</v>
      </c>
      <c r="F2032">
        <f>+VLOOKUP(Importaciones_mensuales[[#This Row],[Procesamiento]],Cod_procesamiento[],2,0)</f>
        <v>3</v>
      </c>
      <c r="G2032" t="str">
        <f>+VLOOKUP(Importaciones_mensuales[[#This Row],[Código Arancelario]],Codigos10[],3,0)</f>
        <v>Con cáscara</v>
      </c>
      <c r="H2032">
        <f>+VLOOKUP(Importaciones_mensuales[[#This Row],[Tipo]],Cod_tipo[],2,0)</f>
        <v>3</v>
      </c>
      <c r="I2032" t="str">
        <f>+VLOOKUP(Importaciones_mensuales[[#This Row],[Código Arancelario]],Codigos10[],5,0)</f>
        <v>Frutos Secos</v>
      </c>
      <c r="J2032">
        <f>+VLOOKUP(Importaciones_mensuales[[#This Row],[Categoría]],Cod_Tipo_cultivo[],2,0)</f>
        <v>6</v>
      </c>
      <c r="K2032" t="s">
        <v>129</v>
      </c>
      <c r="L2032">
        <f>+VLOOKUP(Importaciones_mensuales[[#This Row],[Contenido]],Contenido_cod[],2,0)</f>
        <v>1</v>
      </c>
      <c r="M2032" t="str">
        <f>+VLOOKUP(Importaciones_mensuales[[#This Row],[Código Arancelario]],Codigos10[],7,0)</f>
        <v>Sin especificar</v>
      </c>
      <c r="N2032">
        <v>2015</v>
      </c>
      <c r="O2032">
        <v>0</v>
      </c>
      <c r="P2032">
        <v>10875</v>
      </c>
      <c r="Q2032">
        <v>0</v>
      </c>
      <c r="R2032">
        <v>0</v>
      </c>
      <c r="S2032">
        <v>13426.56</v>
      </c>
      <c r="T2032">
        <v>10000</v>
      </c>
      <c r="U2032">
        <v>5443.2</v>
      </c>
      <c r="V2032">
        <v>0</v>
      </c>
      <c r="W2032">
        <v>0</v>
      </c>
      <c r="X2032">
        <v>0</v>
      </c>
      <c r="Y2032">
        <v>0</v>
      </c>
      <c r="Z2032">
        <v>1</v>
      </c>
    </row>
    <row r="2033" spans="1:26" x14ac:dyDescent="0.25">
      <c r="A2033" t="s">
        <v>157</v>
      </c>
      <c r="B2033" t="s">
        <v>362</v>
      </c>
      <c r="C2033" t="str">
        <f>+VLOOKUP(Importaciones_mensuales[[#This Row],[Código Arancelario]],Codigos10[],2,0)</f>
        <v>Nuez</v>
      </c>
      <c r="D2033">
        <f>+VLOOKUP(Importaciones_mensuales[[#This Row],[Cultivo]],Cod_categoría[],2,0)</f>
        <v>100105004</v>
      </c>
      <c r="E2033" t="str">
        <f>+VLOOKUP(Importaciones_mensuales[[#This Row],[Código Arancelario]],Codigos10[],4,0)</f>
        <v>Deshidratado</v>
      </c>
      <c r="F2033">
        <f>+VLOOKUP(Importaciones_mensuales[[#This Row],[Procesamiento]],Cod_procesamiento[],2,0)</f>
        <v>3</v>
      </c>
      <c r="G2033" t="str">
        <f>+VLOOKUP(Importaciones_mensuales[[#This Row],[Código Arancelario]],Codigos10[],3,0)</f>
        <v>Sin especificar</v>
      </c>
      <c r="H2033">
        <f>+VLOOKUP(Importaciones_mensuales[[#This Row],[Tipo]],Cod_tipo[],2,0)</f>
        <v>5</v>
      </c>
      <c r="I2033" t="str">
        <f>+VLOOKUP(Importaciones_mensuales[[#This Row],[Código Arancelario]],Codigos10[],5,0)</f>
        <v>Frutos Secos</v>
      </c>
      <c r="J2033">
        <f>+VLOOKUP(Importaciones_mensuales[[#This Row],[Categoría]],Cod_Tipo_cultivo[],2,0)</f>
        <v>6</v>
      </c>
      <c r="K2033" t="s">
        <v>129</v>
      </c>
      <c r="L2033">
        <f>+VLOOKUP(Importaciones_mensuales[[#This Row],[Contenido]],Contenido_cod[],2,0)</f>
        <v>1</v>
      </c>
      <c r="M2033" t="str">
        <f>+VLOOKUP(Importaciones_mensuales[[#This Row],[Código Arancelario]],Codigos10[],7,0)</f>
        <v>Otras nueces</v>
      </c>
      <c r="N2033">
        <v>2015</v>
      </c>
      <c r="O2033">
        <v>0</v>
      </c>
      <c r="P2033">
        <v>12.7</v>
      </c>
      <c r="Q2033">
        <v>88.45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</row>
    <row r="2034" spans="1:26" x14ac:dyDescent="0.25">
      <c r="A2034" t="s">
        <v>159</v>
      </c>
      <c r="B2034" t="s">
        <v>362</v>
      </c>
      <c r="C2034" t="str">
        <f>+VLOOKUP(Importaciones_mensuales[[#This Row],[Código Arancelario]],Codigos10[],2,0)</f>
        <v>Plátano</v>
      </c>
      <c r="D2034">
        <f>+VLOOKUP(Importaciones_mensuales[[#This Row],[Cultivo]],Cod_categoría[],2,0)</f>
        <v>100108006</v>
      </c>
      <c r="E2034" t="str">
        <f>+VLOOKUP(Importaciones_mensuales[[#This Row],[Código Arancelario]],Codigos10[],4,0)</f>
        <v>Sin especificar</v>
      </c>
      <c r="F2034">
        <f>+VLOOKUP(Importaciones_mensuales[[#This Row],[Procesamiento]],Cod_procesamiento[],2,0)</f>
        <v>6</v>
      </c>
      <c r="G2034" t="str">
        <f>+VLOOKUP(Importaciones_mensuales[[#This Row],[Código Arancelario]],Codigos10[],3,0)</f>
        <v>Sin especificar</v>
      </c>
      <c r="H2034">
        <f>+VLOOKUP(Importaciones_mensuales[[#This Row],[Tipo]],Cod_tipo[],2,0)</f>
        <v>5</v>
      </c>
      <c r="I2034" t="str">
        <f>+VLOOKUP(Importaciones_mensuales[[#This Row],[Código Arancelario]],Codigos10[],5,0)</f>
        <v>Tropicales y Subtropicales</v>
      </c>
      <c r="J2034">
        <f>+VLOOKUP(Importaciones_mensuales[[#This Row],[Categoría]],Cod_Tipo_cultivo[],2,0)</f>
        <v>4</v>
      </c>
      <c r="K2034" t="s">
        <v>129</v>
      </c>
      <c r="L2034">
        <f>+VLOOKUP(Importaciones_mensuales[[#This Row],[Contenido]],Contenido_cod[],2,0)</f>
        <v>1</v>
      </c>
      <c r="M2034" t="str">
        <f>+VLOOKUP(Importaciones_mensuales[[#This Row],[Código Arancelario]],Codigos10[],7,0)</f>
        <v>Sin especificar</v>
      </c>
      <c r="N2034">
        <v>2015</v>
      </c>
      <c r="O2034">
        <v>175621.984</v>
      </c>
      <c r="P2034">
        <v>225855.3548</v>
      </c>
      <c r="Q2034">
        <v>294124.2</v>
      </c>
      <c r="R2034">
        <v>223080.21</v>
      </c>
      <c r="S2034">
        <v>327467.78000000003</v>
      </c>
      <c r="T2034">
        <v>147411.46</v>
      </c>
      <c r="U2034">
        <v>161572.08699999997</v>
      </c>
      <c r="V2034">
        <v>203916.78</v>
      </c>
      <c r="W2034">
        <v>53920.81</v>
      </c>
      <c r="X2034">
        <v>81790.880000000005</v>
      </c>
      <c r="Y2034">
        <v>224284.84</v>
      </c>
      <c r="Z2034">
        <v>203217.13</v>
      </c>
    </row>
    <row r="2035" spans="1:26" x14ac:dyDescent="0.25">
      <c r="A2035" t="s">
        <v>161</v>
      </c>
      <c r="B2035" t="s">
        <v>362</v>
      </c>
      <c r="C2035" t="str">
        <f>+VLOOKUP(Importaciones_mensuales[[#This Row],[Código Arancelario]],Codigos10[],2,0)</f>
        <v>Plátano</v>
      </c>
      <c r="D2035">
        <f>+VLOOKUP(Importaciones_mensuales[[#This Row],[Cultivo]],Cod_categoría[],2,0)</f>
        <v>100108006</v>
      </c>
      <c r="E2035" t="str">
        <f>+VLOOKUP(Importaciones_mensuales[[#This Row],[Código Arancelario]],Codigos10[],4,0)</f>
        <v>Sin especificar</v>
      </c>
      <c r="F2035">
        <f>+VLOOKUP(Importaciones_mensuales[[#This Row],[Procesamiento]],Cod_procesamiento[],2,0)</f>
        <v>6</v>
      </c>
      <c r="G2035" t="str">
        <f>+VLOOKUP(Importaciones_mensuales[[#This Row],[Código Arancelario]],Codigos10[],3,0)</f>
        <v>Sin especificar</v>
      </c>
      <c r="H2035">
        <f>+VLOOKUP(Importaciones_mensuales[[#This Row],[Tipo]],Cod_tipo[],2,0)</f>
        <v>5</v>
      </c>
      <c r="I2035" t="str">
        <f>+VLOOKUP(Importaciones_mensuales[[#This Row],[Código Arancelario]],Codigos10[],5,0)</f>
        <v>Tropicales y Subtropicales</v>
      </c>
      <c r="J2035">
        <f>+VLOOKUP(Importaciones_mensuales[[#This Row],[Categoría]],Cod_Tipo_cultivo[],2,0)</f>
        <v>4</v>
      </c>
      <c r="K2035" t="s">
        <v>129</v>
      </c>
      <c r="L2035">
        <f>+VLOOKUP(Importaciones_mensuales[[#This Row],[Contenido]],Contenido_cod[],2,0)</f>
        <v>1</v>
      </c>
      <c r="M2035" t="str">
        <f>+VLOOKUP(Importaciones_mensuales[[#This Row],[Código Arancelario]],Codigos10[],7,0)</f>
        <v>Sin especificar</v>
      </c>
      <c r="N2035">
        <v>2015</v>
      </c>
      <c r="O2035">
        <v>13790437.393200001</v>
      </c>
      <c r="P2035">
        <v>12871183.896</v>
      </c>
      <c r="Q2035">
        <v>14808101.6982</v>
      </c>
      <c r="R2035">
        <v>16520502.1031</v>
      </c>
      <c r="S2035">
        <v>18988291.880000003</v>
      </c>
      <c r="T2035">
        <v>15006721.920000002</v>
      </c>
      <c r="U2035">
        <v>17417749.597400002</v>
      </c>
      <c r="V2035">
        <v>16234021.792299999</v>
      </c>
      <c r="W2035">
        <v>17633262.109999999</v>
      </c>
      <c r="X2035">
        <v>16521075.119999999</v>
      </c>
      <c r="Y2035">
        <v>21204018.849999998</v>
      </c>
      <c r="Z2035">
        <v>18147972.239999998</v>
      </c>
    </row>
    <row r="2036" spans="1:26" x14ac:dyDescent="0.25">
      <c r="A2036" t="s">
        <v>162</v>
      </c>
      <c r="B2036" t="s">
        <v>362</v>
      </c>
      <c r="C2036" t="str">
        <f>+VLOOKUP(Importaciones_mensuales[[#This Row],[Código Arancelario]],Codigos10[],2,0)</f>
        <v>Dátil</v>
      </c>
      <c r="D2036">
        <f>+VLOOKUP(Importaciones_mensuales[[#This Row],[Cultivo]],Cod_categoría[],2,0)</f>
        <v>100114023</v>
      </c>
      <c r="E2036" t="str">
        <f>+VLOOKUP(Importaciones_mensuales[[#This Row],[Código Arancelario]],Codigos10[],4,0)</f>
        <v>Sin especificar</v>
      </c>
      <c r="F2036">
        <f>+VLOOKUP(Importaciones_mensuales[[#This Row],[Procesamiento]],Cod_procesamiento[],2,0)</f>
        <v>6</v>
      </c>
      <c r="G2036" t="str">
        <f>+VLOOKUP(Importaciones_mensuales[[#This Row],[Código Arancelario]],Codigos10[],3,0)</f>
        <v>Sin especificar</v>
      </c>
      <c r="H2036">
        <f>+VLOOKUP(Importaciones_mensuales[[#This Row],[Tipo]],Cod_tipo[],2,0)</f>
        <v>5</v>
      </c>
      <c r="I2036" t="str">
        <f>+VLOOKUP(Importaciones_mensuales[[#This Row],[Código Arancelario]],Codigos10[],5,0)</f>
        <v>Tropicales y Subtropicales</v>
      </c>
      <c r="J2036">
        <f>+VLOOKUP(Importaciones_mensuales[[#This Row],[Categoría]],Cod_Tipo_cultivo[],2,0)</f>
        <v>4</v>
      </c>
      <c r="K2036" t="s">
        <v>129</v>
      </c>
      <c r="L2036">
        <f>+VLOOKUP(Importaciones_mensuales[[#This Row],[Contenido]],Contenido_cod[],2,0)</f>
        <v>1</v>
      </c>
      <c r="M2036" t="str">
        <f>+VLOOKUP(Importaciones_mensuales[[#This Row],[Código Arancelario]],Codigos10[],7,0)</f>
        <v>Sin especificar</v>
      </c>
      <c r="N2036">
        <v>2015</v>
      </c>
      <c r="O2036">
        <v>8440.7692000000006</v>
      </c>
      <c r="P2036">
        <v>0</v>
      </c>
      <c r="Q2036">
        <v>0</v>
      </c>
      <c r="R2036">
        <v>0</v>
      </c>
      <c r="S2036">
        <v>0</v>
      </c>
      <c r="T2036">
        <v>4000</v>
      </c>
      <c r="U2036">
        <v>0</v>
      </c>
      <c r="V2036">
        <v>0</v>
      </c>
      <c r="W2036">
        <v>0</v>
      </c>
      <c r="X2036">
        <v>430.68</v>
      </c>
      <c r="Y2036">
        <v>10187.074199999999</v>
      </c>
      <c r="Z2036">
        <v>10000</v>
      </c>
    </row>
    <row r="2037" spans="1:26" x14ac:dyDescent="0.25">
      <c r="A2037" t="s">
        <v>289</v>
      </c>
      <c r="B2037" t="s">
        <v>362</v>
      </c>
      <c r="C2037" t="str">
        <f>+VLOOKUP(Importaciones_mensuales[[#This Row],[Código Arancelario]],Codigos10[],2,0)</f>
        <v>Higo</v>
      </c>
      <c r="D2037">
        <f>+VLOOKUP(Importaciones_mensuales[[#This Row],[Cultivo]],Cod_categoría[],2,0)</f>
        <v>100101006</v>
      </c>
      <c r="E2037" t="str">
        <f>+VLOOKUP(Importaciones_mensuales[[#This Row],[Código Arancelario]],Codigos10[],4,0)</f>
        <v>Sin especificar</v>
      </c>
      <c r="F2037">
        <f>+VLOOKUP(Importaciones_mensuales[[#This Row],[Procesamiento]],Cod_procesamiento[],2,0)</f>
        <v>6</v>
      </c>
      <c r="G2037" t="str">
        <f>+VLOOKUP(Importaciones_mensuales[[#This Row],[Código Arancelario]],Codigos10[],3,0)</f>
        <v>Sin especificar</v>
      </c>
      <c r="H2037">
        <f>+VLOOKUP(Importaciones_mensuales[[#This Row],[Tipo]],Cod_tipo[],2,0)</f>
        <v>5</v>
      </c>
      <c r="I2037" t="str">
        <f>+VLOOKUP(Importaciones_mensuales[[#This Row],[Código Arancelario]],Codigos10[],5,0)</f>
        <v>Berries</v>
      </c>
      <c r="J2037">
        <f>+VLOOKUP(Importaciones_mensuales[[#This Row],[Categoría]],Cod_Tipo_cultivo[],2,0)</f>
        <v>1</v>
      </c>
      <c r="K2037" t="s">
        <v>129</v>
      </c>
      <c r="L2037">
        <f>+VLOOKUP(Importaciones_mensuales[[#This Row],[Contenido]],Contenido_cod[],2,0)</f>
        <v>1</v>
      </c>
      <c r="M2037" t="str">
        <f>+VLOOKUP(Importaciones_mensuales[[#This Row],[Código Arancelario]],Codigos10[],7,0)</f>
        <v>Sin especificar</v>
      </c>
      <c r="N2037">
        <v>2015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2000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</row>
    <row r="2038" spans="1:26" x14ac:dyDescent="0.25">
      <c r="A2038" t="s">
        <v>164</v>
      </c>
      <c r="B2038" t="s">
        <v>362</v>
      </c>
      <c r="C2038" t="str">
        <f>+VLOOKUP(Importaciones_mensuales[[#This Row],[Código Arancelario]],Codigos10[],2,0)</f>
        <v>Piña</v>
      </c>
      <c r="D2038">
        <f>+VLOOKUP(Importaciones_mensuales[[#This Row],[Cultivo]],Cod_categoría[],2,0)</f>
        <v>100108005</v>
      </c>
      <c r="E2038" t="str">
        <f>+VLOOKUP(Importaciones_mensuales[[#This Row],[Código Arancelario]],Codigos10[],4,0)</f>
        <v>Sin especificar</v>
      </c>
      <c r="F2038">
        <f>+VLOOKUP(Importaciones_mensuales[[#This Row],[Procesamiento]],Cod_procesamiento[],2,0)</f>
        <v>6</v>
      </c>
      <c r="G2038" t="str">
        <f>+VLOOKUP(Importaciones_mensuales[[#This Row],[Código Arancelario]],Codigos10[],3,0)</f>
        <v>Sin especificar</v>
      </c>
      <c r="H2038">
        <f>+VLOOKUP(Importaciones_mensuales[[#This Row],[Tipo]],Cod_tipo[],2,0)</f>
        <v>5</v>
      </c>
      <c r="I2038" t="str">
        <f>+VLOOKUP(Importaciones_mensuales[[#This Row],[Código Arancelario]],Codigos10[],5,0)</f>
        <v>Tropicales y Subtropicales</v>
      </c>
      <c r="J2038">
        <f>+VLOOKUP(Importaciones_mensuales[[#This Row],[Categoría]],Cod_Tipo_cultivo[],2,0)</f>
        <v>4</v>
      </c>
      <c r="K2038" t="s">
        <v>129</v>
      </c>
      <c r="L2038">
        <f>+VLOOKUP(Importaciones_mensuales[[#This Row],[Contenido]],Contenido_cod[],2,0)</f>
        <v>1</v>
      </c>
      <c r="M2038" t="str">
        <f>+VLOOKUP(Importaciones_mensuales[[#This Row],[Código Arancelario]],Codigos10[],7,0)</f>
        <v>Sin especificar</v>
      </c>
      <c r="N2038">
        <v>2015</v>
      </c>
      <c r="O2038">
        <v>2469488.6400000001</v>
      </c>
      <c r="P2038">
        <v>2512479.9013999999</v>
      </c>
      <c r="Q2038">
        <v>2150170.8152999999</v>
      </c>
      <c r="R2038">
        <v>2127284.6704000002</v>
      </c>
      <c r="S2038">
        <v>2303129.4918999998</v>
      </c>
      <c r="T2038">
        <v>2083872.4152000002</v>
      </c>
      <c r="U2038">
        <v>1864182.98</v>
      </c>
      <c r="V2038">
        <v>2639432.3165999996</v>
      </c>
      <c r="W2038">
        <v>3212835.4242000002</v>
      </c>
      <c r="X2038">
        <v>2571166.8103999998</v>
      </c>
      <c r="Y2038">
        <v>2951596.3552000001</v>
      </c>
      <c r="Z2038">
        <v>3821086.3989999997</v>
      </c>
    </row>
    <row r="2039" spans="1:26" x14ac:dyDescent="0.25">
      <c r="A2039" t="s">
        <v>229</v>
      </c>
      <c r="B2039" t="s">
        <v>15</v>
      </c>
      <c r="C2039" t="str">
        <f>+VLOOKUP(Importaciones_mensuales[[#This Row],[Código Arancelario]],Codigos10[],2,0)</f>
        <v>Ciruela</v>
      </c>
      <c r="D2039">
        <f>+VLOOKUP(Importaciones_mensuales[[#This Row],[Cultivo]],Cod_categoría[],2,0)</f>
        <v>100103002</v>
      </c>
      <c r="E2039" t="str">
        <f>+VLOOKUP(Importaciones_mensuales[[#This Row],[Código Arancelario]],Codigos10[],4,0)</f>
        <v>Fresco</v>
      </c>
      <c r="F2039">
        <f>+VLOOKUP(Importaciones_mensuales[[#This Row],[Procesamiento]],Cod_procesamiento[],2,0)</f>
        <v>4</v>
      </c>
      <c r="G2039" t="str">
        <f>+VLOOKUP(Importaciones_mensuales[[#This Row],[Código Arancelario]],Codigos10[],3,0)</f>
        <v>No orgánico</v>
      </c>
      <c r="H2039">
        <f>+VLOOKUP(Importaciones_mensuales[[#This Row],[Tipo]],Cod_tipo[],2,0)</f>
        <v>2</v>
      </c>
      <c r="I2039" t="str">
        <f>+VLOOKUP(Importaciones_mensuales[[#This Row],[Código Arancelario]],Codigos10[],5,0)</f>
        <v>Frutos de carozo</v>
      </c>
      <c r="J2039">
        <f>+VLOOKUP(Importaciones_mensuales[[#This Row],[Categoría]],Cod_Tipo_cultivo[],2,0)</f>
        <v>5</v>
      </c>
      <c r="K2039" t="s">
        <v>129</v>
      </c>
      <c r="L2039">
        <f>+VLOOKUP(Importaciones_mensuales[[#This Row],[Contenido]],Contenido_cod[],2,0)</f>
        <v>1</v>
      </c>
      <c r="M2039" t="str">
        <f>+VLOOKUP(Importaciones_mensuales[[#This Row],[Código Arancelario]],Codigos10[],7,0)</f>
        <v>Sin especificar</v>
      </c>
      <c r="N2039">
        <v>2021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54721.8</v>
      </c>
      <c r="U2039">
        <v>57178.82</v>
      </c>
      <c r="V2039">
        <v>51187.76</v>
      </c>
      <c r="W2039">
        <v>27940.87</v>
      </c>
    </row>
    <row r="2040" spans="1:26" x14ac:dyDescent="0.25">
      <c r="A2040" t="s">
        <v>234</v>
      </c>
      <c r="B2040" t="s">
        <v>15</v>
      </c>
      <c r="C2040" t="str">
        <f>+VLOOKUP(Importaciones_mensuales[[#This Row],[Código Arancelario]],Codigos10[],2,0)</f>
        <v>Mora</v>
      </c>
      <c r="D2040">
        <f>+VLOOKUP(Importaciones_mensuales[[#This Row],[Cultivo]],Cod_categoría[],2,0)</f>
        <v>100101008</v>
      </c>
      <c r="E2040" t="str">
        <f>+VLOOKUP(Importaciones_mensuales[[#This Row],[Código Arancelario]],Codigos10[],4,0)</f>
        <v>Fresco</v>
      </c>
      <c r="F2040">
        <f>+VLOOKUP(Importaciones_mensuales[[#This Row],[Procesamiento]],Cod_procesamiento[],2,0)</f>
        <v>4</v>
      </c>
      <c r="G2040" t="str">
        <f>+VLOOKUP(Importaciones_mensuales[[#This Row],[Código Arancelario]],Codigos10[],3,0)</f>
        <v>No orgánico</v>
      </c>
      <c r="H2040">
        <f>+VLOOKUP(Importaciones_mensuales[[#This Row],[Tipo]],Cod_tipo[],2,0)</f>
        <v>2</v>
      </c>
      <c r="I2040" t="str">
        <f>+VLOOKUP(Importaciones_mensuales[[#This Row],[Código Arancelario]],Codigos10[],5,0)</f>
        <v>Berries</v>
      </c>
      <c r="J2040">
        <f>+VLOOKUP(Importaciones_mensuales[[#This Row],[Categoría]],Cod_Tipo_cultivo[],2,0)</f>
        <v>1</v>
      </c>
      <c r="K2040" t="s">
        <v>129</v>
      </c>
      <c r="L2040">
        <f>+VLOOKUP(Importaciones_mensuales[[#This Row],[Contenido]],Contenido_cod[],2,0)</f>
        <v>1</v>
      </c>
      <c r="M2040" t="str">
        <f>+VLOOKUP(Importaciones_mensuales[[#This Row],[Código Arancelario]],Codigos10[],7,0)</f>
        <v>Sin especificar</v>
      </c>
      <c r="N2040">
        <v>2021</v>
      </c>
      <c r="O2040">
        <v>0</v>
      </c>
      <c r="P2040">
        <v>53.84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</row>
    <row r="2041" spans="1:26" x14ac:dyDescent="0.25">
      <c r="A2041" t="s">
        <v>171</v>
      </c>
      <c r="B2041" t="s">
        <v>362</v>
      </c>
      <c r="C2041" t="str">
        <f>+VLOOKUP(Importaciones_mensuales[[#This Row],[Código Arancelario]],Codigos10[],2,0)</f>
        <v>Palta</v>
      </c>
      <c r="D2041">
        <f>+VLOOKUP(Importaciones_mensuales[[#This Row],[Cultivo]],Cod_categoría[],2,0)</f>
        <v>100106002</v>
      </c>
      <c r="E2041" t="str">
        <f>+VLOOKUP(Importaciones_mensuales[[#This Row],[Código Arancelario]],Codigos10[],4,0)</f>
        <v>Sin especificar</v>
      </c>
      <c r="F2041">
        <f>+VLOOKUP(Importaciones_mensuales[[#This Row],[Procesamiento]],Cod_procesamiento[],2,0)</f>
        <v>6</v>
      </c>
      <c r="G2041" t="str">
        <f>+VLOOKUP(Importaciones_mensuales[[#This Row],[Código Arancelario]],Codigos10[],3,0)</f>
        <v>Sin especificar</v>
      </c>
      <c r="H2041">
        <f>+VLOOKUP(Importaciones_mensuales[[#This Row],[Tipo]],Cod_tipo[],2,0)</f>
        <v>5</v>
      </c>
      <c r="I2041" t="str">
        <f>+VLOOKUP(Importaciones_mensuales[[#This Row],[Código Arancelario]],Codigos10[],5,0)</f>
        <v>Frutos Oleaginosos</v>
      </c>
      <c r="J2041">
        <f>+VLOOKUP(Importaciones_mensuales[[#This Row],[Categoría]],Cod_Tipo_cultivo[],2,0)</f>
        <v>12</v>
      </c>
      <c r="K2041" t="s">
        <v>129</v>
      </c>
      <c r="L2041">
        <f>+VLOOKUP(Importaciones_mensuales[[#This Row],[Contenido]],Contenido_cod[],2,0)</f>
        <v>1</v>
      </c>
      <c r="M2041" t="str">
        <f>+VLOOKUP(Importaciones_mensuales[[#This Row],[Código Arancelario]],Codigos10[],7,0)</f>
        <v>Fuerte</v>
      </c>
      <c r="N2041">
        <v>2015</v>
      </c>
      <c r="O2041">
        <v>0</v>
      </c>
      <c r="P2041">
        <v>0</v>
      </c>
      <c r="Q2041">
        <v>0</v>
      </c>
      <c r="R2041">
        <v>0</v>
      </c>
      <c r="S2041">
        <v>55380</v>
      </c>
      <c r="T2041">
        <v>54990</v>
      </c>
      <c r="U2041">
        <v>58695</v>
      </c>
      <c r="V2041">
        <v>0</v>
      </c>
      <c r="W2041">
        <v>0</v>
      </c>
      <c r="X2041">
        <v>0</v>
      </c>
      <c r="Y2041">
        <v>0</v>
      </c>
      <c r="Z2041">
        <v>0</v>
      </c>
    </row>
    <row r="2042" spans="1:26" x14ac:dyDescent="0.25">
      <c r="A2042" t="s">
        <v>236</v>
      </c>
      <c r="B2042" t="s">
        <v>15</v>
      </c>
      <c r="C2042" t="str">
        <f>+VLOOKUP(Importaciones_mensuales[[#This Row],[Código Arancelario]],Codigos10[],2,0)</f>
        <v>Arándano</v>
      </c>
      <c r="D2042">
        <f>+VLOOKUP(Importaciones_mensuales[[#This Row],[Cultivo]],Cod_categoría[],2,0)</f>
        <v>100101001</v>
      </c>
      <c r="E2042" t="str">
        <f>+VLOOKUP(Importaciones_mensuales[[#This Row],[Código Arancelario]],Codigos10[],4,0)</f>
        <v>Fresco</v>
      </c>
      <c r="F2042">
        <f>+VLOOKUP(Importaciones_mensuales[[#This Row],[Procesamiento]],Cod_procesamiento[],2,0)</f>
        <v>4</v>
      </c>
      <c r="G2042" t="str">
        <f>+VLOOKUP(Importaciones_mensuales[[#This Row],[Código Arancelario]],Codigos10[],3,0)</f>
        <v>Orgánico</v>
      </c>
      <c r="H2042">
        <f>+VLOOKUP(Importaciones_mensuales[[#This Row],[Tipo]],Cod_tipo[],2,0)</f>
        <v>1</v>
      </c>
      <c r="I2042" t="str">
        <f>+VLOOKUP(Importaciones_mensuales[[#This Row],[Código Arancelario]],Codigos10[],5,0)</f>
        <v>Berries</v>
      </c>
      <c r="J2042">
        <f>+VLOOKUP(Importaciones_mensuales[[#This Row],[Categoría]],Cod_Tipo_cultivo[],2,0)</f>
        <v>1</v>
      </c>
      <c r="K2042" t="s">
        <v>129</v>
      </c>
      <c r="L2042">
        <f>+VLOOKUP(Importaciones_mensuales[[#This Row],[Contenido]],Contenido_cod[],2,0)</f>
        <v>1</v>
      </c>
      <c r="M2042" t="str">
        <f>+VLOOKUP(Importaciones_mensuales[[#This Row],[Código Arancelario]],Codigos10[],7,0)</f>
        <v>Rojo</v>
      </c>
      <c r="N2042">
        <v>2021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24439.21</v>
      </c>
      <c r="W2042">
        <v>0</v>
      </c>
    </row>
    <row r="2043" spans="1:26" x14ac:dyDescent="0.25">
      <c r="A2043" t="s">
        <v>174</v>
      </c>
      <c r="B2043" t="s">
        <v>362</v>
      </c>
      <c r="C2043" t="str">
        <f>+VLOOKUP(Importaciones_mensuales[[#This Row],[Código Arancelario]],Codigos10[],2,0)</f>
        <v>Mango</v>
      </c>
      <c r="D2043">
        <f>+VLOOKUP(Importaciones_mensuales[[#This Row],[Cultivo]],Cod_categoría[],2,0)</f>
        <v>100108002</v>
      </c>
      <c r="E2043" t="str">
        <f>+VLOOKUP(Importaciones_mensuales[[#This Row],[Código Arancelario]],Codigos10[],4,0)</f>
        <v>Sin especificar</v>
      </c>
      <c r="F2043">
        <f>+VLOOKUP(Importaciones_mensuales[[#This Row],[Procesamiento]],Cod_procesamiento[],2,0)</f>
        <v>6</v>
      </c>
      <c r="G2043" t="str">
        <f>+VLOOKUP(Importaciones_mensuales[[#This Row],[Código Arancelario]],Codigos10[],3,0)</f>
        <v>Sin especificar</v>
      </c>
      <c r="H2043">
        <f>+VLOOKUP(Importaciones_mensuales[[#This Row],[Tipo]],Cod_tipo[],2,0)</f>
        <v>5</v>
      </c>
      <c r="I2043" t="str">
        <f>+VLOOKUP(Importaciones_mensuales[[#This Row],[Código Arancelario]],Codigos10[],5,0)</f>
        <v>Tropicales y Subtropicales</v>
      </c>
      <c r="J2043">
        <f>+VLOOKUP(Importaciones_mensuales[[#This Row],[Categoría]],Cod_Tipo_cultivo[],2,0)</f>
        <v>4</v>
      </c>
      <c r="K2043" t="s">
        <v>129</v>
      </c>
      <c r="L2043">
        <f>+VLOOKUP(Importaciones_mensuales[[#This Row],[Contenido]],Contenido_cod[],2,0)</f>
        <v>1</v>
      </c>
      <c r="M2043" t="str">
        <f>+VLOOKUP(Importaciones_mensuales[[#This Row],[Código Arancelario]],Codigos10[],7,0)</f>
        <v>Guayabas, mangos y mangostanes</v>
      </c>
      <c r="N2043">
        <v>2015</v>
      </c>
      <c r="O2043">
        <v>495700</v>
      </c>
      <c r="P2043">
        <v>350068</v>
      </c>
      <c r="Q2043">
        <v>289189.50770000002</v>
      </c>
      <c r="R2043">
        <v>218144</v>
      </c>
      <c r="S2043">
        <v>195848.2</v>
      </c>
      <c r="T2043">
        <v>179567.8</v>
      </c>
      <c r="U2043">
        <v>177147</v>
      </c>
      <c r="V2043">
        <v>45602.15</v>
      </c>
      <c r="W2043">
        <v>67816</v>
      </c>
      <c r="X2043">
        <v>734400</v>
      </c>
      <c r="Y2043">
        <v>834962</v>
      </c>
      <c r="Z2043">
        <v>1153254.6400000001</v>
      </c>
    </row>
    <row r="2044" spans="1:26" x14ac:dyDescent="0.25">
      <c r="A2044" t="s">
        <v>181</v>
      </c>
      <c r="B2044" t="s">
        <v>362</v>
      </c>
      <c r="C2044" t="str">
        <f>+VLOOKUP(Importaciones_mensuales[[#This Row],[Código Arancelario]],Codigos10[],2,0)</f>
        <v>Pomelo</v>
      </c>
      <c r="D2044">
        <f>+VLOOKUP(Importaciones_mensuales[[#This Row],[Cultivo]],Cod_categoría[],2,0)</f>
        <v>100102006</v>
      </c>
      <c r="E2044" t="str">
        <f>+VLOOKUP(Importaciones_mensuales[[#This Row],[Código Arancelario]],Codigos10[],4,0)</f>
        <v>Sin especificar</v>
      </c>
      <c r="F2044">
        <f>+VLOOKUP(Importaciones_mensuales[[#This Row],[Procesamiento]],Cod_procesamiento[],2,0)</f>
        <v>6</v>
      </c>
      <c r="G2044" t="str">
        <f>+VLOOKUP(Importaciones_mensuales[[#This Row],[Código Arancelario]],Codigos10[],3,0)</f>
        <v>Sin especificar</v>
      </c>
      <c r="H2044">
        <f>+VLOOKUP(Importaciones_mensuales[[#This Row],[Tipo]],Cod_tipo[],2,0)</f>
        <v>5</v>
      </c>
      <c r="I2044" t="str">
        <f>+VLOOKUP(Importaciones_mensuales[[#This Row],[Código Arancelario]],Codigos10[],5,0)</f>
        <v>Cítricos</v>
      </c>
      <c r="J2044">
        <f>+VLOOKUP(Importaciones_mensuales[[#This Row],[Categoría]],Cod_Tipo_cultivo[],2,0)</f>
        <v>2</v>
      </c>
      <c r="K2044" t="s">
        <v>129</v>
      </c>
      <c r="L2044">
        <f>+VLOOKUP(Importaciones_mensuales[[#This Row],[Contenido]],Contenido_cod[],2,0)</f>
        <v>1</v>
      </c>
      <c r="M2044" t="str">
        <f>+VLOOKUP(Importaciones_mensuales[[#This Row],[Código Arancelario]],Codigos10[],7,0)</f>
        <v>Sin especificar</v>
      </c>
      <c r="N2044">
        <v>2015</v>
      </c>
      <c r="O2044">
        <v>0</v>
      </c>
      <c r="P2044">
        <v>1500</v>
      </c>
      <c r="Q2044">
        <v>41054</v>
      </c>
      <c r="R2044">
        <v>45809.632800000007</v>
      </c>
      <c r="S2044">
        <v>80353.938599999994</v>
      </c>
      <c r="T2044">
        <v>8412.48</v>
      </c>
      <c r="U2044">
        <v>24396.400000000001</v>
      </c>
      <c r="V2044">
        <v>0</v>
      </c>
      <c r="W2044">
        <v>2500</v>
      </c>
      <c r="X2044">
        <v>0</v>
      </c>
      <c r="Y2044">
        <v>0</v>
      </c>
      <c r="Z2044">
        <v>0</v>
      </c>
    </row>
    <row r="2045" spans="1:26" x14ac:dyDescent="0.25">
      <c r="A2045" t="s">
        <v>183</v>
      </c>
      <c r="B2045" t="s">
        <v>362</v>
      </c>
      <c r="C2045" t="str">
        <f>+VLOOKUP(Importaciones_mensuales[[#This Row],[Código Arancelario]],Codigos10[],2,0)</f>
        <v>Limón</v>
      </c>
      <c r="D2045">
        <f>+VLOOKUP(Importaciones_mensuales[[#This Row],[Cultivo]],Cod_categoría[],2,0)</f>
        <v>100102003</v>
      </c>
      <c r="E2045" t="str">
        <f>+VLOOKUP(Importaciones_mensuales[[#This Row],[Código Arancelario]],Codigos10[],4,0)</f>
        <v>Sin especificar</v>
      </c>
      <c r="F2045">
        <f>+VLOOKUP(Importaciones_mensuales[[#This Row],[Procesamiento]],Cod_procesamiento[],2,0)</f>
        <v>6</v>
      </c>
      <c r="G2045" t="str">
        <f>+VLOOKUP(Importaciones_mensuales[[#This Row],[Código Arancelario]],Codigos10[],3,0)</f>
        <v>Sin especificar</v>
      </c>
      <c r="H2045">
        <f>+VLOOKUP(Importaciones_mensuales[[#This Row],[Tipo]],Cod_tipo[],2,0)</f>
        <v>5</v>
      </c>
      <c r="I2045" t="str">
        <f>+VLOOKUP(Importaciones_mensuales[[#This Row],[Código Arancelario]],Codigos10[],5,0)</f>
        <v>Cítricos</v>
      </c>
      <c r="J2045">
        <f>+VLOOKUP(Importaciones_mensuales[[#This Row],[Categoría]],Cod_Tipo_cultivo[],2,0)</f>
        <v>2</v>
      </c>
      <c r="K2045" t="s">
        <v>129</v>
      </c>
      <c r="L2045">
        <f>+VLOOKUP(Importaciones_mensuales[[#This Row],[Contenido]],Contenido_cod[],2,0)</f>
        <v>1</v>
      </c>
      <c r="M2045" t="str">
        <f>+VLOOKUP(Importaciones_mensuales[[#This Row],[Código Arancelario]],Codigos10[],7,0)</f>
        <v>Sin especificar</v>
      </c>
      <c r="N2045">
        <v>2015</v>
      </c>
      <c r="O2045">
        <v>718656.3077</v>
      </c>
      <c r="P2045">
        <v>703914.4155</v>
      </c>
      <c r="Q2045">
        <v>723791.65229999996</v>
      </c>
      <c r="R2045">
        <v>381236.65760000004</v>
      </c>
      <c r="S2045">
        <v>221605</v>
      </c>
      <c r="T2045">
        <v>209340</v>
      </c>
      <c r="U2045">
        <v>203458</v>
      </c>
      <c r="V2045">
        <v>160704</v>
      </c>
      <c r="W2045">
        <v>261865</v>
      </c>
      <c r="X2045">
        <v>234096</v>
      </c>
      <c r="Y2045">
        <v>245760</v>
      </c>
      <c r="Z2045">
        <v>308353.59999999998</v>
      </c>
    </row>
    <row r="2046" spans="1:26" x14ac:dyDescent="0.25">
      <c r="A2046" t="s">
        <v>185</v>
      </c>
      <c r="B2046" t="s">
        <v>362</v>
      </c>
      <c r="C2046" t="str">
        <f>+VLOOKUP(Importaciones_mensuales[[#This Row],[Código Arancelario]],Codigos10[],2,0)</f>
        <v>Lima agria</v>
      </c>
      <c r="D2046">
        <f>+VLOOKUP(Importaciones_mensuales[[#This Row],[Cultivo]],Cod_categoría[],2,0)</f>
        <v>100114027</v>
      </c>
      <c r="E2046" t="str">
        <f>+VLOOKUP(Importaciones_mensuales[[#This Row],[Código Arancelario]],Codigos10[],4,0)</f>
        <v>Sin especificar</v>
      </c>
      <c r="F2046">
        <f>+VLOOKUP(Importaciones_mensuales[[#This Row],[Procesamiento]],Cod_procesamiento[],2,0)</f>
        <v>6</v>
      </c>
      <c r="G2046" t="str">
        <f>+VLOOKUP(Importaciones_mensuales[[#This Row],[Código Arancelario]],Codigos10[],3,0)</f>
        <v>Sin especificar</v>
      </c>
      <c r="H2046">
        <f>+VLOOKUP(Importaciones_mensuales[[#This Row],[Tipo]],Cod_tipo[],2,0)</f>
        <v>5</v>
      </c>
      <c r="I2046" t="str">
        <f>+VLOOKUP(Importaciones_mensuales[[#This Row],[Código Arancelario]],Codigos10[],5,0)</f>
        <v>Cítricos</v>
      </c>
      <c r="J2046">
        <f>+VLOOKUP(Importaciones_mensuales[[#This Row],[Categoría]],Cod_Tipo_cultivo[],2,0)</f>
        <v>2</v>
      </c>
      <c r="K2046" t="s">
        <v>129</v>
      </c>
      <c r="L2046">
        <f>+VLOOKUP(Importaciones_mensuales[[#This Row],[Contenido]],Contenido_cod[],2,0)</f>
        <v>1</v>
      </c>
      <c r="M2046" t="str">
        <f>+VLOOKUP(Importaciones_mensuales[[#This Row],[Código Arancelario]],Codigos10[],7,0)</f>
        <v>Sin especificar</v>
      </c>
      <c r="N2046">
        <v>2015</v>
      </c>
      <c r="O2046">
        <v>97483</v>
      </c>
      <c r="P2046">
        <v>47040</v>
      </c>
      <c r="Q2046">
        <v>0</v>
      </c>
      <c r="R2046">
        <v>24000</v>
      </c>
      <c r="S2046">
        <v>33520</v>
      </c>
      <c r="T2046">
        <v>91247</v>
      </c>
      <c r="U2046">
        <v>72000</v>
      </c>
      <c r="V2046">
        <v>79060</v>
      </c>
      <c r="W2046">
        <v>35900</v>
      </c>
      <c r="X2046">
        <v>145434</v>
      </c>
      <c r="Y2046">
        <v>0</v>
      </c>
      <c r="Z2046">
        <v>97748</v>
      </c>
    </row>
    <row r="2047" spans="1:26" x14ac:dyDescent="0.25">
      <c r="A2047" t="s">
        <v>187</v>
      </c>
      <c r="B2047" t="s">
        <v>362</v>
      </c>
      <c r="C2047" t="str">
        <f>+VLOOKUP(Importaciones_mensuales[[#This Row],[Código Arancelario]],Codigos10[],2,0)</f>
        <v>Limón</v>
      </c>
      <c r="D2047">
        <f>+VLOOKUP(Importaciones_mensuales[[#This Row],[Cultivo]],Cod_categoría[],2,0)</f>
        <v>100102003</v>
      </c>
      <c r="E2047" t="str">
        <f>+VLOOKUP(Importaciones_mensuales[[#This Row],[Código Arancelario]],Codigos10[],4,0)</f>
        <v>Sin especificar</v>
      </c>
      <c r="F2047">
        <f>+VLOOKUP(Importaciones_mensuales[[#This Row],[Procesamiento]],Cod_procesamiento[],2,0)</f>
        <v>6</v>
      </c>
      <c r="G2047" t="str">
        <f>+VLOOKUP(Importaciones_mensuales[[#This Row],[Código Arancelario]],Codigos10[],3,0)</f>
        <v>Sin especificar</v>
      </c>
      <c r="H2047">
        <f>+VLOOKUP(Importaciones_mensuales[[#This Row],[Tipo]],Cod_tipo[],2,0)</f>
        <v>5</v>
      </c>
      <c r="I2047" t="str">
        <f>+VLOOKUP(Importaciones_mensuales[[#This Row],[Código Arancelario]],Codigos10[],5,0)</f>
        <v>Cítricos</v>
      </c>
      <c r="J2047">
        <f>+VLOOKUP(Importaciones_mensuales[[#This Row],[Categoría]],Cod_Tipo_cultivo[],2,0)</f>
        <v>2</v>
      </c>
      <c r="K2047" t="s">
        <v>129</v>
      </c>
      <c r="L2047">
        <f>+VLOOKUP(Importaciones_mensuales[[#This Row],[Contenido]],Contenido_cod[],2,0)</f>
        <v>1</v>
      </c>
      <c r="M2047" t="str">
        <f>+VLOOKUP(Importaciones_mensuales[[#This Row],[Código Arancelario]],Codigos10[],7,0)</f>
        <v>Sin especificar</v>
      </c>
      <c r="N2047">
        <v>2015</v>
      </c>
      <c r="O2047">
        <v>70341.538400000005</v>
      </c>
      <c r="P2047">
        <v>46080</v>
      </c>
      <c r="Q2047">
        <v>23040</v>
      </c>
      <c r="R2047">
        <v>0</v>
      </c>
      <c r="S2047">
        <v>46080</v>
      </c>
      <c r="T2047">
        <v>14.938499999999999</v>
      </c>
      <c r="U2047">
        <v>23040</v>
      </c>
      <c r="V2047">
        <v>8.8461999999999996</v>
      </c>
      <c r="W2047">
        <v>22932</v>
      </c>
      <c r="X2047">
        <v>0</v>
      </c>
      <c r="Y2047">
        <v>72000</v>
      </c>
      <c r="Z2047">
        <v>50016</v>
      </c>
    </row>
    <row r="2048" spans="1:26" x14ac:dyDescent="0.25">
      <c r="A2048" t="s">
        <v>188</v>
      </c>
      <c r="B2048" t="s">
        <v>362</v>
      </c>
      <c r="C2048" t="str">
        <f>+VLOOKUP(Importaciones_mensuales[[#This Row],[Código Arancelario]],Codigos10[],2,0)</f>
        <v>Otros cítricos</v>
      </c>
      <c r="D2048">
        <f>+VLOOKUP(Importaciones_mensuales[[#This Row],[Cultivo]],Cod_categoría[],2,0)</f>
        <v>100102008</v>
      </c>
      <c r="E2048" t="str">
        <f>+VLOOKUP(Importaciones_mensuales[[#This Row],[Código Arancelario]],Codigos10[],4,0)</f>
        <v>Sin especificar</v>
      </c>
      <c r="F2048">
        <f>+VLOOKUP(Importaciones_mensuales[[#This Row],[Procesamiento]],Cod_procesamiento[],2,0)</f>
        <v>6</v>
      </c>
      <c r="G2048" t="str">
        <f>+VLOOKUP(Importaciones_mensuales[[#This Row],[Código Arancelario]],Codigos10[],3,0)</f>
        <v>Sin especificar</v>
      </c>
      <c r="H2048">
        <f>+VLOOKUP(Importaciones_mensuales[[#This Row],[Tipo]],Cod_tipo[],2,0)</f>
        <v>5</v>
      </c>
      <c r="I2048" t="str">
        <f>+VLOOKUP(Importaciones_mensuales[[#This Row],[Código Arancelario]],Codigos10[],5,0)</f>
        <v>Cítricos</v>
      </c>
      <c r="J2048">
        <f>+VLOOKUP(Importaciones_mensuales[[#This Row],[Categoría]],Cod_Tipo_cultivo[],2,0)</f>
        <v>2</v>
      </c>
      <c r="K2048" t="s">
        <v>129</v>
      </c>
      <c r="L2048">
        <f>+VLOOKUP(Importaciones_mensuales[[#This Row],[Contenido]],Contenido_cod[],2,0)</f>
        <v>1</v>
      </c>
      <c r="M2048" t="str">
        <f>+VLOOKUP(Importaciones_mensuales[[#This Row],[Código Arancelario]],Codigos10[],7,0)</f>
        <v>Sin especificar</v>
      </c>
      <c r="N2048">
        <v>2015</v>
      </c>
      <c r="O2048">
        <v>18.8462</v>
      </c>
      <c r="P2048">
        <v>0</v>
      </c>
      <c r="Q2048">
        <v>3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</row>
    <row r="2049" spans="1:26" x14ac:dyDescent="0.25">
      <c r="A2049" t="s">
        <v>239</v>
      </c>
      <c r="B2049" t="s">
        <v>15</v>
      </c>
      <c r="C2049" t="str">
        <f>+VLOOKUP(Importaciones_mensuales[[#This Row],[Código Arancelario]],Codigos10[],2,0)</f>
        <v>Arándano</v>
      </c>
      <c r="D2049">
        <f>+VLOOKUP(Importaciones_mensuales[[#This Row],[Cultivo]],Cod_categoría[],2,0)</f>
        <v>100101001</v>
      </c>
      <c r="E2049" t="str">
        <f>+VLOOKUP(Importaciones_mensuales[[#This Row],[Código Arancelario]],Codigos10[],4,0)</f>
        <v>Fresco</v>
      </c>
      <c r="F2049">
        <f>+VLOOKUP(Importaciones_mensuales[[#This Row],[Procesamiento]],Cod_procesamiento[],2,0)</f>
        <v>4</v>
      </c>
      <c r="G2049" t="str">
        <f>+VLOOKUP(Importaciones_mensuales[[#This Row],[Código Arancelario]],Codigos10[],3,0)</f>
        <v>No orgánico</v>
      </c>
      <c r="H2049">
        <f>+VLOOKUP(Importaciones_mensuales[[#This Row],[Tipo]],Cod_tipo[],2,0)</f>
        <v>2</v>
      </c>
      <c r="I2049" t="str">
        <f>+VLOOKUP(Importaciones_mensuales[[#This Row],[Código Arancelario]],Codigos10[],5,0)</f>
        <v>Berries</v>
      </c>
      <c r="J2049">
        <f>+VLOOKUP(Importaciones_mensuales[[#This Row],[Categoría]],Cod_Tipo_cultivo[],2,0)</f>
        <v>1</v>
      </c>
      <c r="K2049" t="s">
        <v>129</v>
      </c>
      <c r="L2049">
        <f>+VLOOKUP(Importaciones_mensuales[[#This Row],[Contenido]],Contenido_cod[],2,0)</f>
        <v>1</v>
      </c>
      <c r="M2049" t="str">
        <f>+VLOOKUP(Importaciones_mensuales[[#This Row],[Código Arancelario]],Codigos10[],7,0)</f>
        <v>Rojo</v>
      </c>
      <c r="N2049">
        <v>2021</v>
      </c>
      <c r="O2049">
        <v>0</v>
      </c>
      <c r="P2049">
        <v>0</v>
      </c>
      <c r="Q2049">
        <v>0</v>
      </c>
      <c r="R2049">
        <v>0</v>
      </c>
      <c r="S2049">
        <v>7059.2</v>
      </c>
      <c r="T2049">
        <v>21862</v>
      </c>
      <c r="U2049">
        <v>0</v>
      </c>
      <c r="V2049">
        <v>22927.21</v>
      </c>
      <c r="W2049">
        <v>14582.6</v>
      </c>
    </row>
    <row r="2050" spans="1:26" x14ac:dyDescent="0.25">
      <c r="A2050" t="s">
        <v>240</v>
      </c>
      <c r="B2050" t="s">
        <v>15</v>
      </c>
      <c r="C2050" t="str">
        <f>+VLOOKUP(Importaciones_mensuales[[#This Row],[Código Arancelario]],Codigos10[],2,0)</f>
        <v>Arándano</v>
      </c>
      <c r="D2050">
        <f>+VLOOKUP(Importaciones_mensuales[[#This Row],[Cultivo]],Cod_categoría[],2,0)</f>
        <v>100101001</v>
      </c>
      <c r="E2050" t="str">
        <f>+VLOOKUP(Importaciones_mensuales[[#This Row],[Código Arancelario]],Codigos10[],4,0)</f>
        <v>Fresco</v>
      </c>
      <c r="F2050">
        <f>+VLOOKUP(Importaciones_mensuales[[#This Row],[Procesamiento]],Cod_procesamiento[],2,0)</f>
        <v>4</v>
      </c>
      <c r="G2050" t="str">
        <f>+VLOOKUP(Importaciones_mensuales[[#This Row],[Código Arancelario]],Codigos10[],3,0)</f>
        <v>No orgánico</v>
      </c>
      <c r="H2050">
        <f>+VLOOKUP(Importaciones_mensuales[[#This Row],[Tipo]],Cod_tipo[],2,0)</f>
        <v>2</v>
      </c>
      <c r="I2050" t="str">
        <f>+VLOOKUP(Importaciones_mensuales[[#This Row],[Código Arancelario]],Codigos10[],5,0)</f>
        <v>Berries</v>
      </c>
      <c r="J2050">
        <f>+VLOOKUP(Importaciones_mensuales[[#This Row],[Categoría]],Cod_Tipo_cultivo[],2,0)</f>
        <v>1</v>
      </c>
      <c r="K2050" t="s">
        <v>129</v>
      </c>
      <c r="L2050">
        <f>+VLOOKUP(Importaciones_mensuales[[#This Row],[Contenido]],Contenido_cod[],2,0)</f>
        <v>1</v>
      </c>
      <c r="M2050" t="str">
        <f>+VLOOKUP(Importaciones_mensuales[[#This Row],[Código Arancelario]],Codigos10[],7,0)</f>
        <v>Azul</v>
      </c>
      <c r="N2050">
        <v>2021</v>
      </c>
      <c r="O2050">
        <v>0</v>
      </c>
      <c r="P2050">
        <v>0</v>
      </c>
      <c r="Q2050">
        <v>0</v>
      </c>
      <c r="R2050">
        <v>39.049999999999997</v>
      </c>
      <c r="S2050">
        <v>0</v>
      </c>
      <c r="T2050">
        <v>0</v>
      </c>
      <c r="U2050">
        <v>112683.82</v>
      </c>
      <c r="V2050">
        <v>31500</v>
      </c>
      <c r="W2050">
        <v>159094.79999999999</v>
      </c>
    </row>
    <row r="2051" spans="1:26" x14ac:dyDescent="0.25">
      <c r="A2051" t="s">
        <v>244</v>
      </c>
      <c r="B2051" t="s">
        <v>15</v>
      </c>
      <c r="C2051" t="str">
        <f>+VLOOKUP(Importaciones_mensuales[[#This Row],[Código Arancelario]],Codigos10[],2,0)</f>
        <v>Zarzaparrilla</v>
      </c>
      <c r="D2051">
        <f>+VLOOKUP(Importaciones_mensuales[[#This Row],[Cultivo]],Cod_categoría[],2,0)</f>
        <v>100114039</v>
      </c>
      <c r="E2051" t="str">
        <f>+VLOOKUP(Importaciones_mensuales[[#This Row],[Código Arancelario]],Codigos10[],4,0)</f>
        <v>Fresco</v>
      </c>
      <c r="F2051">
        <f>+VLOOKUP(Importaciones_mensuales[[#This Row],[Procesamiento]],Cod_procesamiento[],2,0)</f>
        <v>4</v>
      </c>
      <c r="G2051" t="str">
        <f>+VLOOKUP(Importaciones_mensuales[[#This Row],[Código Arancelario]],Codigos10[],3,0)</f>
        <v>No orgánico</v>
      </c>
      <c r="H2051">
        <f>+VLOOKUP(Importaciones_mensuales[[#This Row],[Tipo]],Cod_tipo[],2,0)</f>
        <v>2</v>
      </c>
      <c r="I2051" t="str">
        <f>+VLOOKUP(Importaciones_mensuales[[#This Row],[Código Arancelario]],Codigos10[],5,0)</f>
        <v>Berries</v>
      </c>
      <c r="J2051">
        <f>+VLOOKUP(Importaciones_mensuales[[#This Row],[Categoría]],Cod_Tipo_cultivo[],2,0)</f>
        <v>1</v>
      </c>
      <c r="K2051" t="s">
        <v>129</v>
      </c>
      <c r="L2051">
        <f>+VLOOKUP(Importaciones_mensuales[[#This Row],[Contenido]],Contenido_cod[],2,0)</f>
        <v>1</v>
      </c>
      <c r="M2051" t="str">
        <f>+VLOOKUP(Importaciones_mensuales[[#This Row],[Código Arancelario]],Codigos10[],7,0)</f>
        <v>Sin especificar</v>
      </c>
      <c r="N2051">
        <v>2021</v>
      </c>
      <c r="O2051">
        <v>0</v>
      </c>
      <c r="P2051">
        <v>0</v>
      </c>
      <c r="Q2051">
        <v>0</v>
      </c>
      <c r="R2051">
        <v>0</v>
      </c>
      <c r="S2051">
        <v>626.33000000000004</v>
      </c>
      <c r="T2051">
        <v>0</v>
      </c>
      <c r="U2051">
        <v>0</v>
      </c>
      <c r="V2051">
        <v>0</v>
      </c>
      <c r="W2051">
        <v>0</v>
      </c>
    </row>
    <row r="2052" spans="1:26" x14ac:dyDescent="0.25">
      <c r="A2052" t="s">
        <v>246</v>
      </c>
      <c r="B2052" t="s">
        <v>15</v>
      </c>
      <c r="C2052" t="str">
        <f>+VLOOKUP(Importaciones_mensuales[[#This Row],[Código Arancelario]],Codigos10[],2,0)</f>
        <v>Frutilla</v>
      </c>
      <c r="D2052">
        <f>+VLOOKUP(Importaciones_mensuales[[#This Row],[Cultivo]],Cod_categoría[],2,0)</f>
        <v>100112025</v>
      </c>
      <c r="E2052" t="str">
        <f>+VLOOKUP(Importaciones_mensuales[[#This Row],[Código Arancelario]],Codigos10[],4,0)</f>
        <v>Congelado</v>
      </c>
      <c r="F2052">
        <f>+VLOOKUP(Importaciones_mensuales[[#This Row],[Procesamiento]],Cod_procesamiento[],2,0)</f>
        <v>1</v>
      </c>
      <c r="G2052" t="str">
        <f>+VLOOKUP(Importaciones_mensuales[[#This Row],[Código Arancelario]],Codigos10[],3,0)</f>
        <v>Orgánico</v>
      </c>
      <c r="H2052">
        <f>+VLOOKUP(Importaciones_mensuales[[#This Row],[Tipo]],Cod_tipo[],2,0)</f>
        <v>1</v>
      </c>
      <c r="I2052" t="str">
        <f>+VLOOKUP(Importaciones_mensuales[[#This Row],[Código Arancelario]],Codigos10[],5,0)</f>
        <v>Berries</v>
      </c>
      <c r="J2052">
        <f>+VLOOKUP(Importaciones_mensuales[[#This Row],[Categoría]],Cod_Tipo_cultivo[],2,0)</f>
        <v>1</v>
      </c>
      <c r="K2052" t="s">
        <v>129</v>
      </c>
      <c r="L2052">
        <f>+VLOOKUP(Importaciones_mensuales[[#This Row],[Contenido]],Contenido_cod[],2,0)</f>
        <v>1</v>
      </c>
      <c r="M2052" t="str">
        <f>+VLOOKUP(Importaciones_mensuales[[#This Row],[Código Arancelario]],Codigos10[],7,0)</f>
        <v>Sin especificar</v>
      </c>
      <c r="N2052">
        <v>2021</v>
      </c>
      <c r="O2052">
        <v>0</v>
      </c>
      <c r="P2052">
        <v>0</v>
      </c>
      <c r="Q2052">
        <v>31240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35886.44</v>
      </c>
    </row>
    <row r="2053" spans="1:26" x14ac:dyDescent="0.25">
      <c r="A2053" t="s">
        <v>247</v>
      </c>
      <c r="B2053" t="s">
        <v>15</v>
      </c>
      <c r="C2053" t="str">
        <f>+VLOOKUP(Importaciones_mensuales[[#This Row],[Código Arancelario]],Codigos10[],2,0)</f>
        <v>Frutilla</v>
      </c>
      <c r="D2053">
        <f>+VLOOKUP(Importaciones_mensuales[[#This Row],[Cultivo]],Cod_categoría[],2,0)</f>
        <v>100112025</v>
      </c>
      <c r="E2053" t="str">
        <f>+VLOOKUP(Importaciones_mensuales[[#This Row],[Código Arancelario]],Codigos10[],4,0)</f>
        <v>Congelado</v>
      </c>
      <c r="F2053">
        <f>+VLOOKUP(Importaciones_mensuales[[#This Row],[Procesamiento]],Cod_procesamiento[],2,0)</f>
        <v>1</v>
      </c>
      <c r="G2053" t="str">
        <f>+VLOOKUP(Importaciones_mensuales[[#This Row],[Código Arancelario]],Codigos10[],3,0)</f>
        <v>No orgánico</v>
      </c>
      <c r="H2053">
        <f>+VLOOKUP(Importaciones_mensuales[[#This Row],[Tipo]],Cod_tipo[],2,0)</f>
        <v>2</v>
      </c>
      <c r="I2053" t="str">
        <f>+VLOOKUP(Importaciones_mensuales[[#This Row],[Código Arancelario]],Codigos10[],5,0)</f>
        <v>Berries</v>
      </c>
      <c r="J2053">
        <f>+VLOOKUP(Importaciones_mensuales[[#This Row],[Categoría]],Cod_Tipo_cultivo[],2,0)</f>
        <v>1</v>
      </c>
      <c r="K2053" t="s">
        <v>129</v>
      </c>
      <c r="L2053">
        <f>+VLOOKUP(Importaciones_mensuales[[#This Row],[Contenido]],Contenido_cod[],2,0)</f>
        <v>1</v>
      </c>
      <c r="M2053" t="str">
        <f>+VLOOKUP(Importaciones_mensuales[[#This Row],[Código Arancelario]],Codigos10[],7,0)</f>
        <v>Sin especificar</v>
      </c>
      <c r="N2053">
        <v>2021</v>
      </c>
      <c r="O2053">
        <v>0</v>
      </c>
      <c r="P2053">
        <v>152016.51</v>
      </c>
      <c r="Q2053">
        <v>1275.5600000000002</v>
      </c>
      <c r="R2053">
        <v>32707.29</v>
      </c>
      <c r="S2053">
        <v>52371.25</v>
      </c>
      <c r="T2053">
        <v>0</v>
      </c>
      <c r="U2053">
        <v>77870.13</v>
      </c>
      <c r="V2053">
        <v>246781.7</v>
      </c>
      <c r="W2053">
        <v>259456.55000000002</v>
      </c>
    </row>
    <row r="2054" spans="1:26" x14ac:dyDescent="0.25">
      <c r="A2054" t="s">
        <v>249</v>
      </c>
      <c r="B2054" t="s">
        <v>15</v>
      </c>
      <c r="C2054" t="str">
        <f>+VLOOKUP(Importaciones_mensuales[[#This Row],[Código Arancelario]],Codigos10[],2,0)</f>
        <v>Frambuesa</v>
      </c>
      <c r="D2054">
        <f>+VLOOKUP(Importaciones_mensuales[[#This Row],[Cultivo]],Cod_categoría[],2,0)</f>
        <v>100101004</v>
      </c>
      <c r="E2054" t="str">
        <f>+VLOOKUP(Importaciones_mensuales[[#This Row],[Código Arancelario]],Codigos10[],4,0)</f>
        <v>Congelado</v>
      </c>
      <c r="F2054">
        <f>+VLOOKUP(Importaciones_mensuales[[#This Row],[Procesamiento]],Cod_procesamiento[],2,0)</f>
        <v>1</v>
      </c>
      <c r="G2054" t="str">
        <f>+VLOOKUP(Importaciones_mensuales[[#This Row],[Código Arancelario]],Codigos10[],3,0)</f>
        <v>Orgánico</v>
      </c>
      <c r="H2054">
        <f>+VLOOKUP(Importaciones_mensuales[[#This Row],[Tipo]],Cod_tipo[],2,0)</f>
        <v>1</v>
      </c>
      <c r="I2054" t="str">
        <f>+VLOOKUP(Importaciones_mensuales[[#This Row],[Código Arancelario]],Codigos10[],5,0)</f>
        <v>Berries</v>
      </c>
      <c r="J2054">
        <f>+VLOOKUP(Importaciones_mensuales[[#This Row],[Categoría]],Cod_Tipo_cultivo[],2,0)</f>
        <v>1</v>
      </c>
      <c r="K2054" t="s">
        <v>129</v>
      </c>
      <c r="L2054">
        <f>+VLOOKUP(Importaciones_mensuales[[#This Row],[Contenido]],Contenido_cod[],2,0)</f>
        <v>1</v>
      </c>
      <c r="M2054" t="str">
        <f>+VLOOKUP(Importaciones_mensuales[[#This Row],[Código Arancelario]],Codigos10[],7,0)</f>
        <v>Sin especificar</v>
      </c>
      <c r="N2054">
        <v>2021</v>
      </c>
      <c r="O2054">
        <v>0</v>
      </c>
      <c r="P2054">
        <v>111521.36</v>
      </c>
      <c r="Q2054">
        <v>147900.65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</row>
    <row r="2055" spans="1:26" x14ac:dyDescent="0.25">
      <c r="A2055" t="s">
        <v>196</v>
      </c>
      <c r="B2055" t="s">
        <v>362</v>
      </c>
      <c r="C2055" t="str">
        <f>+VLOOKUP(Importaciones_mensuales[[#This Row],[Código Arancelario]],Codigos10[],2,0)</f>
        <v>Uva</v>
      </c>
      <c r="D2055">
        <f>+VLOOKUP(Importaciones_mensuales[[#This Row],[Cultivo]],Cod_categoría[],2,0)</f>
        <v>100109001</v>
      </c>
      <c r="E2055" t="str">
        <f>+VLOOKUP(Importaciones_mensuales[[#This Row],[Código Arancelario]],Codigos10[],4,0)</f>
        <v>Deshidratado</v>
      </c>
      <c r="F2055">
        <f>+VLOOKUP(Importaciones_mensuales[[#This Row],[Procesamiento]],Cod_procesamiento[],2,0)</f>
        <v>3</v>
      </c>
      <c r="G2055" t="str">
        <f>+VLOOKUP(Importaciones_mensuales[[#This Row],[Código Arancelario]],Codigos10[],3,0)</f>
        <v>Sin especificar</v>
      </c>
      <c r="H2055">
        <f>+VLOOKUP(Importaciones_mensuales[[#This Row],[Tipo]],Cod_tipo[],2,0)</f>
        <v>5</v>
      </c>
      <c r="I2055" t="str">
        <f>+VLOOKUP(Importaciones_mensuales[[#This Row],[Código Arancelario]],Codigos10[],5,0)</f>
        <v>Uva</v>
      </c>
      <c r="J2055">
        <f>+VLOOKUP(Importaciones_mensuales[[#This Row],[Categoría]],Cod_Tipo_cultivo[],2,0)</f>
        <v>11</v>
      </c>
      <c r="K2055" t="s">
        <v>129</v>
      </c>
      <c r="L2055">
        <f>+VLOOKUP(Importaciones_mensuales[[#This Row],[Contenido]],Contenido_cod[],2,0)</f>
        <v>1</v>
      </c>
      <c r="M2055" t="str">
        <f>+VLOOKUP(Importaciones_mensuales[[#This Row],[Código Arancelario]],Codigos10[],7,0)</f>
        <v>Sin especificar</v>
      </c>
      <c r="N2055">
        <v>2015</v>
      </c>
      <c r="O2055">
        <v>0</v>
      </c>
      <c r="P2055">
        <v>0</v>
      </c>
      <c r="Q2055">
        <v>26000</v>
      </c>
      <c r="R2055">
        <v>0</v>
      </c>
      <c r="S2055">
        <v>0</v>
      </c>
      <c r="T2055">
        <v>78050</v>
      </c>
      <c r="U2055">
        <v>57000</v>
      </c>
      <c r="V2055">
        <v>85000</v>
      </c>
      <c r="W2055">
        <v>0</v>
      </c>
      <c r="X2055">
        <v>77000</v>
      </c>
      <c r="Y2055">
        <v>237990</v>
      </c>
      <c r="Z2055">
        <v>67870</v>
      </c>
    </row>
    <row r="2056" spans="1:26" x14ac:dyDescent="0.25">
      <c r="A2056" t="s">
        <v>197</v>
      </c>
      <c r="B2056" t="s">
        <v>362</v>
      </c>
      <c r="C2056" t="str">
        <f>+VLOOKUP(Importaciones_mensuales[[#This Row],[Código Arancelario]],Codigos10[],2,0)</f>
        <v>Uva</v>
      </c>
      <c r="D2056">
        <f>+VLOOKUP(Importaciones_mensuales[[#This Row],[Cultivo]],Cod_categoría[],2,0)</f>
        <v>100109001</v>
      </c>
      <c r="E2056" t="str">
        <f>+VLOOKUP(Importaciones_mensuales[[#This Row],[Código Arancelario]],Codigos10[],4,0)</f>
        <v>Deshidratado</v>
      </c>
      <c r="F2056">
        <f>+VLOOKUP(Importaciones_mensuales[[#This Row],[Procesamiento]],Cod_procesamiento[],2,0)</f>
        <v>3</v>
      </c>
      <c r="G2056" t="str">
        <f>+VLOOKUP(Importaciones_mensuales[[#This Row],[Código Arancelario]],Codigos10[],3,0)</f>
        <v>Sin especificar</v>
      </c>
      <c r="H2056">
        <f>+VLOOKUP(Importaciones_mensuales[[#This Row],[Tipo]],Cod_tipo[],2,0)</f>
        <v>5</v>
      </c>
      <c r="I2056" t="str">
        <f>+VLOOKUP(Importaciones_mensuales[[#This Row],[Código Arancelario]],Codigos10[],5,0)</f>
        <v>Uva</v>
      </c>
      <c r="J2056">
        <f>+VLOOKUP(Importaciones_mensuales[[#This Row],[Categoría]],Cod_Tipo_cultivo[],2,0)</f>
        <v>11</v>
      </c>
      <c r="K2056" t="s">
        <v>129</v>
      </c>
      <c r="L2056">
        <f>+VLOOKUP(Importaciones_mensuales[[#This Row],[Contenido]],Contenido_cod[],2,0)</f>
        <v>1</v>
      </c>
      <c r="M2056" t="str">
        <f>+VLOOKUP(Importaciones_mensuales[[#This Row],[Código Arancelario]],Codigos10[],7,0)</f>
        <v>Sin especificar</v>
      </c>
      <c r="N2056">
        <v>2015</v>
      </c>
      <c r="O2056">
        <v>63000</v>
      </c>
      <c r="P2056">
        <v>0</v>
      </c>
      <c r="Q2056">
        <v>7.08</v>
      </c>
      <c r="R2056">
        <v>0</v>
      </c>
      <c r="S2056">
        <v>66280</v>
      </c>
      <c r="T2056">
        <v>20000</v>
      </c>
      <c r="U2056">
        <v>0</v>
      </c>
      <c r="V2056">
        <v>17413.61</v>
      </c>
      <c r="W2056">
        <v>159900</v>
      </c>
      <c r="X2056">
        <v>4429.33</v>
      </c>
      <c r="Y2056">
        <v>67492.5</v>
      </c>
      <c r="Z2056">
        <v>22700</v>
      </c>
    </row>
    <row r="2057" spans="1:26" x14ac:dyDescent="0.25">
      <c r="A2057" t="s">
        <v>198</v>
      </c>
      <c r="B2057" t="s">
        <v>362</v>
      </c>
      <c r="C2057" t="str">
        <f>+VLOOKUP(Importaciones_mensuales[[#This Row],[Código Arancelario]],Codigos10[],2,0)</f>
        <v>Sandía</v>
      </c>
      <c r="D2057">
        <f>+VLOOKUP(Importaciones_mensuales[[#This Row],[Cultivo]],Cod_categoría[],2,0)</f>
        <v>100112028</v>
      </c>
      <c r="E2057" t="str">
        <f>+VLOOKUP(Importaciones_mensuales[[#This Row],[Código Arancelario]],Codigos10[],4,0)</f>
        <v>Fresco</v>
      </c>
      <c r="F2057">
        <f>+VLOOKUP(Importaciones_mensuales[[#This Row],[Procesamiento]],Cod_procesamiento[],2,0)</f>
        <v>4</v>
      </c>
      <c r="G2057" t="str">
        <f>+VLOOKUP(Importaciones_mensuales[[#This Row],[Código Arancelario]],Codigos10[],3,0)</f>
        <v>Sin especificar</v>
      </c>
      <c r="H2057">
        <f>+VLOOKUP(Importaciones_mensuales[[#This Row],[Tipo]],Cod_tipo[],2,0)</f>
        <v>5</v>
      </c>
      <c r="I2057" t="str">
        <f>+VLOOKUP(Importaciones_mensuales[[#This Row],[Código Arancelario]],Codigos10[],5,0)</f>
        <v>Frutas anuales</v>
      </c>
      <c r="J2057">
        <f>+VLOOKUP(Importaciones_mensuales[[#This Row],[Categoría]],Cod_Tipo_cultivo[],2,0)</f>
        <v>10</v>
      </c>
      <c r="K2057" t="s">
        <v>129</v>
      </c>
      <c r="L2057">
        <f>+VLOOKUP(Importaciones_mensuales[[#This Row],[Contenido]],Contenido_cod[],2,0)</f>
        <v>1</v>
      </c>
      <c r="M2057" t="str">
        <f>+VLOOKUP(Importaciones_mensuales[[#This Row],[Código Arancelario]],Codigos10[],7,0)</f>
        <v>Sin especificar</v>
      </c>
      <c r="N2057">
        <v>2015</v>
      </c>
      <c r="O2057">
        <v>592850</v>
      </c>
      <c r="P2057">
        <v>290939</v>
      </c>
      <c r="Q2057">
        <v>241945</v>
      </c>
      <c r="R2057">
        <v>32700</v>
      </c>
      <c r="S2057">
        <v>8400</v>
      </c>
      <c r="T2057">
        <v>52214.89</v>
      </c>
      <c r="U2057">
        <v>0</v>
      </c>
      <c r="V2057">
        <v>156305.64000000001</v>
      </c>
      <c r="W2057">
        <v>455478.17</v>
      </c>
      <c r="X2057">
        <v>1456645.73</v>
      </c>
      <c r="Y2057">
        <v>3166075</v>
      </c>
      <c r="Z2057">
        <v>2821879</v>
      </c>
    </row>
    <row r="2058" spans="1:26" x14ac:dyDescent="0.25">
      <c r="A2058" t="s">
        <v>201</v>
      </c>
      <c r="B2058" t="s">
        <v>362</v>
      </c>
      <c r="C2058" t="str">
        <f>+VLOOKUP(Importaciones_mensuales[[#This Row],[Código Arancelario]],Codigos10[],2,0)</f>
        <v>Melón</v>
      </c>
      <c r="D2058">
        <f>+VLOOKUP(Importaciones_mensuales[[#This Row],[Cultivo]],Cod_categoría[],2,0)</f>
        <v>100112027</v>
      </c>
      <c r="E2058" t="str">
        <f>+VLOOKUP(Importaciones_mensuales[[#This Row],[Código Arancelario]],Codigos10[],4,0)</f>
        <v>Fresco</v>
      </c>
      <c r="F2058">
        <f>+VLOOKUP(Importaciones_mensuales[[#This Row],[Procesamiento]],Cod_procesamiento[],2,0)</f>
        <v>4</v>
      </c>
      <c r="G2058" t="str">
        <f>+VLOOKUP(Importaciones_mensuales[[#This Row],[Código Arancelario]],Codigos10[],3,0)</f>
        <v>Sin especificar</v>
      </c>
      <c r="H2058">
        <f>+VLOOKUP(Importaciones_mensuales[[#This Row],[Tipo]],Cod_tipo[],2,0)</f>
        <v>5</v>
      </c>
      <c r="I2058" t="str">
        <f>+VLOOKUP(Importaciones_mensuales[[#This Row],[Código Arancelario]],Codigos10[],5,0)</f>
        <v>Frutas anuales</v>
      </c>
      <c r="J2058">
        <f>+VLOOKUP(Importaciones_mensuales[[#This Row],[Categoría]],Cod_Tipo_cultivo[],2,0)</f>
        <v>10</v>
      </c>
      <c r="K2058" t="s">
        <v>129</v>
      </c>
      <c r="L2058">
        <f>+VLOOKUP(Importaciones_mensuales[[#This Row],[Contenido]],Contenido_cod[],2,0)</f>
        <v>1</v>
      </c>
      <c r="M2058" t="str">
        <f>+VLOOKUP(Importaciones_mensuales[[#This Row],[Código Arancelario]],Codigos10[],7,0)</f>
        <v>Sin especificar</v>
      </c>
      <c r="N2058">
        <v>2015</v>
      </c>
      <c r="O2058">
        <v>6043</v>
      </c>
      <c r="P2058">
        <v>0</v>
      </c>
      <c r="Q2058">
        <v>0</v>
      </c>
      <c r="R2058">
        <v>70968</v>
      </c>
      <c r="S2058">
        <v>87580</v>
      </c>
      <c r="T2058">
        <v>35712.14</v>
      </c>
      <c r="U2058">
        <v>0</v>
      </c>
      <c r="V2058">
        <v>31788.36</v>
      </c>
      <c r="W2058">
        <v>20052.830000000002</v>
      </c>
      <c r="X2058">
        <v>84523.27</v>
      </c>
      <c r="Y2058">
        <v>6448</v>
      </c>
      <c r="Z2058">
        <v>38820</v>
      </c>
    </row>
    <row r="2059" spans="1:26" x14ac:dyDescent="0.25">
      <c r="A2059" t="s">
        <v>205</v>
      </c>
      <c r="B2059" t="s">
        <v>362</v>
      </c>
      <c r="C2059" t="str">
        <f>+VLOOKUP(Importaciones_mensuales[[#This Row],[Código Arancelario]],Codigos10[],2,0)</f>
        <v>Manzana</v>
      </c>
      <c r="D2059">
        <f>+VLOOKUP(Importaciones_mensuales[[#This Row],[Cultivo]],Cod_categoría[],2,0)</f>
        <v>100104002</v>
      </c>
      <c r="E2059" t="str">
        <f>+VLOOKUP(Importaciones_mensuales[[#This Row],[Código Arancelario]],Codigos10[],4,0)</f>
        <v>Fresco</v>
      </c>
      <c r="F2059">
        <f>+VLOOKUP(Importaciones_mensuales[[#This Row],[Procesamiento]],Cod_procesamiento[],2,0)</f>
        <v>4</v>
      </c>
      <c r="G2059" t="str">
        <f>+VLOOKUP(Importaciones_mensuales[[#This Row],[Código Arancelario]],Codigos10[],3,0)</f>
        <v>Sin especificar</v>
      </c>
      <c r="H2059">
        <f>+VLOOKUP(Importaciones_mensuales[[#This Row],[Tipo]],Cod_tipo[],2,0)</f>
        <v>5</v>
      </c>
      <c r="I2059" t="str">
        <f>+VLOOKUP(Importaciones_mensuales[[#This Row],[Código Arancelario]],Codigos10[],5,0)</f>
        <v>Frutos de pepita</v>
      </c>
      <c r="J2059">
        <f>+VLOOKUP(Importaciones_mensuales[[#This Row],[Categoría]],Cod_Tipo_cultivo[],2,0)</f>
        <v>3</v>
      </c>
      <c r="K2059" t="s">
        <v>129</v>
      </c>
      <c r="L2059">
        <f>+VLOOKUP(Importaciones_mensuales[[#This Row],[Contenido]],Contenido_cod[],2,0)</f>
        <v>1</v>
      </c>
      <c r="M2059" t="str">
        <f>+VLOOKUP(Importaciones_mensuales[[#This Row],[Código Arancelario]],Codigos10[],7,0)</f>
        <v>Richared delicious</v>
      </c>
      <c r="N2059">
        <v>2015</v>
      </c>
      <c r="O2059">
        <v>0</v>
      </c>
      <c r="P2059">
        <v>60788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22932</v>
      </c>
      <c r="Z2059">
        <v>95780.6</v>
      </c>
    </row>
    <row r="2060" spans="1:26" x14ac:dyDescent="0.25">
      <c r="A2060" t="s">
        <v>254</v>
      </c>
      <c r="B2060" t="s">
        <v>15</v>
      </c>
      <c r="C2060" t="str">
        <f>+VLOOKUP(Importaciones_mensuales[[#This Row],[Código Arancelario]],Codigos10[],2,0)</f>
        <v>Arándano</v>
      </c>
      <c r="D2060">
        <f>+VLOOKUP(Importaciones_mensuales[[#This Row],[Cultivo]],Cod_categoría[],2,0)</f>
        <v>100101001</v>
      </c>
      <c r="E2060" t="str">
        <f>+VLOOKUP(Importaciones_mensuales[[#This Row],[Código Arancelario]],Codigos10[],4,0)</f>
        <v>Congelado</v>
      </c>
      <c r="F2060">
        <f>+VLOOKUP(Importaciones_mensuales[[#This Row],[Procesamiento]],Cod_procesamiento[],2,0)</f>
        <v>1</v>
      </c>
      <c r="G2060" t="str">
        <f>+VLOOKUP(Importaciones_mensuales[[#This Row],[Código Arancelario]],Codigos10[],3,0)</f>
        <v>Orgánico</v>
      </c>
      <c r="H2060">
        <f>+VLOOKUP(Importaciones_mensuales[[#This Row],[Tipo]],Cod_tipo[],2,0)</f>
        <v>1</v>
      </c>
      <c r="I2060" t="str">
        <f>+VLOOKUP(Importaciones_mensuales[[#This Row],[Código Arancelario]],Codigos10[],5,0)</f>
        <v>Berries</v>
      </c>
      <c r="J2060">
        <f>+VLOOKUP(Importaciones_mensuales[[#This Row],[Categoría]],Cod_Tipo_cultivo[],2,0)</f>
        <v>1</v>
      </c>
      <c r="K2060" t="s">
        <v>129</v>
      </c>
      <c r="L2060">
        <f>+VLOOKUP(Importaciones_mensuales[[#This Row],[Contenido]],Contenido_cod[],2,0)</f>
        <v>1</v>
      </c>
      <c r="M2060" t="str">
        <f>+VLOOKUP(Importaciones_mensuales[[#This Row],[Código Arancelario]],Codigos10[],7,0)</f>
        <v>Sin especificar</v>
      </c>
      <c r="N2060">
        <v>2021</v>
      </c>
      <c r="O2060">
        <v>0</v>
      </c>
      <c r="P2060">
        <v>0</v>
      </c>
      <c r="Q2060">
        <v>49938.26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169724.87</v>
      </c>
    </row>
    <row r="2061" spans="1:26" x14ac:dyDescent="0.25">
      <c r="A2061" t="s">
        <v>255</v>
      </c>
      <c r="B2061" t="s">
        <v>15</v>
      </c>
      <c r="C2061" t="str">
        <f>+VLOOKUP(Importaciones_mensuales[[#This Row],[Código Arancelario]],Codigos10[],2,0)</f>
        <v>Arándano</v>
      </c>
      <c r="D2061">
        <f>+VLOOKUP(Importaciones_mensuales[[#This Row],[Cultivo]],Cod_categoría[],2,0)</f>
        <v>100101001</v>
      </c>
      <c r="E2061" t="str">
        <f>+VLOOKUP(Importaciones_mensuales[[#This Row],[Código Arancelario]],Codigos10[],4,0)</f>
        <v>Congelado</v>
      </c>
      <c r="F2061">
        <f>+VLOOKUP(Importaciones_mensuales[[#This Row],[Procesamiento]],Cod_procesamiento[],2,0)</f>
        <v>1</v>
      </c>
      <c r="G2061" t="str">
        <f>+VLOOKUP(Importaciones_mensuales[[#This Row],[Código Arancelario]],Codigos10[],3,0)</f>
        <v>No orgánico</v>
      </c>
      <c r="H2061">
        <f>+VLOOKUP(Importaciones_mensuales[[#This Row],[Tipo]],Cod_tipo[],2,0)</f>
        <v>2</v>
      </c>
      <c r="I2061" t="str">
        <f>+VLOOKUP(Importaciones_mensuales[[#This Row],[Código Arancelario]],Codigos10[],5,0)</f>
        <v>Berries</v>
      </c>
      <c r="J2061">
        <f>+VLOOKUP(Importaciones_mensuales[[#This Row],[Categoría]],Cod_Tipo_cultivo[],2,0)</f>
        <v>1</v>
      </c>
      <c r="K2061" t="s">
        <v>129</v>
      </c>
      <c r="L2061">
        <f>+VLOOKUP(Importaciones_mensuales[[#This Row],[Contenido]],Contenido_cod[],2,0)</f>
        <v>1</v>
      </c>
      <c r="M2061" t="str">
        <f>+VLOOKUP(Importaciones_mensuales[[#This Row],[Código Arancelario]],Codigos10[],7,0)</f>
        <v>Sin especificar</v>
      </c>
      <c r="N2061">
        <v>2021</v>
      </c>
      <c r="O2061">
        <v>0</v>
      </c>
      <c r="P2061">
        <v>226835.47000000003</v>
      </c>
      <c r="Q2061">
        <v>0</v>
      </c>
      <c r="R2061">
        <v>0</v>
      </c>
      <c r="S2061">
        <v>29085.23</v>
      </c>
      <c r="T2061">
        <v>14050.73</v>
      </c>
      <c r="U2061">
        <v>4725</v>
      </c>
      <c r="V2061">
        <v>67559.340000000011</v>
      </c>
      <c r="W2061">
        <v>60251.08</v>
      </c>
    </row>
    <row r="2062" spans="1:26" x14ac:dyDescent="0.25">
      <c r="A2062" t="s">
        <v>295</v>
      </c>
      <c r="B2062" t="s">
        <v>362</v>
      </c>
      <c r="C2062" t="str">
        <f>+VLOOKUP(Importaciones_mensuales[[#This Row],[Código Arancelario]],Codigos10[],2,0)</f>
        <v>Manzana</v>
      </c>
      <c r="D2062">
        <f>+VLOOKUP(Importaciones_mensuales[[#This Row],[Cultivo]],Cod_categoría[],2,0)</f>
        <v>100104002</v>
      </c>
      <c r="E2062" t="str">
        <f>+VLOOKUP(Importaciones_mensuales[[#This Row],[Código Arancelario]],Codigos10[],4,0)</f>
        <v>Fresco</v>
      </c>
      <c r="F2062">
        <f>+VLOOKUP(Importaciones_mensuales[[#This Row],[Procesamiento]],Cod_procesamiento[],2,0)</f>
        <v>4</v>
      </c>
      <c r="G2062" t="str">
        <f>+VLOOKUP(Importaciones_mensuales[[#This Row],[Código Arancelario]],Codigos10[],3,0)</f>
        <v>Sin especificar</v>
      </c>
      <c r="H2062">
        <f>+VLOOKUP(Importaciones_mensuales[[#This Row],[Tipo]],Cod_tipo[],2,0)</f>
        <v>5</v>
      </c>
      <c r="I2062" t="str">
        <f>+VLOOKUP(Importaciones_mensuales[[#This Row],[Código Arancelario]],Codigos10[],5,0)</f>
        <v>Frutos de pepita</v>
      </c>
      <c r="J2062">
        <f>+VLOOKUP(Importaciones_mensuales[[#This Row],[Categoría]],Cod_Tipo_cultivo[],2,0)</f>
        <v>3</v>
      </c>
      <c r="K2062" t="s">
        <v>129</v>
      </c>
      <c r="L2062">
        <f>+VLOOKUP(Importaciones_mensuales[[#This Row],[Contenido]],Contenido_cod[],2,0)</f>
        <v>1</v>
      </c>
      <c r="M2062" t="str">
        <f>+VLOOKUP(Importaciones_mensuales[[#This Row],[Código Arancelario]],Codigos10[],7,0)</f>
        <v>Red starking</v>
      </c>
      <c r="N2062">
        <v>2015</v>
      </c>
      <c r="O2062">
        <v>7938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3528</v>
      </c>
    </row>
    <row r="2063" spans="1:26" x14ac:dyDescent="0.25">
      <c r="A2063" t="s">
        <v>260</v>
      </c>
      <c r="B2063" t="s">
        <v>15</v>
      </c>
      <c r="C2063" t="str">
        <f>+VLOOKUP(Importaciones_mensuales[[#This Row],[Código Arancelario]],Codigos10[],2,0)</f>
        <v>Cereza</v>
      </c>
      <c r="D2063">
        <f>+VLOOKUP(Importaciones_mensuales[[#This Row],[Cultivo]],Cod_categoría[],2,0)</f>
        <v>100103001</v>
      </c>
      <c r="E2063" t="str">
        <f>+VLOOKUP(Importaciones_mensuales[[#This Row],[Código Arancelario]],Codigos10[],4,0)</f>
        <v>Conserva</v>
      </c>
      <c r="F2063">
        <f>+VLOOKUP(Importaciones_mensuales[[#This Row],[Procesamiento]],Cod_procesamiento[],2,0)</f>
        <v>2</v>
      </c>
      <c r="G2063" t="str">
        <f>+VLOOKUP(Importaciones_mensuales[[#This Row],[Código Arancelario]],Codigos10[],3,0)</f>
        <v>Orgánico</v>
      </c>
      <c r="H2063">
        <f>+VLOOKUP(Importaciones_mensuales[[#This Row],[Tipo]],Cod_tipo[],2,0)</f>
        <v>1</v>
      </c>
      <c r="I2063" t="str">
        <f>+VLOOKUP(Importaciones_mensuales[[#This Row],[Código Arancelario]],Codigos10[],5,0)</f>
        <v>Frutos de carozo</v>
      </c>
      <c r="J2063">
        <f>+VLOOKUP(Importaciones_mensuales[[#This Row],[Categoría]],Cod_Tipo_cultivo[],2,0)</f>
        <v>5</v>
      </c>
      <c r="K2063" t="s">
        <v>129</v>
      </c>
      <c r="L2063">
        <f>+VLOOKUP(Importaciones_mensuales[[#This Row],[Contenido]],Contenido_cod[],2,0)</f>
        <v>1</v>
      </c>
      <c r="M2063" t="str">
        <f>+VLOOKUP(Importaciones_mensuales[[#This Row],[Código Arancelario]],Codigos10[],7,0)</f>
        <v>Sin especificar</v>
      </c>
      <c r="N2063">
        <v>2021</v>
      </c>
      <c r="O2063">
        <v>0</v>
      </c>
      <c r="P2063">
        <v>0</v>
      </c>
      <c r="Q2063">
        <v>51.35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21941.49</v>
      </c>
    </row>
    <row r="2064" spans="1:26" x14ac:dyDescent="0.25">
      <c r="A2064" t="s">
        <v>262</v>
      </c>
      <c r="B2064" t="s">
        <v>15</v>
      </c>
      <c r="C2064" t="str">
        <f>+VLOOKUP(Importaciones_mensuales[[#This Row],[Código Arancelario]],Codigos10[],2,0)</f>
        <v>Cereza</v>
      </c>
      <c r="D2064">
        <f>+VLOOKUP(Importaciones_mensuales[[#This Row],[Cultivo]],Cod_categoría[],2,0)</f>
        <v>100103001</v>
      </c>
      <c r="E2064" t="str">
        <f>+VLOOKUP(Importaciones_mensuales[[#This Row],[Código Arancelario]],Codigos10[],4,0)</f>
        <v>Conserva</v>
      </c>
      <c r="F2064">
        <f>+VLOOKUP(Importaciones_mensuales[[#This Row],[Procesamiento]],Cod_procesamiento[],2,0)</f>
        <v>2</v>
      </c>
      <c r="G2064" t="str">
        <f>+VLOOKUP(Importaciones_mensuales[[#This Row],[Código Arancelario]],Codigos10[],3,0)</f>
        <v>No orgánico</v>
      </c>
      <c r="H2064">
        <f>+VLOOKUP(Importaciones_mensuales[[#This Row],[Tipo]],Cod_tipo[],2,0)</f>
        <v>2</v>
      </c>
      <c r="I2064" t="str">
        <f>+VLOOKUP(Importaciones_mensuales[[#This Row],[Código Arancelario]],Codigos10[],5,0)</f>
        <v>Frutos de carozo</v>
      </c>
      <c r="J2064">
        <f>+VLOOKUP(Importaciones_mensuales[[#This Row],[Categoría]],Cod_Tipo_cultivo[],2,0)</f>
        <v>5</v>
      </c>
      <c r="K2064" t="s">
        <v>129</v>
      </c>
      <c r="L2064">
        <f>+VLOOKUP(Importaciones_mensuales[[#This Row],[Contenido]],Contenido_cod[],2,0)</f>
        <v>1</v>
      </c>
      <c r="M2064" t="str">
        <f>+VLOOKUP(Importaciones_mensuales[[#This Row],[Código Arancelario]],Codigos10[],7,0)</f>
        <v>Sin especificar</v>
      </c>
      <c r="N2064">
        <v>2021</v>
      </c>
      <c r="O2064">
        <v>0</v>
      </c>
      <c r="P2064">
        <v>32398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</row>
    <row r="2065" spans="1:26" x14ac:dyDescent="0.25">
      <c r="A2065" t="s">
        <v>272</v>
      </c>
      <c r="B2065" t="s">
        <v>15</v>
      </c>
      <c r="C2065" t="str">
        <f>+VLOOKUP(Importaciones_mensuales[[#This Row],[Código Arancelario]],Codigos10[],2,0)</f>
        <v>Frambuesa</v>
      </c>
      <c r="D2065">
        <f>+VLOOKUP(Importaciones_mensuales[[#This Row],[Cultivo]],Cod_categoría[],2,0)</f>
        <v>100101004</v>
      </c>
      <c r="E2065" t="str">
        <f>+VLOOKUP(Importaciones_mensuales[[#This Row],[Código Arancelario]],Codigos10[],4,0)</f>
        <v>Deshidratado</v>
      </c>
      <c r="F2065">
        <f>+VLOOKUP(Importaciones_mensuales[[#This Row],[Procesamiento]],Cod_procesamiento[],2,0)</f>
        <v>3</v>
      </c>
      <c r="G2065" t="str">
        <f>+VLOOKUP(Importaciones_mensuales[[#This Row],[Código Arancelario]],Codigos10[],3,0)</f>
        <v>No orgánico</v>
      </c>
      <c r="H2065">
        <f>+VLOOKUP(Importaciones_mensuales[[#This Row],[Tipo]],Cod_tipo[],2,0)</f>
        <v>2</v>
      </c>
      <c r="I2065" t="str">
        <f>+VLOOKUP(Importaciones_mensuales[[#This Row],[Código Arancelario]],Codigos10[],5,0)</f>
        <v>Berries</v>
      </c>
      <c r="J2065">
        <f>+VLOOKUP(Importaciones_mensuales[[#This Row],[Categoría]],Cod_Tipo_cultivo[],2,0)</f>
        <v>1</v>
      </c>
      <c r="K2065" t="s">
        <v>129</v>
      </c>
      <c r="L2065">
        <f>+VLOOKUP(Importaciones_mensuales[[#This Row],[Contenido]],Contenido_cod[],2,0)</f>
        <v>1</v>
      </c>
      <c r="M2065" t="str">
        <f>+VLOOKUP(Importaciones_mensuales[[#This Row],[Código Arancelario]],Codigos10[],7,0)</f>
        <v>Sin especificar</v>
      </c>
      <c r="N2065">
        <v>2021</v>
      </c>
      <c r="O2065">
        <v>0</v>
      </c>
      <c r="P2065">
        <v>0</v>
      </c>
      <c r="Q2065">
        <v>11893.16</v>
      </c>
      <c r="R2065">
        <v>5982.95</v>
      </c>
      <c r="S2065">
        <v>0</v>
      </c>
      <c r="T2065">
        <v>4645.41</v>
      </c>
      <c r="U2065">
        <v>585.29</v>
      </c>
      <c r="V2065">
        <v>0</v>
      </c>
      <c r="W2065">
        <v>0</v>
      </c>
    </row>
    <row r="2066" spans="1:26" x14ac:dyDescent="0.25">
      <c r="A2066" t="s">
        <v>273</v>
      </c>
      <c r="B2066" t="s">
        <v>15</v>
      </c>
      <c r="C2066" t="str">
        <f>+VLOOKUP(Importaciones_mensuales[[#This Row],[Código Arancelario]],Codigos10[],2,0)</f>
        <v>Arándano</v>
      </c>
      <c r="D2066">
        <f>+VLOOKUP(Importaciones_mensuales[[#This Row],[Cultivo]],Cod_categoría[],2,0)</f>
        <v>100101001</v>
      </c>
      <c r="E2066" t="str">
        <f>+VLOOKUP(Importaciones_mensuales[[#This Row],[Código Arancelario]],Codigos10[],4,0)</f>
        <v>Deshidratado</v>
      </c>
      <c r="F2066">
        <f>+VLOOKUP(Importaciones_mensuales[[#This Row],[Procesamiento]],Cod_procesamiento[],2,0)</f>
        <v>3</v>
      </c>
      <c r="G2066" t="str">
        <f>+VLOOKUP(Importaciones_mensuales[[#This Row],[Código Arancelario]],Codigos10[],3,0)</f>
        <v>No orgánico</v>
      </c>
      <c r="H2066">
        <f>+VLOOKUP(Importaciones_mensuales[[#This Row],[Tipo]],Cod_tipo[],2,0)</f>
        <v>2</v>
      </c>
      <c r="I2066" t="str">
        <f>+VLOOKUP(Importaciones_mensuales[[#This Row],[Código Arancelario]],Codigos10[],5,0)</f>
        <v>Berries</v>
      </c>
      <c r="J2066">
        <f>+VLOOKUP(Importaciones_mensuales[[#This Row],[Categoría]],Cod_Tipo_cultivo[],2,0)</f>
        <v>1</v>
      </c>
      <c r="K2066" t="s">
        <v>129</v>
      </c>
      <c r="L2066">
        <f>+VLOOKUP(Importaciones_mensuales[[#This Row],[Contenido]],Contenido_cod[],2,0)</f>
        <v>1</v>
      </c>
      <c r="M2066" t="str">
        <f>+VLOOKUP(Importaciones_mensuales[[#This Row],[Código Arancelario]],Codigos10[],7,0)</f>
        <v>Sin especificar</v>
      </c>
      <c r="N2066">
        <v>2021</v>
      </c>
      <c r="O2066">
        <v>0</v>
      </c>
      <c r="P2066">
        <v>0</v>
      </c>
      <c r="Q2066">
        <v>0</v>
      </c>
      <c r="R2066">
        <v>1031.03</v>
      </c>
      <c r="S2066">
        <v>2061.9499999999998</v>
      </c>
      <c r="T2066">
        <v>1995.04</v>
      </c>
      <c r="U2066">
        <v>3348.08</v>
      </c>
      <c r="V2066">
        <v>0</v>
      </c>
      <c r="W2066">
        <v>0</v>
      </c>
    </row>
    <row r="2067" spans="1:26" x14ac:dyDescent="0.25">
      <c r="A2067" t="s">
        <v>312</v>
      </c>
      <c r="B2067" t="s">
        <v>362</v>
      </c>
      <c r="C2067" t="str">
        <f>+VLOOKUP(Importaciones_mensuales[[#This Row],[Código Arancelario]],Codigos10[],2,0)</f>
        <v>Manzana</v>
      </c>
      <c r="D2067">
        <f>+VLOOKUP(Importaciones_mensuales[[#This Row],[Cultivo]],Cod_categoría[],2,0)</f>
        <v>100104002</v>
      </c>
      <c r="E2067" t="str">
        <f>+VLOOKUP(Importaciones_mensuales[[#This Row],[Código Arancelario]],Codigos10[],4,0)</f>
        <v>Fresco</v>
      </c>
      <c r="F2067">
        <f>+VLOOKUP(Importaciones_mensuales[[#This Row],[Procesamiento]],Cod_procesamiento[],2,0)</f>
        <v>4</v>
      </c>
      <c r="G2067" t="str">
        <f>+VLOOKUP(Importaciones_mensuales[[#This Row],[Código Arancelario]],Codigos10[],3,0)</f>
        <v>Sin especificar</v>
      </c>
      <c r="H2067">
        <f>+VLOOKUP(Importaciones_mensuales[[#This Row],[Tipo]],Cod_tipo[],2,0)</f>
        <v>5</v>
      </c>
      <c r="I2067" t="str">
        <f>+VLOOKUP(Importaciones_mensuales[[#This Row],[Código Arancelario]],Codigos10[],5,0)</f>
        <v>Frutos de pepita</v>
      </c>
      <c r="J2067">
        <f>+VLOOKUP(Importaciones_mensuales[[#This Row],[Categoría]],Cod_Tipo_cultivo[],2,0)</f>
        <v>3</v>
      </c>
      <c r="K2067" t="s">
        <v>129</v>
      </c>
      <c r="L2067">
        <f>+VLOOKUP(Importaciones_mensuales[[#This Row],[Contenido]],Contenido_cod[],2,0)</f>
        <v>1</v>
      </c>
      <c r="M2067" t="str">
        <f>+VLOOKUP(Importaciones_mensuales[[#This Row],[Código Arancelario]],Codigos10[],7,0)</f>
        <v>Red chief</v>
      </c>
      <c r="N2067">
        <v>2015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21168</v>
      </c>
    </row>
    <row r="2068" spans="1:26" x14ac:dyDescent="0.25">
      <c r="A2068" t="s">
        <v>275</v>
      </c>
      <c r="B2068" t="s">
        <v>15</v>
      </c>
      <c r="C2068" t="str">
        <f>+VLOOKUP(Importaciones_mensuales[[#This Row],[Código Arancelario]],Codigos10[],2,0)</f>
        <v>Maqui</v>
      </c>
      <c r="D2068">
        <f>+VLOOKUP(Importaciones_mensuales[[#This Row],[Cultivo]],Cod_categoría[],2,0)</f>
        <v>100114028</v>
      </c>
      <c r="E2068" t="str">
        <f>+VLOOKUP(Importaciones_mensuales[[#This Row],[Código Arancelario]],Codigos10[],4,0)</f>
        <v>Deshidratado</v>
      </c>
      <c r="F2068">
        <f>+VLOOKUP(Importaciones_mensuales[[#This Row],[Procesamiento]],Cod_procesamiento[],2,0)</f>
        <v>3</v>
      </c>
      <c r="G2068" t="str">
        <f>+VLOOKUP(Importaciones_mensuales[[#This Row],[Código Arancelario]],Codigos10[],3,0)</f>
        <v>No orgánico</v>
      </c>
      <c r="H2068">
        <f>+VLOOKUP(Importaciones_mensuales[[#This Row],[Tipo]],Cod_tipo[],2,0)</f>
        <v>2</v>
      </c>
      <c r="I2068" t="str">
        <f>+VLOOKUP(Importaciones_mensuales[[#This Row],[Código Arancelario]],Codigos10[],5,0)</f>
        <v>Berries</v>
      </c>
      <c r="J2068">
        <f>+VLOOKUP(Importaciones_mensuales[[#This Row],[Categoría]],Cod_Tipo_cultivo[],2,0)</f>
        <v>1</v>
      </c>
      <c r="K2068" t="s">
        <v>129</v>
      </c>
      <c r="L2068">
        <f>+VLOOKUP(Importaciones_mensuales[[#This Row],[Contenido]],Contenido_cod[],2,0)</f>
        <v>1</v>
      </c>
      <c r="M2068" t="str">
        <f>+VLOOKUP(Importaciones_mensuales[[#This Row],[Código Arancelario]],Codigos10[],7,0)</f>
        <v>Sin especificar</v>
      </c>
      <c r="N2068">
        <v>2021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71.2</v>
      </c>
      <c r="U2068">
        <v>0</v>
      </c>
      <c r="V2068">
        <v>0</v>
      </c>
      <c r="W2068">
        <v>0</v>
      </c>
    </row>
    <row r="2069" spans="1:26" x14ac:dyDescent="0.25">
      <c r="A2069" t="s">
        <v>24</v>
      </c>
      <c r="B2069" t="s">
        <v>15</v>
      </c>
      <c r="C2069" t="str">
        <f>+VLOOKUP(Importaciones_mensuales[[#This Row],[Código Arancelario]],Codigos10[],2,0)</f>
        <v>Cebolla</v>
      </c>
      <c r="D2069">
        <f>+VLOOKUP(Importaciones_mensuales[[#This Row],[Cultivo]],Cod_categoría[],2,0)</f>
        <v>100112004</v>
      </c>
      <c r="E2069" t="str">
        <f>+VLOOKUP(Importaciones_mensuales[[#This Row],[Código Arancelario]],Codigos10[],4,0)</f>
        <v>Fresco</v>
      </c>
      <c r="F2069">
        <f>+VLOOKUP(Importaciones_mensuales[[#This Row],[Procesamiento]],Cod_procesamiento[],2,0)</f>
        <v>4</v>
      </c>
      <c r="G2069" t="str">
        <f>+VLOOKUP(Importaciones_mensuales[[#This Row],[Código Arancelario]],Codigos10[],3,0)</f>
        <v>Orgánico</v>
      </c>
      <c r="H2069">
        <f>+VLOOKUP(Importaciones_mensuales[[#This Row],[Tipo]],Cod_tipo[],2,0)</f>
        <v>1</v>
      </c>
      <c r="I2069" t="str">
        <f>+VLOOKUP(Importaciones_mensuales[[#This Row],[Código Arancelario]],Codigos10[],5,0)</f>
        <v>Hortalizas</v>
      </c>
      <c r="J2069">
        <f>+VLOOKUP(Importaciones_mensuales[[#This Row],[Categoría]],Cod_Tipo_cultivo[],2,0)</f>
        <v>7</v>
      </c>
      <c r="K2069" t="s">
        <v>20</v>
      </c>
      <c r="L2069">
        <f>+VLOOKUP(Importaciones_mensuales[[#This Row],[Contenido]],Contenido_cod[],2,0)</f>
        <v>2</v>
      </c>
      <c r="M2069" t="str">
        <f>+VLOOKUP(Importaciones_mensuales[[#This Row],[Código Arancelario]],Codigos10[],7,0)</f>
        <v>Sin especificar</v>
      </c>
      <c r="N2069">
        <v>2020</v>
      </c>
      <c r="O2069">
        <v>0</v>
      </c>
      <c r="P2069">
        <v>0</v>
      </c>
      <c r="Q2069">
        <v>0</v>
      </c>
      <c r="R2069">
        <v>12920.05</v>
      </c>
      <c r="S2069">
        <v>15288.7</v>
      </c>
      <c r="T2069">
        <v>5265.86</v>
      </c>
      <c r="U2069">
        <v>3129.4</v>
      </c>
      <c r="V2069">
        <v>8622</v>
      </c>
      <c r="W2069">
        <v>0</v>
      </c>
      <c r="X2069">
        <v>0</v>
      </c>
      <c r="Y2069">
        <v>0</v>
      </c>
      <c r="Z2069">
        <v>0</v>
      </c>
    </row>
    <row r="2070" spans="1:26" x14ac:dyDescent="0.25">
      <c r="A2070" t="s">
        <v>216</v>
      </c>
      <c r="B2070" t="s">
        <v>362</v>
      </c>
      <c r="C2070" t="str">
        <f>+VLOOKUP(Importaciones_mensuales[[#This Row],[Código Arancelario]],Codigos10[],2,0)</f>
        <v>Pera</v>
      </c>
      <c r="D2070">
        <f>+VLOOKUP(Importaciones_mensuales[[#This Row],[Cultivo]],Cod_categoría[],2,0)</f>
        <v>100104005</v>
      </c>
      <c r="E2070" t="str">
        <f>+VLOOKUP(Importaciones_mensuales[[#This Row],[Código Arancelario]],Codigos10[],4,0)</f>
        <v>Fresco</v>
      </c>
      <c r="F2070">
        <f>+VLOOKUP(Importaciones_mensuales[[#This Row],[Procesamiento]],Cod_procesamiento[],2,0)</f>
        <v>4</v>
      </c>
      <c r="G2070" t="str">
        <f>+VLOOKUP(Importaciones_mensuales[[#This Row],[Código Arancelario]],Codigos10[],3,0)</f>
        <v>Sin especificar</v>
      </c>
      <c r="H2070">
        <f>+VLOOKUP(Importaciones_mensuales[[#This Row],[Tipo]],Cod_tipo[],2,0)</f>
        <v>5</v>
      </c>
      <c r="I2070" t="str">
        <f>+VLOOKUP(Importaciones_mensuales[[#This Row],[Código Arancelario]],Codigos10[],5,0)</f>
        <v>Frutos de pepita</v>
      </c>
      <c r="J2070">
        <f>+VLOOKUP(Importaciones_mensuales[[#This Row],[Categoría]],Cod_Tipo_cultivo[],2,0)</f>
        <v>3</v>
      </c>
      <c r="K2070" t="s">
        <v>129</v>
      </c>
      <c r="L2070">
        <f>+VLOOKUP(Importaciones_mensuales[[#This Row],[Contenido]],Contenido_cod[],2,0)</f>
        <v>1</v>
      </c>
      <c r="M2070" t="str">
        <f>+VLOOKUP(Importaciones_mensuales[[#This Row],[Código Arancelario]],Codigos10[],7,0)</f>
        <v>Packham's triumph</v>
      </c>
      <c r="N2070">
        <v>2015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11272.8</v>
      </c>
      <c r="X2070">
        <v>11272.8</v>
      </c>
      <c r="Y2070">
        <v>56364</v>
      </c>
      <c r="Z2070">
        <v>101455.2</v>
      </c>
    </row>
    <row r="2071" spans="1:26" x14ac:dyDescent="0.25">
      <c r="A2071" t="s">
        <v>347</v>
      </c>
      <c r="B2071" t="s">
        <v>362</v>
      </c>
      <c r="C2071" t="str">
        <f>+VLOOKUP(Importaciones_mensuales[[#This Row],[Código Arancelario]],Codigos10[],2,0)</f>
        <v>Pera</v>
      </c>
      <c r="D2071">
        <f>+VLOOKUP(Importaciones_mensuales[[#This Row],[Cultivo]],Cod_categoría[],2,0)</f>
        <v>100104005</v>
      </c>
      <c r="E2071" t="str">
        <f>+VLOOKUP(Importaciones_mensuales[[#This Row],[Código Arancelario]],Codigos10[],4,0)</f>
        <v>Fresco</v>
      </c>
      <c r="F2071">
        <f>+VLOOKUP(Importaciones_mensuales[[#This Row],[Procesamiento]],Cod_procesamiento[],2,0)</f>
        <v>4</v>
      </c>
      <c r="G2071" t="str">
        <f>+VLOOKUP(Importaciones_mensuales[[#This Row],[Código Arancelario]],Codigos10[],3,0)</f>
        <v>Sin especificar</v>
      </c>
      <c r="H2071">
        <f>+VLOOKUP(Importaciones_mensuales[[#This Row],[Tipo]],Cod_tipo[],2,0)</f>
        <v>5</v>
      </c>
      <c r="I2071" t="str">
        <f>+VLOOKUP(Importaciones_mensuales[[#This Row],[Código Arancelario]],Codigos10[],5,0)</f>
        <v>Frutos de pepita</v>
      </c>
      <c r="J2071">
        <f>+VLOOKUP(Importaciones_mensuales[[#This Row],[Categoría]],Cod_Tipo_cultivo[],2,0)</f>
        <v>3</v>
      </c>
      <c r="K2071" t="s">
        <v>129</v>
      </c>
      <c r="L2071">
        <f>+VLOOKUP(Importaciones_mensuales[[#This Row],[Contenido]],Contenido_cod[],2,0)</f>
        <v>1</v>
      </c>
      <c r="M2071" t="str">
        <f>+VLOOKUP(Importaciones_mensuales[[#This Row],[Código Arancelario]],Codigos10[],7,0)</f>
        <v>Barlett</v>
      </c>
      <c r="N2071">
        <v>2015</v>
      </c>
      <c r="O2071">
        <v>0</v>
      </c>
      <c r="P2071">
        <v>0</v>
      </c>
      <c r="Q2071">
        <v>0</v>
      </c>
      <c r="R2071">
        <v>6148.8</v>
      </c>
      <c r="S2071">
        <v>11272.8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</row>
    <row r="2072" spans="1:26" x14ac:dyDescent="0.25">
      <c r="A2072" t="s">
        <v>329</v>
      </c>
      <c r="B2072" t="s">
        <v>362</v>
      </c>
      <c r="C2072" t="str">
        <f>+VLOOKUP(Importaciones_mensuales[[#This Row],[Código Arancelario]],Codigos10[],2,0)</f>
        <v>Pera</v>
      </c>
      <c r="D2072">
        <f>+VLOOKUP(Importaciones_mensuales[[#This Row],[Cultivo]],Cod_categoría[],2,0)</f>
        <v>100104005</v>
      </c>
      <c r="E2072" t="str">
        <f>+VLOOKUP(Importaciones_mensuales[[#This Row],[Código Arancelario]],Codigos10[],4,0)</f>
        <v>Fresco</v>
      </c>
      <c r="F2072">
        <f>+VLOOKUP(Importaciones_mensuales[[#This Row],[Procesamiento]],Cod_procesamiento[],2,0)</f>
        <v>4</v>
      </c>
      <c r="G2072" t="str">
        <f>+VLOOKUP(Importaciones_mensuales[[#This Row],[Código Arancelario]],Codigos10[],3,0)</f>
        <v>Sin especificar</v>
      </c>
      <c r="H2072">
        <f>+VLOOKUP(Importaciones_mensuales[[#This Row],[Tipo]],Cod_tipo[],2,0)</f>
        <v>5</v>
      </c>
      <c r="I2072" t="str">
        <f>+VLOOKUP(Importaciones_mensuales[[#This Row],[Código Arancelario]],Codigos10[],5,0)</f>
        <v>Frutos de pepita</v>
      </c>
      <c r="J2072">
        <f>+VLOOKUP(Importaciones_mensuales[[#This Row],[Categoría]],Cod_Tipo_cultivo[],2,0)</f>
        <v>3</v>
      </c>
      <c r="K2072" t="s">
        <v>129</v>
      </c>
      <c r="L2072">
        <f>+VLOOKUP(Importaciones_mensuales[[#This Row],[Contenido]],Contenido_cod[],2,0)</f>
        <v>1</v>
      </c>
      <c r="M2072" t="str">
        <f>+VLOOKUP(Importaciones_mensuales[[#This Row],[Código Arancelario]],Codigos10[],7,0)</f>
        <v>Beurre bosc</v>
      </c>
      <c r="N2072">
        <v>2015</v>
      </c>
      <c r="O2072">
        <v>0</v>
      </c>
      <c r="P2072">
        <v>0</v>
      </c>
      <c r="Q2072">
        <v>0</v>
      </c>
      <c r="R2072">
        <v>6148.8</v>
      </c>
      <c r="S2072">
        <v>13322.4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23520</v>
      </c>
    </row>
    <row r="2073" spans="1:26" x14ac:dyDescent="0.25">
      <c r="A2073" t="s">
        <v>219</v>
      </c>
      <c r="B2073" t="s">
        <v>362</v>
      </c>
      <c r="C2073" t="str">
        <f>+VLOOKUP(Importaciones_mensuales[[#This Row],[Código Arancelario]],Codigos10[],2,0)</f>
        <v>Pera</v>
      </c>
      <c r="D2073">
        <f>+VLOOKUP(Importaciones_mensuales[[#This Row],[Cultivo]],Cod_categoría[],2,0)</f>
        <v>100104005</v>
      </c>
      <c r="E2073" t="str">
        <f>+VLOOKUP(Importaciones_mensuales[[#This Row],[Código Arancelario]],Codigos10[],4,0)</f>
        <v>Fresco</v>
      </c>
      <c r="F2073">
        <f>+VLOOKUP(Importaciones_mensuales[[#This Row],[Procesamiento]],Cod_procesamiento[],2,0)</f>
        <v>4</v>
      </c>
      <c r="G2073" t="str">
        <f>+VLOOKUP(Importaciones_mensuales[[#This Row],[Código Arancelario]],Codigos10[],3,0)</f>
        <v>Sin especificar</v>
      </c>
      <c r="H2073">
        <f>+VLOOKUP(Importaciones_mensuales[[#This Row],[Tipo]],Cod_tipo[],2,0)</f>
        <v>5</v>
      </c>
      <c r="I2073" t="str">
        <f>+VLOOKUP(Importaciones_mensuales[[#This Row],[Código Arancelario]],Codigos10[],5,0)</f>
        <v>Frutos de pepita</v>
      </c>
      <c r="J2073">
        <f>+VLOOKUP(Importaciones_mensuales[[#This Row],[Categoría]],Cod_Tipo_cultivo[],2,0)</f>
        <v>3</v>
      </c>
      <c r="K2073" t="s">
        <v>129</v>
      </c>
      <c r="L2073">
        <f>+VLOOKUP(Importaciones_mensuales[[#This Row],[Contenido]],Contenido_cod[],2,0)</f>
        <v>1</v>
      </c>
      <c r="M2073" t="str">
        <f>+VLOOKUP(Importaciones_mensuales[[#This Row],[Código Arancelario]],Codigos10[],7,0)</f>
        <v>D'Anjou</v>
      </c>
      <c r="N2073">
        <v>2015</v>
      </c>
      <c r="O2073">
        <v>31328.944</v>
      </c>
      <c r="P2073">
        <v>20580</v>
      </c>
      <c r="Q2073">
        <v>41160</v>
      </c>
      <c r="R2073">
        <v>0</v>
      </c>
      <c r="S2073">
        <v>30744</v>
      </c>
      <c r="T2073">
        <v>0</v>
      </c>
      <c r="U2073">
        <v>0</v>
      </c>
      <c r="V2073">
        <v>0</v>
      </c>
      <c r="W2073">
        <v>0</v>
      </c>
      <c r="X2073">
        <v>11272.8</v>
      </c>
      <c r="Y2073">
        <v>33818.400000000001</v>
      </c>
      <c r="Z2073">
        <v>72312.399999999994</v>
      </c>
    </row>
    <row r="2074" spans="1:26" x14ac:dyDescent="0.25">
      <c r="A2074" t="s">
        <v>221</v>
      </c>
      <c r="B2074" t="s">
        <v>362</v>
      </c>
      <c r="C2074" t="str">
        <f>+VLOOKUP(Importaciones_mensuales[[#This Row],[Código Arancelario]],Codigos10[],2,0)</f>
        <v>Pera</v>
      </c>
      <c r="D2074">
        <f>+VLOOKUP(Importaciones_mensuales[[#This Row],[Cultivo]],Cod_categoría[],2,0)</f>
        <v>100104005</v>
      </c>
      <c r="E2074" t="str">
        <f>+VLOOKUP(Importaciones_mensuales[[#This Row],[Código Arancelario]],Codigos10[],4,0)</f>
        <v>Fresco</v>
      </c>
      <c r="F2074">
        <f>+VLOOKUP(Importaciones_mensuales[[#This Row],[Procesamiento]],Cod_procesamiento[],2,0)</f>
        <v>4</v>
      </c>
      <c r="G2074" t="str">
        <f>+VLOOKUP(Importaciones_mensuales[[#This Row],[Código Arancelario]],Codigos10[],3,0)</f>
        <v>Sin especificar</v>
      </c>
      <c r="H2074">
        <f>+VLOOKUP(Importaciones_mensuales[[#This Row],[Tipo]],Cod_tipo[],2,0)</f>
        <v>5</v>
      </c>
      <c r="I2074" t="str">
        <f>+VLOOKUP(Importaciones_mensuales[[#This Row],[Código Arancelario]],Codigos10[],5,0)</f>
        <v>Frutos de pepita</v>
      </c>
      <c r="J2074">
        <f>+VLOOKUP(Importaciones_mensuales[[#This Row],[Categoría]],Cod_Tipo_cultivo[],2,0)</f>
        <v>3</v>
      </c>
      <c r="K2074" t="s">
        <v>129</v>
      </c>
      <c r="L2074">
        <f>+VLOOKUP(Importaciones_mensuales[[#This Row],[Contenido]],Contenido_cod[],2,0)</f>
        <v>1</v>
      </c>
      <c r="M2074" t="str">
        <f>+VLOOKUP(Importaciones_mensuales[[#This Row],[Código Arancelario]],Codigos10[],7,0)</f>
        <v>Sin especificar</v>
      </c>
      <c r="N2074">
        <v>2015</v>
      </c>
      <c r="O2074">
        <v>23520</v>
      </c>
      <c r="P2074">
        <v>0</v>
      </c>
      <c r="Q2074">
        <v>0</v>
      </c>
      <c r="R2074">
        <v>12297.6</v>
      </c>
      <c r="S2074">
        <v>12297.6</v>
      </c>
      <c r="T2074">
        <v>0</v>
      </c>
      <c r="U2074">
        <v>0</v>
      </c>
      <c r="V2074">
        <v>0</v>
      </c>
      <c r="W2074">
        <v>11272.8</v>
      </c>
      <c r="X2074">
        <v>0</v>
      </c>
      <c r="Y2074">
        <v>23520</v>
      </c>
      <c r="Z2074">
        <v>14607</v>
      </c>
    </row>
    <row r="2075" spans="1:26" x14ac:dyDescent="0.25">
      <c r="A2075" t="s">
        <v>225</v>
      </c>
      <c r="B2075" t="s">
        <v>362</v>
      </c>
      <c r="C2075" t="str">
        <f>+VLOOKUP(Importaciones_mensuales[[#This Row],[Código Arancelario]],Codigos10[],2,0)</f>
        <v>Nectarín</v>
      </c>
      <c r="D2075">
        <f>+VLOOKUP(Importaciones_mensuales[[#This Row],[Cultivo]],Cod_categoría[],2,0)</f>
        <v>100103006</v>
      </c>
      <c r="E2075" t="str">
        <f>+VLOOKUP(Importaciones_mensuales[[#This Row],[Código Arancelario]],Codigos10[],4,0)</f>
        <v>Fresco</v>
      </c>
      <c r="F2075">
        <f>+VLOOKUP(Importaciones_mensuales[[#This Row],[Procesamiento]],Cod_procesamiento[],2,0)</f>
        <v>4</v>
      </c>
      <c r="G2075" t="str">
        <f>+VLOOKUP(Importaciones_mensuales[[#This Row],[Código Arancelario]],Codigos10[],3,0)</f>
        <v>Sin especificar</v>
      </c>
      <c r="H2075">
        <f>+VLOOKUP(Importaciones_mensuales[[#This Row],[Tipo]],Cod_tipo[],2,0)</f>
        <v>5</v>
      </c>
      <c r="I2075" t="str">
        <f>+VLOOKUP(Importaciones_mensuales[[#This Row],[Código Arancelario]],Codigos10[],5,0)</f>
        <v>Frutos de carozo</v>
      </c>
      <c r="J2075">
        <f>+VLOOKUP(Importaciones_mensuales[[#This Row],[Categoría]],Cod_Tipo_cultivo[],2,0)</f>
        <v>5</v>
      </c>
      <c r="K2075" t="s">
        <v>129</v>
      </c>
      <c r="L2075">
        <f>+VLOOKUP(Importaciones_mensuales[[#This Row],[Contenido]],Contenido_cod[],2,0)</f>
        <v>1</v>
      </c>
      <c r="M2075" t="str">
        <f>+VLOOKUP(Importaciones_mensuales[[#This Row],[Código Arancelario]],Codigos10[],7,0)</f>
        <v>Sin especificar</v>
      </c>
      <c r="N2075">
        <v>2015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5688</v>
      </c>
      <c r="V2075">
        <v>22294</v>
      </c>
      <c r="W2075">
        <v>8064</v>
      </c>
      <c r="X2075">
        <v>0</v>
      </c>
      <c r="Y2075">
        <v>0</v>
      </c>
      <c r="Z2075">
        <v>0</v>
      </c>
    </row>
    <row r="2076" spans="1:26" x14ac:dyDescent="0.25">
      <c r="A2076" t="s">
        <v>227</v>
      </c>
      <c r="B2076" t="s">
        <v>362</v>
      </c>
      <c r="C2076" t="str">
        <f>+VLOOKUP(Importaciones_mensuales[[#This Row],[Código Arancelario]],Codigos10[],2,0)</f>
        <v>Durazno</v>
      </c>
      <c r="D2076">
        <f>+VLOOKUP(Importaciones_mensuales[[#This Row],[Cultivo]],Cod_categoría[],2,0)</f>
        <v>100103004</v>
      </c>
      <c r="E2076" t="str">
        <f>+VLOOKUP(Importaciones_mensuales[[#This Row],[Código Arancelario]],Codigos10[],4,0)</f>
        <v>Fresco</v>
      </c>
      <c r="F2076">
        <f>+VLOOKUP(Importaciones_mensuales[[#This Row],[Procesamiento]],Cod_procesamiento[],2,0)</f>
        <v>4</v>
      </c>
      <c r="G2076" t="str">
        <f>+VLOOKUP(Importaciones_mensuales[[#This Row],[Código Arancelario]],Codigos10[],3,0)</f>
        <v>Sin especificar</v>
      </c>
      <c r="H2076">
        <f>+VLOOKUP(Importaciones_mensuales[[#This Row],[Tipo]],Cod_tipo[],2,0)</f>
        <v>5</v>
      </c>
      <c r="I2076" t="str">
        <f>+VLOOKUP(Importaciones_mensuales[[#This Row],[Código Arancelario]],Codigos10[],5,0)</f>
        <v>Frutos de carozo</v>
      </c>
      <c r="J2076">
        <f>+VLOOKUP(Importaciones_mensuales[[#This Row],[Categoría]],Cod_Tipo_cultivo[],2,0)</f>
        <v>5</v>
      </c>
      <c r="K2076" t="s">
        <v>129</v>
      </c>
      <c r="L2076">
        <f>+VLOOKUP(Importaciones_mensuales[[#This Row],[Contenido]],Contenido_cod[],2,0)</f>
        <v>1</v>
      </c>
      <c r="M2076" t="str">
        <f>+VLOOKUP(Importaciones_mensuales[[#This Row],[Código Arancelario]],Codigos10[],7,0)</f>
        <v>Sin especificar</v>
      </c>
      <c r="N2076">
        <v>2015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900</v>
      </c>
      <c r="V2076">
        <v>5928</v>
      </c>
      <c r="W2076">
        <v>16675.68</v>
      </c>
      <c r="X2076">
        <v>5152</v>
      </c>
      <c r="Y2076">
        <v>0</v>
      </c>
      <c r="Z2076">
        <v>0</v>
      </c>
    </row>
    <row r="2077" spans="1:26" x14ac:dyDescent="0.25">
      <c r="A2077" t="s">
        <v>32</v>
      </c>
      <c r="B2077" t="s">
        <v>15</v>
      </c>
      <c r="C2077" t="str">
        <f>+VLOOKUP(Importaciones_mensuales[[#This Row],[Código Arancelario]],Codigos10[],2,0)</f>
        <v>Ajo</v>
      </c>
      <c r="D2077">
        <f>+VLOOKUP(Importaciones_mensuales[[#This Row],[Cultivo]],Cod_categoría[],2,0)</f>
        <v>100112003</v>
      </c>
      <c r="E2077" t="str">
        <f>+VLOOKUP(Importaciones_mensuales[[#This Row],[Código Arancelario]],Codigos10[],4,0)</f>
        <v>Fresco</v>
      </c>
      <c r="F2077">
        <f>+VLOOKUP(Importaciones_mensuales[[#This Row],[Procesamiento]],Cod_procesamiento[],2,0)</f>
        <v>4</v>
      </c>
      <c r="G2077" t="str">
        <f>+VLOOKUP(Importaciones_mensuales[[#This Row],[Código Arancelario]],Codigos10[],3,0)</f>
        <v>Orgánico</v>
      </c>
      <c r="H2077">
        <f>+VLOOKUP(Importaciones_mensuales[[#This Row],[Tipo]],Cod_tipo[],2,0)</f>
        <v>1</v>
      </c>
      <c r="I2077" t="str">
        <f>+VLOOKUP(Importaciones_mensuales[[#This Row],[Código Arancelario]],Codigos10[],5,0)</f>
        <v>Hortalizas</v>
      </c>
      <c r="J2077">
        <f>+VLOOKUP(Importaciones_mensuales[[#This Row],[Categoría]],Cod_Tipo_cultivo[],2,0)</f>
        <v>7</v>
      </c>
      <c r="K2077" t="s">
        <v>20</v>
      </c>
      <c r="L2077">
        <f>+VLOOKUP(Importaciones_mensuales[[#This Row],[Contenido]],Contenido_cod[],2,0)</f>
        <v>2</v>
      </c>
      <c r="M2077" t="str">
        <f>+VLOOKUP(Importaciones_mensuales[[#This Row],[Código Arancelario]],Codigos10[],7,0)</f>
        <v>Sin especificar</v>
      </c>
      <c r="N2077">
        <v>2020</v>
      </c>
      <c r="O2077">
        <v>0</v>
      </c>
      <c r="P2077">
        <v>0</v>
      </c>
      <c r="Q2077">
        <v>0</v>
      </c>
      <c r="R2077">
        <v>37800</v>
      </c>
      <c r="S2077">
        <v>21293</v>
      </c>
      <c r="T2077">
        <v>31900</v>
      </c>
      <c r="U2077">
        <v>35603.64</v>
      </c>
      <c r="V2077">
        <v>70222.75</v>
      </c>
      <c r="W2077">
        <v>142694.19</v>
      </c>
      <c r="X2077">
        <v>16019.96</v>
      </c>
      <c r="Y2077">
        <v>54000</v>
      </c>
      <c r="Z2077">
        <v>10431.6</v>
      </c>
    </row>
    <row r="2078" spans="1:26" x14ac:dyDescent="0.25">
      <c r="A2078" t="s">
        <v>90</v>
      </c>
      <c r="B2078" t="s">
        <v>15</v>
      </c>
      <c r="C2078" t="str">
        <f>+VLOOKUP(Importaciones_mensuales[[#This Row],[Código Arancelario]],Codigos10[],2,0)</f>
        <v>Tomate</v>
      </c>
      <c r="D2078">
        <f>+VLOOKUP(Importaciones_mensuales[[#This Row],[Cultivo]],Cod_categoría[],2,0)</f>
        <v>100112020</v>
      </c>
      <c r="E2078" t="str">
        <f>+VLOOKUP(Importaciones_mensuales[[#This Row],[Código Arancelario]],Codigos10[],4,0)</f>
        <v>Deshidratado</v>
      </c>
      <c r="F2078">
        <f>+VLOOKUP(Importaciones_mensuales[[#This Row],[Procesamiento]],Cod_procesamiento[],2,0)</f>
        <v>3</v>
      </c>
      <c r="G2078" t="str">
        <f>+VLOOKUP(Importaciones_mensuales[[#This Row],[Código Arancelario]],Codigos10[],3,0)</f>
        <v>Orgánico</v>
      </c>
      <c r="H2078">
        <f>+VLOOKUP(Importaciones_mensuales[[#This Row],[Tipo]],Cod_tipo[],2,0)</f>
        <v>1</v>
      </c>
      <c r="I2078" t="str">
        <f>+VLOOKUP(Importaciones_mensuales[[#This Row],[Código Arancelario]],Codigos10[],5,0)</f>
        <v>Hortalizas</v>
      </c>
      <c r="J2078">
        <f>+VLOOKUP(Importaciones_mensuales[[#This Row],[Categoría]],Cod_Tipo_cultivo[],2,0)</f>
        <v>7</v>
      </c>
      <c r="K2078" t="s">
        <v>20</v>
      </c>
      <c r="L2078">
        <f>+VLOOKUP(Importaciones_mensuales[[#This Row],[Contenido]],Contenido_cod[],2,0)</f>
        <v>2</v>
      </c>
      <c r="M2078" t="str">
        <f>+VLOOKUP(Importaciones_mensuales[[#This Row],[Código Arancelario]],Codigos10[],7,0)</f>
        <v>Sin especificar</v>
      </c>
      <c r="N2078">
        <v>2020</v>
      </c>
      <c r="O2078">
        <v>0</v>
      </c>
      <c r="P2078">
        <v>0</v>
      </c>
      <c r="Q2078">
        <v>0</v>
      </c>
      <c r="R2078">
        <v>0</v>
      </c>
      <c r="S2078">
        <v>200</v>
      </c>
      <c r="T2078">
        <v>0</v>
      </c>
      <c r="U2078">
        <v>0</v>
      </c>
      <c r="V2078">
        <v>1929.93</v>
      </c>
      <c r="W2078">
        <v>0</v>
      </c>
      <c r="X2078">
        <v>0</v>
      </c>
      <c r="Y2078">
        <v>0</v>
      </c>
      <c r="Z2078">
        <v>7737.23</v>
      </c>
    </row>
    <row r="2079" spans="1:26" x14ac:dyDescent="0.25">
      <c r="A2079" t="s">
        <v>92</v>
      </c>
      <c r="B2079" t="s">
        <v>15</v>
      </c>
      <c r="C2079" t="str">
        <f>+VLOOKUP(Importaciones_mensuales[[#This Row],[Código Arancelario]],Codigos10[],2,0)</f>
        <v>Tomate</v>
      </c>
      <c r="D2079">
        <f>+VLOOKUP(Importaciones_mensuales[[#This Row],[Cultivo]],Cod_categoría[],2,0)</f>
        <v>100112020</v>
      </c>
      <c r="E2079" t="str">
        <f>+VLOOKUP(Importaciones_mensuales[[#This Row],[Código Arancelario]],Codigos10[],4,0)</f>
        <v>Deshidratado</v>
      </c>
      <c r="F2079">
        <f>+VLOOKUP(Importaciones_mensuales[[#This Row],[Procesamiento]],Cod_procesamiento[],2,0)</f>
        <v>3</v>
      </c>
      <c r="G2079" t="str">
        <f>+VLOOKUP(Importaciones_mensuales[[#This Row],[Código Arancelario]],Codigos10[],3,0)</f>
        <v>No orgánico</v>
      </c>
      <c r="H2079">
        <f>+VLOOKUP(Importaciones_mensuales[[#This Row],[Tipo]],Cod_tipo[],2,0)</f>
        <v>2</v>
      </c>
      <c r="I2079" t="str">
        <f>+VLOOKUP(Importaciones_mensuales[[#This Row],[Código Arancelario]],Codigos10[],5,0)</f>
        <v>Hortalizas</v>
      </c>
      <c r="J2079">
        <f>+VLOOKUP(Importaciones_mensuales[[#This Row],[Categoría]],Cod_Tipo_cultivo[],2,0)</f>
        <v>7</v>
      </c>
      <c r="K2079" t="s">
        <v>20</v>
      </c>
      <c r="L2079">
        <f>+VLOOKUP(Importaciones_mensuales[[#This Row],[Contenido]],Contenido_cod[],2,0)</f>
        <v>2</v>
      </c>
      <c r="M2079" t="str">
        <f>+VLOOKUP(Importaciones_mensuales[[#This Row],[Código Arancelario]],Codigos10[],7,0)</f>
        <v>Sin especificar</v>
      </c>
      <c r="N2079">
        <v>2020</v>
      </c>
      <c r="O2079">
        <v>0</v>
      </c>
      <c r="P2079">
        <v>91836.19</v>
      </c>
      <c r="Q2079">
        <v>2087.69</v>
      </c>
      <c r="R2079">
        <v>47766.51</v>
      </c>
      <c r="S2079">
        <v>44800</v>
      </c>
      <c r="T2079">
        <v>55763</v>
      </c>
      <c r="U2079">
        <v>212791.07</v>
      </c>
      <c r="V2079">
        <v>48131.9</v>
      </c>
      <c r="W2079">
        <v>67294.91</v>
      </c>
      <c r="X2079">
        <v>107965.70999999999</v>
      </c>
      <c r="Y2079">
        <v>6341.75</v>
      </c>
      <c r="Z2079">
        <v>19206.16</v>
      </c>
    </row>
    <row r="2080" spans="1:26" x14ac:dyDescent="0.25">
      <c r="A2080" t="s">
        <v>96</v>
      </c>
      <c r="B2080" t="s">
        <v>15</v>
      </c>
      <c r="C2080" t="str">
        <f>+VLOOKUP(Importaciones_mensuales[[#This Row],[Código Arancelario]],Codigos10[],2,0)</f>
        <v>Zapallo</v>
      </c>
      <c r="D2080">
        <f>+VLOOKUP(Importaciones_mensuales[[#This Row],[Cultivo]],Cod_categoría[],2,0)</f>
        <v>100112032</v>
      </c>
      <c r="E2080" t="str">
        <f>+VLOOKUP(Importaciones_mensuales[[#This Row],[Código Arancelario]],Codigos10[],4,0)</f>
        <v>Deshidratado</v>
      </c>
      <c r="F2080">
        <f>+VLOOKUP(Importaciones_mensuales[[#This Row],[Procesamiento]],Cod_procesamiento[],2,0)</f>
        <v>3</v>
      </c>
      <c r="G2080" t="str">
        <f>+VLOOKUP(Importaciones_mensuales[[#This Row],[Código Arancelario]],Codigos10[],3,0)</f>
        <v>No orgánico</v>
      </c>
      <c r="H2080">
        <f>+VLOOKUP(Importaciones_mensuales[[#This Row],[Tipo]],Cod_tipo[],2,0)</f>
        <v>2</v>
      </c>
      <c r="I2080" t="str">
        <f>+VLOOKUP(Importaciones_mensuales[[#This Row],[Código Arancelario]],Codigos10[],5,0)</f>
        <v>Hortalizas</v>
      </c>
      <c r="J2080">
        <f>+VLOOKUP(Importaciones_mensuales[[#This Row],[Categoría]],Cod_Tipo_cultivo[],2,0)</f>
        <v>7</v>
      </c>
      <c r="K2080" t="s">
        <v>20</v>
      </c>
      <c r="L2080">
        <f>+VLOOKUP(Importaciones_mensuales[[#This Row],[Contenido]],Contenido_cod[],2,0)</f>
        <v>2</v>
      </c>
      <c r="M2080" t="str">
        <f>+VLOOKUP(Importaciones_mensuales[[#This Row],[Código Arancelario]],Codigos10[],7,0)</f>
        <v>Sin especificar</v>
      </c>
      <c r="N2080">
        <v>2020</v>
      </c>
      <c r="O2080">
        <v>0</v>
      </c>
      <c r="P2080">
        <v>0</v>
      </c>
      <c r="Q2080">
        <v>13334.61</v>
      </c>
      <c r="R2080">
        <v>13143.07</v>
      </c>
      <c r="S2080">
        <v>0</v>
      </c>
      <c r="T2080">
        <v>0</v>
      </c>
      <c r="U2080">
        <v>1141.67</v>
      </c>
      <c r="V2080">
        <v>14940.26</v>
      </c>
      <c r="W2080">
        <v>1800</v>
      </c>
      <c r="X2080">
        <v>7691.6</v>
      </c>
      <c r="Y2080">
        <v>0</v>
      </c>
      <c r="Z2080">
        <v>0</v>
      </c>
    </row>
    <row r="2081" spans="1:26" x14ac:dyDescent="0.25">
      <c r="A2081" t="s">
        <v>338</v>
      </c>
      <c r="B2081" t="s">
        <v>362</v>
      </c>
      <c r="C2081" t="str">
        <f>+VLOOKUP(Importaciones_mensuales[[#This Row],[Código Arancelario]],Codigos10[],2,0)</f>
        <v>Chirimoya</v>
      </c>
      <c r="D2081">
        <f>+VLOOKUP(Importaciones_mensuales[[#This Row],[Cultivo]],Cod_categoría[],2,0)</f>
        <v>100107002</v>
      </c>
      <c r="E2081" t="str">
        <f>+VLOOKUP(Importaciones_mensuales[[#This Row],[Código Arancelario]],Codigos10[],4,0)</f>
        <v>Fresco</v>
      </c>
      <c r="F2081">
        <f>+VLOOKUP(Importaciones_mensuales[[#This Row],[Procesamiento]],Cod_procesamiento[],2,0)</f>
        <v>4</v>
      </c>
      <c r="G2081" t="str">
        <f>+VLOOKUP(Importaciones_mensuales[[#This Row],[Código Arancelario]],Codigos10[],3,0)</f>
        <v>Sin especificar</v>
      </c>
      <c r="H2081">
        <f>+VLOOKUP(Importaciones_mensuales[[#This Row],[Tipo]],Cod_tipo[],2,0)</f>
        <v>5</v>
      </c>
      <c r="I2081" t="str">
        <f>+VLOOKUP(Importaciones_mensuales[[#This Row],[Código Arancelario]],Codigos10[],5,0)</f>
        <v>Tropicales y Subtropicales</v>
      </c>
      <c r="J2081">
        <f>+VLOOKUP(Importaciones_mensuales[[#This Row],[Categoría]],Cod_Tipo_cultivo[],2,0)</f>
        <v>4</v>
      </c>
      <c r="K2081" t="s">
        <v>129</v>
      </c>
      <c r="L2081">
        <f>+VLOOKUP(Importaciones_mensuales[[#This Row],[Contenido]],Contenido_cod[],2,0)</f>
        <v>1</v>
      </c>
      <c r="M2081" t="str">
        <f>+VLOOKUP(Importaciones_mensuales[[#This Row],[Código Arancelario]],Codigos10[],7,0)</f>
        <v>Sin especificar</v>
      </c>
      <c r="N2081">
        <v>2015</v>
      </c>
      <c r="O2081">
        <v>0</v>
      </c>
      <c r="P2081">
        <v>17555</v>
      </c>
      <c r="Q2081">
        <v>0</v>
      </c>
      <c r="R2081">
        <v>1500</v>
      </c>
      <c r="S2081">
        <v>0</v>
      </c>
      <c r="T2081">
        <v>0</v>
      </c>
      <c r="U2081">
        <v>1508</v>
      </c>
      <c r="V2081">
        <v>0</v>
      </c>
      <c r="W2081">
        <v>2970</v>
      </c>
      <c r="X2081">
        <v>0</v>
      </c>
      <c r="Y2081">
        <v>0</v>
      </c>
      <c r="Z2081">
        <v>0</v>
      </c>
    </row>
    <row r="2082" spans="1:26" x14ac:dyDescent="0.25">
      <c r="A2082" t="s">
        <v>170</v>
      </c>
      <c r="B2082" t="s">
        <v>15</v>
      </c>
      <c r="C2082" t="str">
        <f>+VLOOKUP(Importaciones_mensuales[[#This Row],[Código Arancelario]],Codigos10[],2,0)</f>
        <v>Palta</v>
      </c>
      <c r="D2082">
        <f>+VLOOKUP(Importaciones_mensuales[[#This Row],[Cultivo]],Cod_categoría[],2,0)</f>
        <v>100106002</v>
      </c>
      <c r="E2082" t="str">
        <f>+VLOOKUP(Importaciones_mensuales[[#This Row],[Código Arancelario]],Codigos10[],4,0)</f>
        <v>Sin especificar</v>
      </c>
      <c r="F2082">
        <f>+VLOOKUP(Importaciones_mensuales[[#This Row],[Procesamiento]],Cod_procesamiento[],2,0)</f>
        <v>6</v>
      </c>
      <c r="G2082" t="str">
        <f>+VLOOKUP(Importaciones_mensuales[[#This Row],[Código Arancelario]],Codigos10[],3,0)</f>
        <v>No orgánico</v>
      </c>
      <c r="H2082">
        <f>+VLOOKUP(Importaciones_mensuales[[#This Row],[Tipo]],Cod_tipo[],2,0)</f>
        <v>2</v>
      </c>
      <c r="I2082" t="str">
        <f>+VLOOKUP(Importaciones_mensuales[[#This Row],[Código Arancelario]],Codigos10[],5,0)</f>
        <v>Frutos Oleaginosos</v>
      </c>
      <c r="J2082">
        <f>+VLOOKUP(Importaciones_mensuales[[#This Row],[Categoría]],Cod_Tipo_cultivo[],2,0)</f>
        <v>12</v>
      </c>
      <c r="K2082" t="s">
        <v>129</v>
      </c>
      <c r="L2082">
        <f>+VLOOKUP(Importaciones_mensuales[[#This Row],[Contenido]],Contenido_cod[],2,0)</f>
        <v>1</v>
      </c>
      <c r="M2082" t="str">
        <f>+VLOOKUP(Importaciones_mensuales[[#This Row],[Código Arancelario]],Codigos10[],7,0)</f>
        <v>Hass</v>
      </c>
      <c r="N2082">
        <v>2020</v>
      </c>
      <c r="O2082">
        <v>0</v>
      </c>
      <c r="P2082">
        <v>537360.13</v>
      </c>
      <c r="Q2082">
        <v>2301326.8400000003</v>
      </c>
      <c r="R2082">
        <v>3529967.1300000004</v>
      </c>
      <c r="S2082">
        <v>5725608.3099999996</v>
      </c>
      <c r="T2082">
        <v>10125494.68</v>
      </c>
      <c r="U2082">
        <v>12190618.52</v>
      </c>
      <c r="V2082">
        <v>5420648.8400000008</v>
      </c>
      <c r="W2082">
        <v>2052712.67</v>
      </c>
      <c r="X2082">
        <v>497576.67</v>
      </c>
      <c r="Y2082">
        <v>129201.21</v>
      </c>
      <c r="Z2082">
        <v>1468907.9</v>
      </c>
    </row>
    <row r="2083" spans="1:26" x14ac:dyDescent="0.25">
      <c r="A2083" t="s">
        <v>173</v>
      </c>
      <c r="B2083" t="s">
        <v>15</v>
      </c>
      <c r="C2083" t="str">
        <f>+VLOOKUP(Importaciones_mensuales[[#This Row],[Código Arancelario]],Codigos10[],2,0)</f>
        <v>Palta</v>
      </c>
      <c r="D2083">
        <f>+VLOOKUP(Importaciones_mensuales[[#This Row],[Cultivo]],Cod_categoría[],2,0)</f>
        <v>100106002</v>
      </c>
      <c r="E2083" t="str">
        <f>+VLOOKUP(Importaciones_mensuales[[#This Row],[Código Arancelario]],Codigos10[],4,0)</f>
        <v>Sin especificar</v>
      </c>
      <c r="F2083">
        <f>+VLOOKUP(Importaciones_mensuales[[#This Row],[Procesamiento]],Cod_procesamiento[],2,0)</f>
        <v>6</v>
      </c>
      <c r="G2083" t="str">
        <f>+VLOOKUP(Importaciones_mensuales[[#This Row],[Código Arancelario]],Codigos10[],3,0)</f>
        <v>Orgánico</v>
      </c>
      <c r="H2083">
        <f>+VLOOKUP(Importaciones_mensuales[[#This Row],[Tipo]],Cod_tipo[],2,0)</f>
        <v>1</v>
      </c>
      <c r="I2083" t="str">
        <f>+VLOOKUP(Importaciones_mensuales[[#This Row],[Código Arancelario]],Codigos10[],5,0)</f>
        <v>Frutos Oleaginosos</v>
      </c>
      <c r="J2083">
        <f>+VLOOKUP(Importaciones_mensuales[[#This Row],[Categoría]],Cod_Tipo_cultivo[],2,0)</f>
        <v>12</v>
      </c>
      <c r="K2083" t="s">
        <v>129</v>
      </c>
      <c r="L2083">
        <f>+VLOOKUP(Importaciones_mensuales[[#This Row],[Contenido]],Contenido_cod[],2,0)</f>
        <v>1</v>
      </c>
      <c r="M2083" t="str">
        <f>+VLOOKUP(Importaciones_mensuales[[#This Row],[Código Arancelario]],Codigos10[],7,0)</f>
        <v>Sin especificar</v>
      </c>
      <c r="N2083">
        <v>2020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306.62</v>
      </c>
      <c r="V2083">
        <v>0</v>
      </c>
      <c r="W2083">
        <v>0</v>
      </c>
      <c r="X2083">
        <v>0</v>
      </c>
      <c r="Y2083">
        <v>0</v>
      </c>
      <c r="Z2083">
        <v>0</v>
      </c>
    </row>
    <row r="2084" spans="1:26" x14ac:dyDescent="0.25">
      <c r="A2084" t="s">
        <v>192</v>
      </c>
      <c r="B2084" t="s">
        <v>15</v>
      </c>
      <c r="C2084" t="str">
        <f>+VLOOKUP(Importaciones_mensuales[[#This Row],[Código Arancelario]],Codigos10[],2,0)</f>
        <v>Uva</v>
      </c>
      <c r="D2084">
        <f>+VLOOKUP(Importaciones_mensuales[[#This Row],[Cultivo]],Cod_categoría[],2,0)</f>
        <v>100109001</v>
      </c>
      <c r="E2084" t="str">
        <f>+VLOOKUP(Importaciones_mensuales[[#This Row],[Código Arancelario]],Codigos10[],4,0)</f>
        <v>Fresco</v>
      </c>
      <c r="F2084">
        <f>+VLOOKUP(Importaciones_mensuales[[#This Row],[Procesamiento]],Cod_procesamiento[],2,0)</f>
        <v>4</v>
      </c>
      <c r="G2084" t="str">
        <f>+VLOOKUP(Importaciones_mensuales[[#This Row],[Código Arancelario]],Codigos10[],3,0)</f>
        <v>No orgánico</v>
      </c>
      <c r="H2084">
        <f>+VLOOKUP(Importaciones_mensuales[[#This Row],[Tipo]],Cod_tipo[],2,0)</f>
        <v>2</v>
      </c>
      <c r="I2084" t="str">
        <f>+VLOOKUP(Importaciones_mensuales[[#This Row],[Código Arancelario]],Codigos10[],5,0)</f>
        <v>Uva</v>
      </c>
      <c r="J2084">
        <f>+VLOOKUP(Importaciones_mensuales[[#This Row],[Categoría]],Cod_Tipo_cultivo[],2,0)</f>
        <v>11</v>
      </c>
      <c r="K2084" t="s">
        <v>129</v>
      </c>
      <c r="L2084">
        <f>+VLOOKUP(Importaciones_mensuales[[#This Row],[Contenido]],Contenido_cod[],2,0)</f>
        <v>1</v>
      </c>
      <c r="M2084" t="str">
        <f>+VLOOKUP(Importaciones_mensuales[[#This Row],[Código Arancelario]],Codigos10[],7,0)</f>
        <v>Flame seedles</v>
      </c>
      <c r="N2084">
        <v>2020</v>
      </c>
      <c r="O2084">
        <v>0</v>
      </c>
      <c r="P2084">
        <v>25569.85</v>
      </c>
      <c r="Q2084">
        <v>56867</v>
      </c>
      <c r="R2084">
        <v>0</v>
      </c>
      <c r="S2084">
        <v>0</v>
      </c>
      <c r="T2084">
        <v>5155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</row>
    <row r="2085" spans="1:26" x14ac:dyDescent="0.25">
      <c r="A2085" t="s">
        <v>291</v>
      </c>
      <c r="B2085" t="s">
        <v>15</v>
      </c>
      <c r="C2085" t="str">
        <f>+VLOOKUP(Importaciones_mensuales[[#This Row],[Código Arancelario]],Codigos10[],2,0)</f>
        <v>Uva</v>
      </c>
      <c r="D2085">
        <f>+VLOOKUP(Importaciones_mensuales[[#This Row],[Cultivo]],Cod_categoría[],2,0)</f>
        <v>100109001</v>
      </c>
      <c r="E2085" t="str">
        <f>+VLOOKUP(Importaciones_mensuales[[#This Row],[Código Arancelario]],Codigos10[],4,0)</f>
        <v>Fresco</v>
      </c>
      <c r="F2085">
        <f>+VLOOKUP(Importaciones_mensuales[[#This Row],[Procesamiento]],Cod_procesamiento[],2,0)</f>
        <v>4</v>
      </c>
      <c r="G2085" t="str">
        <f>+VLOOKUP(Importaciones_mensuales[[#This Row],[Código Arancelario]],Codigos10[],3,0)</f>
        <v>No orgánico</v>
      </c>
      <c r="H2085">
        <f>+VLOOKUP(Importaciones_mensuales[[#This Row],[Tipo]],Cod_tipo[],2,0)</f>
        <v>2</v>
      </c>
      <c r="I2085" t="str">
        <f>+VLOOKUP(Importaciones_mensuales[[#This Row],[Código Arancelario]],Codigos10[],5,0)</f>
        <v>Uva</v>
      </c>
      <c r="J2085">
        <f>+VLOOKUP(Importaciones_mensuales[[#This Row],[Categoría]],Cod_Tipo_cultivo[],2,0)</f>
        <v>11</v>
      </c>
      <c r="K2085" t="s">
        <v>129</v>
      </c>
      <c r="L2085">
        <f>+VLOOKUP(Importaciones_mensuales[[#This Row],[Contenido]],Contenido_cod[],2,0)</f>
        <v>1</v>
      </c>
      <c r="M2085" t="str">
        <f>+VLOOKUP(Importaciones_mensuales[[#This Row],[Código Arancelario]],Codigos10[],7,0)</f>
        <v>Red globe</v>
      </c>
      <c r="N2085">
        <v>2020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52911.18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</row>
    <row r="2086" spans="1:26" x14ac:dyDescent="0.25">
      <c r="A2086" t="s">
        <v>293</v>
      </c>
      <c r="B2086" t="s">
        <v>15</v>
      </c>
      <c r="C2086" t="str">
        <f>+VLOOKUP(Importaciones_mensuales[[#This Row],[Código Arancelario]],Codigos10[],2,0)</f>
        <v>Uva</v>
      </c>
      <c r="D2086">
        <f>+VLOOKUP(Importaciones_mensuales[[#This Row],[Cultivo]],Cod_categoría[],2,0)</f>
        <v>100109001</v>
      </c>
      <c r="E2086" t="str">
        <f>+VLOOKUP(Importaciones_mensuales[[#This Row],[Código Arancelario]],Codigos10[],4,0)</f>
        <v>Fresco</v>
      </c>
      <c r="F2086">
        <f>+VLOOKUP(Importaciones_mensuales[[#This Row],[Procesamiento]],Cod_procesamiento[],2,0)</f>
        <v>4</v>
      </c>
      <c r="G2086" t="str">
        <f>+VLOOKUP(Importaciones_mensuales[[#This Row],[Código Arancelario]],Codigos10[],3,0)</f>
        <v>No orgánico</v>
      </c>
      <c r="H2086">
        <f>+VLOOKUP(Importaciones_mensuales[[#This Row],[Tipo]],Cod_tipo[],2,0)</f>
        <v>2</v>
      </c>
      <c r="I2086" t="str">
        <f>+VLOOKUP(Importaciones_mensuales[[#This Row],[Código Arancelario]],Codigos10[],5,0)</f>
        <v>Uva</v>
      </c>
      <c r="J2086">
        <f>+VLOOKUP(Importaciones_mensuales[[#This Row],[Categoría]],Cod_Tipo_cultivo[],2,0)</f>
        <v>11</v>
      </c>
      <c r="K2086" t="s">
        <v>129</v>
      </c>
      <c r="L2086">
        <f>+VLOOKUP(Importaciones_mensuales[[#This Row],[Contenido]],Contenido_cod[],2,0)</f>
        <v>1</v>
      </c>
      <c r="M2086" t="str">
        <f>+VLOOKUP(Importaciones_mensuales[[#This Row],[Código Arancelario]],Codigos10[],7,0)</f>
        <v>Crimson seedless</v>
      </c>
      <c r="N2086">
        <v>2020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45662.36</v>
      </c>
      <c r="X2086">
        <v>0</v>
      </c>
      <c r="Y2086">
        <v>0</v>
      </c>
      <c r="Z2086">
        <v>0</v>
      </c>
    </row>
    <row r="2087" spans="1:26" x14ac:dyDescent="0.25">
      <c r="A2087" t="s">
        <v>194</v>
      </c>
      <c r="B2087" t="s">
        <v>15</v>
      </c>
      <c r="C2087" t="str">
        <f>+VLOOKUP(Importaciones_mensuales[[#This Row],[Código Arancelario]],Codigos10[],2,0)</f>
        <v>Uva</v>
      </c>
      <c r="D2087">
        <f>+VLOOKUP(Importaciones_mensuales[[#This Row],[Cultivo]],Cod_categoría[],2,0)</f>
        <v>100109001</v>
      </c>
      <c r="E2087" t="str">
        <f>+VLOOKUP(Importaciones_mensuales[[#This Row],[Código Arancelario]],Codigos10[],4,0)</f>
        <v>Fresco</v>
      </c>
      <c r="F2087">
        <f>+VLOOKUP(Importaciones_mensuales[[#This Row],[Procesamiento]],Cod_procesamiento[],2,0)</f>
        <v>4</v>
      </c>
      <c r="G2087" t="str">
        <f>+VLOOKUP(Importaciones_mensuales[[#This Row],[Código Arancelario]],Codigos10[],3,0)</f>
        <v>No orgánico</v>
      </c>
      <c r="H2087">
        <f>+VLOOKUP(Importaciones_mensuales[[#This Row],[Tipo]],Cod_tipo[],2,0)</f>
        <v>2</v>
      </c>
      <c r="I2087" t="str">
        <f>+VLOOKUP(Importaciones_mensuales[[#This Row],[Código Arancelario]],Codigos10[],5,0)</f>
        <v>Uva</v>
      </c>
      <c r="J2087">
        <f>+VLOOKUP(Importaciones_mensuales[[#This Row],[Categoría]],Cod_Tipo_cultivo[],2,0)</f>
        <v>11</v>
      </c>
      <c r="K2087" t="s">
        <v>129</v>
      </c>
      <c r="L2087">
        <f>+VLOOKUP(Importaciones_mensuales[[#This Row],[Contenido]],Contenido_cod[],2,0)</f>
        <v>1</v>
      </c>
      <c r="M2087" t="str">
        <f>+VLOOKUP(Importaciones_mensuales[[#This Row],[Código Arancelario]],Codigos10[],7,0)</f>
        <v>Sugraone</v>
      </c>
      <c r="N2087">
        <v>2020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40140</v>
      </c>
      <c r="V2087">
        <v>40140</v>
      </c>
      <c r="W2087">
        <v>0</v>
      </c>
      <c r="X2087">
        <v>0</v>
      </c>
      <c r="Y2087">
        <v>0</v>
      </c>
      <c r="Z2087">
        <v>0</v>
      </c>
    </row>
    <row r="2088" spans="1:26" x14ac:dyDescent="0.25">
      <c r="A2088" t="s">
        <v>252</v>
      </c>
      <c r="B2088" t="s">
        <v>362</v>
      </c>
      <c r="C2088" t="str">
        <f>+VLOOKUP(Importaciones_mensuales[[#This Row],[Código Arancelario]],Codigos10[],2,0)</f>
        <v>Zarzamora</v>
      </c>
      <c r="D2088">
        <f>+VLOOKUP(Importaciones_mensuales[[#This Row],[Cultivo]],Cod_categoría[],2,0)</f>
        <v>100114038</v>
      </c>
      <c r="E2088" t="str">
        <f>+VLOOKUP(Importaciones_mensuales[[#This Row],[Código Arancelario]],Codigos10[],4,0)</f>
        <v>Congelado</v>
      </c>
      <c r="F2088">
        <f>+VLOOKUP(Importaciones_mensuales[[#This Row],[Procesamiento]],Cod_procesamiento[],2,0)</f>
        <v>1</v>
      </c>
      <c r="G2088" t="str">
        <f>+VLOOKUP(Importaciones_mensuales[[#This Row],[Código Arancelario]],Codigos10[],3,0)</f>
        <v>Sin especificar</v>
      </c>
      <c r="H2088">
        <f>+VLOOKUP(Importaciones_mensuales[[#This Row],[Tipo]],Cod_tipo[],2,0)</f>
        <v>5</v>
      </c>
      <c r="I2088" t="str">
        <f>+VLOOKUP(Importaciones_mensuales[[#This Row],[Código Arancelario]],Codigos10[],5,0)</f>
        <v>Berries</v>
      </c>
      <c r="J2088">
        <f>+VLOOKUP(Importaciones_mensuales[[#This Row],[Categoría]],Cod_Tipo_cultivo[],2,0)</f>
        <v>1</v>
      </c>
      <c r="K2088" t="s">
        <v>129</v>
      </c>
      <c r="L2088">
        <f>+VLOOKUP(Importaciones_mensuales[[#This Row],[Contenido]],Contenido_cod[],2,0)</f>
        <v>1</v>
      </c>
      <c r="M2088" t="str">
        <f>+VLOOKUP(Importaciones_mensuales[[#This Row],[Código Arancelario]],Codigos10[],7,0)</f>
        <v>Sin especificar</v>
      </c>
      <c r="N2088">
        <v>2015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1.3846000000000001</v>
      </c>
      <c r="W2088">
        <v>0.04</v>
      </c>
      <c r="X2088">
        <v>20791.3462</v>
      </c>
      <c r="Y2088">
        <v>0</v>
      </c>
      <c r="Z2088">
        <v>0</v>
      </c>
    </row>
    <row r="2089" spans="1:26" x14ac:dyDescent="0.25">
      <c r="A2089" t="s">
        <v>229</v>
      </c>
      <c r="B2089" t="s">
        <v>15</v>
      </c>
      <c r="C2089" t="str">
        <f>+VLOOKUP(Importaciones_mensuales[[#This Row],[Código Arancelario]],Codigos10[],2,0)</f>
        <v>Ciruela</v>
      </c>
      <c r="D2089">
        <f>+VLOOKUP(Importaciones_mensuales[[#This Row],[Cultivo]],Cod_categoría[],2,0)</f>
        <v>100103002</v>
      </c>
      <c r="E2089" t="str">
        <f>+VLOOKUP(Importaciones_mensuales[[#This Row],[Código Arancelario]],Codigos10[],4,0)</f>
        <v>Fresco</v>
      </c>
      <c r="F2089">
        <f>+VLOOKUP(Importaciones_mensuales[[#This Row],[Procesamiento]],Cod_procesamiento[],2,0)</f>
        <v>4</v>
      </c>
      <c r="G2089" t="str">
        <f>+VLOOKUP(Importaciones_mensuales[[#This Row],[Código Arancelario]],Codigos10[],3,0)</f>
        <v>No orgánico</v>
      </c>
      <c r="H2089">
        <f>+VLOOKUP(Importaciones_mensuales[[#This Row],[Tipo]],Cod_tipo[],2,0)</f>
        <v>2</v>
      </c>
      <c r="I2089" t="str">
        <f>+VLOOKUP(Importaciones_mensuales[[#This Row],[Código Arancelario]],Codigos10[],5,0)</f>
        <v>Frutos de carozo</v>
      </c>
      <c r="J2089">
        <f>+VLOOKUP(Importaciones_mensuales[[#This Row],[Categoría]],Cod_Tipo_cultivo[],2,0)</f>
        <v>5</v>
      </c>
      <c r="K2089" t="s">
        <v>129</v>
      </c>
      <c r="L2089">
        <f>+VLOOKUP(Importaciones_mensuales[[#This Row],[Contenido]],Contenido_cod[],2,0)</f>
        <v>1</v>
      </c>
      <c r="M2089" t="str">
        <f>+VLOOKUP(Importaciones_mensuales[[#This Row],[Código Arancelario]],Codigos10[],7,0)</f>
        <v>Sin especificar</v>
      </c>
      <c r="N2089">
        <v>2020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3394.8</v>
      </c>
      <c r="U2089">
        <v>5978.35</v>
      </c>
      <c r="V2089">
        <v>3380.4</v>
      </c>
      <c r="W2089">
        <v>26683.200000000001</v>
      </c>
      <c r="X2089">
        <v>0</v>
      </c>
      <c r="Y2089">
        <v>0</v>
      </c>
      <c r="Z2089">
        <v>0</v>
      </c>
    </row>
    <row r="2090" spans="1:26" x14ac:dyDescent="0.25">
      <c r="A2090" t="s">
        <v>239</v>
      </c>
      <c r="B2090" t="s">
        <v>15</v>
      </c>
      <c r="C2090" t="str">
        <f>+VLOOKUP(Importaciones_mensuales[[#This Row],[Código Arancelario]],Codigos10[],2,0)</f>
        <v>Arándano</v>
      </c>
      <c r="D2090">
        <f>+VLOOKUP(Importaciones_mensuales[[#This Row],[Cultivo]],Cod_categoría[],2,0)</f>
        <v>100101001</v>
      </c>
      <c r="E2090" t="str">
        <f>+VLOOKUP(Importaciones_mensuales[[#This Row],[Código Arancelario]],Codigos10[],4,0)</f>
        <v>Fresco</v>
      </c>
      <c r="F2090">
        <f>+VLOOKUP(Importaciones_mensuales[[#This Row],[Procesamiento]],Cod_procesamiento[],2,0)</f>
        <v>4</v>
      </c>
      <c r="G2090" t="str">
        <f>+VLOOKUP(Importaciones_mensuales[[#This Row],[Código Arancelario]],Codigos10[],3,0)</f>
        <v>No orgánico</v>
      </c>
      <c r="H2090">
        <f>+VLOOKUP(Importaciones_mensuales[[#This Row],[Tipo]],Cod_tipo[],2,0)</f>
        <v>2</v>
      </c>
      <c r="I2090" t="str">
        <f>+VLOOKUP(Importaciones_mensuales[[#This Row],[Código Arancelario]],Codigos10[],5,0)</f>
        <v>Berries</v>
      </c>
      <c r="J2090">
        <f>+VLOOKUP(Importaciones_mensuales[[#This Row],[Categoría]],Cod_Tipo_cultivo[],2,0)</f>
        <v>1</v>
      </c>
      <c r="K2090" t="s">
        <v>129</v>
      </c>
      <c r="L2090">
        <f>+VLOOKUP(Importaciones_mensuales[[#This Row],[Contenido]],Contenido_cod[],2,0)</f>
        <v>1</v>
      </c>
      <c r="M2090" t="str">
        <f>+VLOOKUP(Importaciones_mensuales[[#This Row],[Código Arancelario]],Codigos10[],7,0)</f>
        <v>Rojo</v>
      </c>
      <c r="N2090">
        <v>2020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93.34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</row>
    <row r="2091" spans="1:26" x14ac:dyDescent="0.25">
      <c r="A2091" t="s">
        <v>256</v>
      </c>
      <c r="B2091" t="s">
        <v>362</v>
      </c>
      <c r="C2091" t="str">
        <f>+VLOOKUP(Importaciones_mensuales[[#This Row],[Código Arancelario]],Codigos10[],2,0)</f>
        <v>Damasco</v>
      </c>
      <c r="D2091">
        <f>+VLOOKUP(Importaciones_mensuales[[#This Row],[Cultivo]],Cod_categoría[],2,0)</f>
        <v>100103003</v>
      </c>
      <c r="E2091" t="str">
        <f>+VLOOKUP(Importaciones_mensuales[[#This Row],[Código Arancelario]],Codigos10[],4,0)</f>
        <v>Congelado</v>
      </c>
      <c r="F2091">
        <f>+VLOOKUP(Importaciones_mensuales[[#This Row],[Procesamiento]],Cod_procesamiento[],2,0)</f>
        <v>1</v>
      </c>
      <c r="G2091" t="str">
        <f>+VLOOKUP(Importaciones_mensuales[[#This Row],[Código Arancelario]],Codigos10[],3,0)</f>
        <v>Sin especificar</v>
      </c>
      <c r="H2091">
        <f>+VLOOKUP(Importaciones_mensuales[[#This Row],[Tipo]],Cod_tipo[],2,0)</f>
        <v>5</v>
      </c>
      <c r="I2091" t="str">
        <f>+VLOOKUP(Importaciones_mensuales[[#This Row],[Código Arancelario]],Codigos10[],5,0)</f>
        <v>Frutos de carozo</v>
      </c>
      <c r="J2091">
        <f>+VLOOKUP(Importaciones_mensuales[[#This Row],[Categoría]],Cod_Tipo_cultivo[],2,0)</f>
        <v>5</v>
      </c>
      <c r="K2091" t="s">
        <v>129</v>
      </c>
      <c r="L2091">
        <f>+VLOOKUP(Importaciones_mensuales[[#This Row],[Contenido]],Contenido_cod[],2,0)</f>
        <v>1</v>
      </c>
      <c r="M2091" t="str">
        <f>+VLOOKUP(Importaciones_mensuales[[#This Row],[Código Arancelario]],Codigos10[],7,0)</f>
        <v>Sin especificar</v>
      </c>
      <c r="N2091">
        <v>2015</v>
      </c>
      <c r="O2091">
        <v>0</v>
      </c>
      <c r="P2091">
        <v>0</v>
      </c>
      <c r="Q2091">
        <v>0</v>
      </c>
      <c r="R2091">
        <v>0</v>
      </c>
      <c r="S2091">
        <v>20000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</row>
    <row r="2092" spans="1:26" x14ac:dyDescent="0.25">
      <c r="A2092" t="s">
        <v>257</v>
      </c>
      <c r="B2092" t="s">
        <v>362</v>
      </c>
      <c r="C2092" t="str">
        <f>+VLOOKUP(Importaciones_mensuales[[#This Row],[Código Arancelario]],Codigos10[],2,0)</f>
        <v>Durazno</v>
      </c>
      <c r="D2092">
        <f>+VLOOKUP(Importaciones_mensuales[[#This Row],[Cultivo]],Cod_categoría[],2,0)</f>
        <v>100103004</v>
      </c>
      <c r="E2092" t="str">
        <f>+VLOOKUP(Importaciones_mensuales[[#This Row],[Código Arancelario]],Codigos10[],4,0)</f>
        <v>Congelado</v>
      </c>
      <c r="F2092">
        <f>+VLOOKUP(Importaciones_mensuales[[#This Row],[Procesamiento]],Cod_procesamiento[],2,0)</f>
        <v>1</v>
      </c>
      <c r="G2092" t="str">
        <f>+VLOOKUP(Importaciones_mensuales[[#This Row],[Código Arancelario]],Codigos10[],3,0)</f>
        <v>Sin especificar</v>
      </c>
      <c r="H2092">
        <f>+VLOOKUP(Importaciones_mensuales[[#This Row],[Tipo]],Cod_tipo[],2,0)</f>
        <v>5</v>
      </c>
      <c r="I2092" t="str">
        <f>+VLOOKUP(Importaciones_mensuales[[#This Row],[Código Arancelario]],Codigos10[],5,0)</f>
        <v>Frutos de carozo</v>
      </c>
      <c r="J2092">
        <f>+VLOOKUP(Importaciones_mensuales[[#This Row],[Categoría]],Cod_Tipo_cultivo[],2,0)</f>
        <v>5</v>
      </c>
      <c r="K2092" t="s">
        <v>129</v>
      </c>
      <c r="L2092">
        <f>+VLOOKUP(Importaciones_mensuales[[#This Row],[Contenido]],Contenido_cod[],2,0)</f>
        <v>1</v>
      </c>
      <c r="M2092" t="str">
        <f>+VLOOKUP(Importaciones_mensuales[[#This Row],[Código Arancelario]],Codigos10[],7,0)</f>
        <v>Sin especificar</v>
      </c>
      <c r="N2092">
        <v>2015</v>
      </c>
      <c r="O2092">
        <v>24000</v>
      </c>
      <c r="P2092">
        <v>49000</v>
      </c>
      <c r="Q2092">
        <v>48000</v>
      </c>
      <c r="R2092">
        <v>0</v>
      </c>
      <c r="S2092">
        <v>25000</v>
      </c>
      <c r="T2092">
        <v>0</v>
      </c>
      <c r="U2092">
        <v>38959.050000000003</v>
      </c>
      <c r="V2092">
        <v>72000</v>
      </c>
      <c r="W2092">
        <v>195000</v>
      </c>
      <c r="X2092">
        <v>72000</v>
      </c>
      <c r="Y2092">
        <v>25005.9077</v>
      </c>
      <c r="Z2092">
        <v>24649.221600000001</v>
      </c>
    </row>
    <row r="2093" spans="1:26" x14ac:dyDescent="0.25">
      <c r="A2093" t="s">
        <v>321</v>
      </c>
      <c r="B2093" t="s">
        <v>362</v>
      </c>
      <c r="C2093" t="str">
        <f>+VLOOKUP(Importaciones_mensuales[[#This Row],[Código Arancelario]],Codigos10[],2,0)</f>
        <v>Kiwi</v>
      </c>
      <c r="D2093">
        <f>+VLOOKUP(Importaciones_mensuales[[#This Row],[Cultivo]],Cod_categoría[],2,0)</f>
        <v>100101007</v>
      </c>
      <c r="E2093" t="str">
        <f>+VLOOKUP(Importaciones_mensuales[[#This Row],[Código Arancelario]],Codigos10[],4,0)</f>
        <v>Congelado</v>
      </c>
      <c r="F2093">
        <f>+VLOOKUP(Importaciones_mensuales[[#This Row],[Procesamiento]],Cod_procesamiento[],2,0)</f>
        <v>1</v>
      </c>
      <c r="G2093" t="str">
        <f>+VLOOKUP(Importaciones_mensuales[[#This Row],[Código Arancelario]],Codigos10[],3,0)</f>
        <v>Sin especificar</v>
      </c>
      <c r="H2093">
        <f>+VLOOKUP(Importaciones_mensuales[[#This Row],[Tipo]],Cod_tipo[],2,0)</f>
        <v>5</v>
      </c>
      <c r="I2093" t="str">
        <f>+VLOOKUP(Importaciones_mensuales[[#This Row],[Código Arancelario]],Codigos10[],5,0)</f>
        <v>Berries</v>
      </c>
      <c r="J2093">
        <f>+VLOOKUP(Importaciones_mensuales[[#This Row],[Categoría]],Cod_Tipo_cultivo[],2,0)</f>
        <v>1</v>
      </c>
      <c r="K2093" t="s">
        <v>129</v>
      </c>
      <c r="L2093">
        <f>+VLOOKUP(Importaciones_mensuales[[#This Row],[Contenido]],Contenido_cod[],2,0)</f>
        <v>1</v>
      </c>
      <c r="M2093" t="str">
        <f>+VLOOKUP(Importaciones_mensuales[[#This Row],[Código Arancelario]],Codigos10[],7,0)</f>
        <v>Sin especificar</v>
      </c>
      <c r="N2093">
        <v>2015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3792.0922999999998</v>
      </c>
    </row>
    <row r="2094" spans="1:26" x14ac:dyDescent="0.25">
      <c r="A2094" t="s">
        <v>259</v>
      </c>
      <c r="B2094" t="s">
        <v>362</v>
      </c>
      <c r="C2094" t="str">
        <f>+VLOOKUP(Importaciones_mensuales[[#This Row],[Código Arancelario]],Codigos10[],2,0)</f>
        <v>Uva</v>
      </c>
      <c r="D2094">
        <f>+VLOOKUP(Importaciones_mensuales[[#This Row],[Cultivo]],Cod_categoría[],2,0)</f>
        <v>100109001</v>
      </c>
      <c r="E2094" t="str">
        <f>+VLOOKUP(Importaciones_mensuales[[#This Row],[Código Arancelario]],Codigos10[],4,0)</f>
        <v>Congelado</v>
      </c>
      <c r="F2094">
        <f>+VLOOKUP(Importaciones_mensuales[[#This Row],[Procesamiento]],Cod_procesamiento[],2,0)</f>
        <v>1</v>
      </c>
      <c r="G2094" t="str">
        <f>+VLOOKUP(Importaciones_mensuales[[#This Row],[Código Arancelario]],Codigos10[],3,0)</f>
        <v>Sin especificar</v>
      </c>
      <c r="H2094">
        <f>+VLOOKUP(Importaciones_mensuales[[#This Row],[Tipo]],Cod_tipo[],2,0)</f>
        <v>5</v>
      </c>
      <c r="I2094" t="str">
        <f>+VLOOKUP(Importaciones_mensuales[[#This Row],[Código Arancelario]],Codigos10[],5,0)</f>
        <v>Uva</v>
      </c>
      <c r="J2094">
        <f>+VLOOKUP(Importaciones_mensuales[[#This Row],[Categoría]],Cod_Tipo_cultivo[],2,0)</f>
        <v>11</v>
      </c>
      <c r="K2094" t="s">
        <v>129</v>
      </c>
      <c r="L2094">
        <f>+VLOOKUP(Importaciones_mensuales[[#This Row],[Contenido]],Contenido_cod[],2,0)</f>
        <v>1</v>
      </c>
      <c r="M2094" t="str">
        <f>+VLOOKUP(Importaciones_mensuales[[#This Row],[Código Arancelario]],Codigos10[],7,0)</f>
        <v>Sin especificar</v>
      </c>
      <c r="N2094">
        <v>2015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33520</v>
      </c>
    </row>
    <row r="2095" spans="1:26" x14ac:dyDescent="0.25">
      <c r="A2095" t="s">
        <v>240</v>
      </c>
      <c r="B2095" t="s">
        <v>15</v>
      </c>
      <c r="C2095" t="str">
        <f>+VLOOKUP(Importaciones_mensuales[[#This Row],[Código Arancelario]],Codigos10[],2,0)</f>
        <v>Arándano</v>
      </c>
      <c r="D2095">
        <f>+VLOOKUP(Importaciones_mensuales[[#This Row],[Cultivo]],Cod_categoría[],2,0)</f>
        <v>100101001</v>
      </c>
      <c r="E2095" t="str">
        <f>+VLOOKUP(Importaciones_mensuales[[#This Row],[Código Arancelario]],Codigos10[],4,0)</f>
        <v>Fresco</v>
      </c>
      <c r="F2095">
        <f>+VLOOKUP(Importaciones_mensuales[[#This Row],[Procesamiento]],Cod_procesamiento[],2,0)</f>
        <v>4</v>
      </c>
      <c r="G2095" t="str">
        <f>+VLOOKUP(Importaciones_mensuales[[#This Row],[Código Arancelario]],Codigos10[],3,0)</f>
        <v>No orgánico</v>
      </c>
      <c r="H2095">
        <f>+VLOOKUP(Importaciones_mensuales[[#This Row],[Tipo]],Cod_tipo[],2,0)</f>
        <v>2</v>
      </c>
      <c r="I2095" t="str">
        <f>+VLOOKUP(Importaciones_mensuales[[#This Row],[Código Arancelario]],Codigos10[],5,0)</f>
        <v>Berries</v>
      </c>
      <c r="J2095">
        <f>+VLOOKUP(Importaciones_mensuales[[#This Row],[Categoría]],Cod_Tipo_cultivo[],2,0)</f>
        <v>1</v>
      </c>
      <c r="K2095" t="s">
        <v>129</v>
      </c>
      <c r="L2095">
        <f>+VLOOKUP(Importaciones_mensuales[[#This Row],[Contenido]],Contenido_cod[],2,0)</f>
        <v>1</v>
      </c>
      <c r="M2095" t="str">
        <f>+VLOOKUP(Importaciones_mensuales[[#This Row],[Código Arancelario]],Codigos10[],7,0)</f>
        <v>Azul</v>
      </c>
      <c r="N2095">
        <v>2020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59775.48</v>
      </c>
      <c r="U2095">
        <v>47758.86</v>
      </c>
      <c r="V2095">
        <v>51972.480000000003</v>
      </c>
      <c r="W2095">
        <v>0</v>
      </c>
      <c r="X2095">
        <v>0</v>
      </c>
      <c r="Y2095">
        <v>0</v>
      </c>
      <c r="Z2095">
        <v>0</v>
      </c>
    </row>
    <row r="2096" spans="1:26" x14ac:dyDescent="0.25">
      <c r="A2096" t="s">
        <v>246</v>
      </c>
      <c r="B2096" t="s">
        <v>15</v>
      </c>
      <c r="C2096" t="str">
        <f>+VLOOKUP(Importaciones_mensuales[[#This Row],[Código Arancelario]],Codigos10[],2,0)</f>
        <v>Frutilla</v>
      </c>
      <c r="D2096">
        <f>+VLOOKUP(Importaciones_mensuales[[#This Row],[Cultivo]],Cod_categoría[],2,0)</f>
        <v>100112025</v>
      </c>
      <c r="E2096" t="str">
        <f>+VLOOKUP(Importaciones_mensuales[[#This Row],[Código Arancelario]],Codigos10[],4,0)</f>
        <v>Congelado</v>
      </c>
      <c r="F2096">
        <f>+VLOOKUP(Importaciones_mensuales[[#This Row],[Procesamiento]],Cod_procesamiento[],2,0)</f>
        <v>1</v>
      </c>
      <c r="G2096" t="str">
        <f>+VLOOKUP(Importaciones_mensuales[[#This Row],[Código Arancelario]],Codigos10[],3,0)</f>
        <v>Orgánico</v>
      </c>
      <c r="H2096">
        <f>+VLOOKUP(Importaciones_mensuales[[#This Row],[Tipo]],Cod_tipo[],2,0)</f>
        <v>1</v>
      </c>
      <c r="I2096" t="str">
        <f>+VLOOKUP(Importaciones_mensuales[[#This Row],[Código Arancelario]],Codigos10[],5,0)</f>
        <v>Berries</v>
      </c>
      <c r="J2096">
        <f>+VLOOKUP(Importaciones_mensuales[[#This Row],[Categoría]],Cod_Tipo_cultivo[],2,0)</f>
        <v>1</v>
      </c>
      <c r="K2096" t="s">
        <v>129</v>
      </c>
      <c r="L2096">
        <f>+VLOOKUP(Importaciones_mensuales[[#This Row],[Contenido]],Contenido_cod[],2,0)</f>
        <v>1</v>
      </c>
      <c r="M2096" t="str">
        <f>+VLOOKUP(Importaciones_mensuales[[#This Row],[Código Arancelario]],Codigos10[],7,0)</f>
        <v>Sin especificar</v>
      </c>
      <c r="N2096">
        <v>2020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30390</v>
      </c>
      <c r="U2096">
        <v>0</v>
      </c>
      <c r="V2096">
        <v>69155.240000000005</v>
      </c>
      <c r="W2096">
        <v>187016.57</v>
      </c>
      <c r="X2096">
        <v>0</v>
      </c>
      <c r="Y2096">
        <v>117300</v>
      </c>
      <c r="Z2096">
        <v>0</v>
      </c>
    </row>
    <row r="2097" spans="1:26" x14ac:dyDescent="0.25">
      <c r="A2097" t="s">
        <v>265</v>
      </c>
      <c r="B2097" t="s">
        <v>362</v>
      </c>
      <c r="C2097" t="str">
        <f>+VLOOKUP(Importaciones_mensuales[[#This Row],[Código Arancelario]],Codigos10[],2,0)</f>
        <v>Damasco</v>
      </c>
      <c r="D2097">
        <f>+VLOOKUP(Importaciones_mensuales[[#This Row],[Cultivo]],Cod_categoría[],2,0)</f>
        <v>100103003</v>
      </c>
      <c r="E2097" t="str">
        <f>+VLOOKUP(Importaciones_mensuales[[#This Row],[Código Arancelario]],Codigos10[],4,0)</f>
        <v>Deshidratado</v>
      </c>
      <c r="F2097">
        <f>+VLOOKUP(Importaciones_mensuales[[#This Row],[Procesamiento]],Cod_procesamiento[],2,0)</f>
        <v>3</v>
      </c>
      <c r="G2097" t="str">
        <f>+VLOOKUP(Importaciones_mensuales[[#This Row],[Código Arancelario]],Codigos10[],3,0)</f>
        <v>Sin especificar</v>
      </c>
      <c r="H2097">
        <f>+VLOOKUP(Importaciones_mensuales[[#This Row],[Tipo]],Cod_tipo[],2,0)</f>
        <v>5</v>
      </c>
      <c r="I2097" t="str">
        <f>+VLOOKUP(Importaciones_mensuales[[#This Row],[Código Arancelario]],Codigos10[],5,0)</f>
        <v>Frutos de carozo</v>
      </c>
      <c r="J2097">
        <f>+VLOOKUP(Importaciones_mensuales[[#This Row],[Categoría]],Cod_Tipo_cultivo[],2,0)</f>
        <v>5</v>
      </c>
      <c r="K2097" t="s">
        <v>129</v>
      </c>
      <c r="L2097">
        <f>+VLOOKUP(Importaciones_mensuales[[#This Row],[Contenido]],Contenido_cod[],2,0)</f>
        <v>1</v>
      </c>
      <c r="M2097" t="str">
        <f>+VLOOKUP(Importaciones_mensuales[[#This Row],[Código Arancelario]],Codigos10[],7,0)</f>
        <v>Sin especificar</v>
      </c>
      <c r="N2097">
        <v>2015</v>
      </c>
      <c r="O2097">
        <v>12270</v>
      </c>
      <c r="P2097">
        <v>9401</v>
      </c>
      <c r="Q2097">
        <v>0</v>
      </c>
      <c r="R2097">
        <v>20000</v>
      </c>
      <c r="S2097">
        <v>6000</v>
      </c>
      <c r="T2097">
        <v>0</v>
      </c>
      <c r="U2097">
        <v>18000</v>
      </c>
      <c r="V2097">
        <v>0</v>
      </c>
      <c r="W2097">
        <v>14800</v>
      </c>
      <c r="X2097">
        <v>9280</v>
      </c>
      <c r="Y2097">
        <v>15000</v>
      </c>
      <c r="Z2097">
        <v>24240</v>
      </c>
    </row>
    <row r="2098" spans="1:26" x14ac:dyDescent="0.25">
      <c r="A2098" t="s">
        <v>298</v>
      </c>
      <c r="B2098" t="s">
        <v>15</v>
      </c>
      <c r="C2098" t="str">
        <f>+VLOOKUP(Importaciones_mensuales[[#This Row],[Código Arancelario]],Codigos10[],2,0)</f>
        <v>Mora</v>
      </c>
      <c r="D2098">
        <f>+VLOOKUP(Importaciones_mensuales[[#This Row],[Cultivo]],Cod_categoría[],2,0)</f>
        <v>100101008</v>
      </c>
      <c r="E2098" t="str">
        <f>+VLOOKUP(Importaciones_mensuales[[#This Row],[Código Arancelario]],Codigos10[],4,0)</f>
        <v>Congelado</v>
      </c>
      <c r="F2098">
        <f>+VLOOKUP(Importaciones_mensuales[[#This Row],[Procesamiento]],Cod_procesamiento[],2,0)</f>
        <v>1</v>
      </c>
      <c r="G2098" t="str">
        <f>+VLOOKUP(Importaciones_mensuales[[#This Row],[Código Arancelario]],Codigos10[],3,0)</f>
        <v>Orgánico</v>
      </c>
      <c r="H2098">
        <f>+VLOOKUP(Importaciones_mensuales[[#This Row],[Tipo]],Cod_tipo[],2,0)</f>
        <v>1</v>
      </c>
      <c r="I2098" t="str">
        <f>+VLOOKUP(Importaciones_mensuales[[#This Row],[Código Arancelario]],Codigos10[],5,0)</f>
        <v>Berries</v>
      </c>
      <c r="J2098">
        <f>+VLOOKUP(Importaciones_mensuales[[#This Row],[Categoría]],Cod_Tipo_cultivo[],2,0)</f>
        <v>1</v>
      </c>
      <c r="K2098" t="s">
        <v>129</v>
      </c>
      <c r="L2098">
        <f>+VLOOKUP(Importaciones_mensuales[[#This Row],[Contenido]],Contenido_cod[],2,0)</f>
        <v>1</v>
      </c>
      <c r="M2098" t="str">
        <f>+VLOOKUP(Importaciones_mensuales[[#This Row],[Código Arancelario]],Codigos10[],7,0)</f>
        <v>Sin especificar</v>
      </c>
      <c r="N2098">
        <v>2020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42801.54</v>
      </c>
      <c r="X2098">
        <v>132886.78</v>
      </c>
      <c r="Y2098">
        <v>0</v>
      </c>
      <c r="Z2098">
        <v>0</v>
      </c>
    </row>
    <row r="2099" spans="1:26" x14ac:dyDescent="0.25">
      <c r="A2099" t="s">
        <v>248</v>
      </c>
      <c r="B2099" t="s">
        <v>15</v>
      </c>
      <c r="C2099" t="str">
        <f>+VLOOKUP(Importaciones_mensuales[[#This Row],[Código Arancelario]],Codigos10[],2,0)</f>
        <v>Mora</v>
      </c>
      <c r="D2099">
        <f>+VLOOKUP(Importaciones_mensuales[[#This Row],[Cultivo]],Cod_categoría[],2,0)</f>
        <v>100101008</v>
      </c>
      <c r="E2099" t="str">
        <f>+VLOOKUP(Importaciones_mensuales[[#This Row],[Código Arancelario]],Codigos10[],4,0)</f>
        <v>Congelado</v>
      </c>
      <c r="F2099">
        <f>+VLOOKUP(Importaciones_mensuales[[#This Row],[Procesamiento]],Cod_procesamiento[],2,0)</f>
        <v>1</v>
      </c>
      <c r="G2099" t="str">
        <f>+VLOOKUP(Importaciones_mensuales[[#This Row],[Código Arancelario]],Codigos10[],3,0)</f>
        <v>No orgánico</v>
      </c>
      <c r="H2099">
        <f>+VLOOKUP(Importaciones_mensuales[[#This Row],[Tipo]],Cod_tipo[],2,0)</f>
        <v>2</v>
      </c>
      <c r="I2099" t="str">
        <f>+VLOOKUP(Importaciones_mensuales[[#This Row],[Código Arancelario]],Codigos10[],5,0)</f>
        <v>Berries</v>
      </c>
      <c r="J2099">
        <f>+VLOOKUP(Importaciones_mensuales[[#This Row],[Categoría]],Cod_Tipo_cultivo[],2,0)</f>
        <v>1</v>
      </c>
      <c r="K2099" t="s">
        <v>129</v>
      </c>
      <c r="L2099">
        <f>+VLOOKUP(Importaciones_mensuales[[#This Row],[Contenido]],Contenido_cod[],2,0)</f>
        <v>1</v>
      </c>
      <c r="M2099" t="str">
        <f>+VLOOKUP(Importaciones_mensuales[[#This Row],[Código Arancelario]],Codigos10[],7,0)</f>
        <v>Sin especificar</v>
      </c>
      <c r="N2099">
        <v>2020</v>
      </c>
      <c r="O2099">
        <v>0</v>
      </c>
      <c r="P2099">
        <v>0</v>
      </c>
      <c r="Q2099">
        <v>0</v>
      </c>
      <c r="R2099">
        <v>0</v>
      </c>
      <c r="S2099">
        <v>6625.46</v>
      </c>
      <c r="T2099">
        <v>0</v>
      </c>
      <c r="U2099">
        <v>65554.8</v>
      </c>
      <c r="V2099">
        <v>29295.57</v>
      </c>
      <c r="W2099">
        <v>9147.61</v>
      </c>
      <c r="X2099">
        <v>8345.41</v>
      </c>
      <c r="Y2099">
        <v>44973.060000000005</v>
      </c>
      <c r="Z2099">
        <v>22883.52</v>
      </c>
    </row>
    <row r="2100" spans="1:26" x14ac:dyDescent="0.25">
      <c r="A2100" t="s">
        <v>249</v>
      </c>
      <c r="B2100" t="s">
        <v>15</v>
      </c>
      <c r="C2100" t="str">
        <f>+VLOOKUP(Importaciones_mensuales[[#This Row],[Código Arancelario]],Codigos10[],2,0)</f>
        <v>Frambuesa</v>
      </c>
      <c r="D2100">
        <f>+VLOOKUP(Importaciones_mensuales[[#This Row],[Cultivo]],Cod_categoría[],2,0)</f>
        <v>100101004</v>
      </c>
      <c r="E2100" t="str">
        <f>+VLOOKUP(Importaciones_mensuales[[#This Row],[Código Arancelario]],Codigos10[],4,0)</f>
        <v>Congelado</v>
      </c>
      <c r="F2100">
        <f>+VLOOKUP(Importaciones_mensuales[[#This Row],[Procesamiento]],Cod_procesamiento[],2,0)</f>
        <v>1</v>
      </c>
      <c r="G2100" t="str">
        <f>+VLOOKUP(Importaciones_mensuales[[#This Row],[Código Arancelario]],Codigos10[],3,0)</f>
        <v>Orgánico</v>
      </c>
      <c r="H2100">
        <f>+VLOOKUP(Importaciones_mensuales[[#This Row],[Tipo]],Cod_tipo[],2,0)</f>
        <v>1</v>
      </c>
      <c r="I2100" t="str">
        <f>+VLOOKUP(Importaciones_mensuales[[#This Row],[Código Arancelario]],Codigos10[],5,0)</f>
        <v>Berries</v>
      </c>
      <c r="J2100">
        <f>+VLOOKUP(Importaciones_mensuales[[#This Row],[Categoría]],Cod_Tipo_cultivo[],2,0)</f>
        <v>1</v>
      </c>
      <c r="K2100" t="s">
        <v>129</v>
      </c>
      <c r="L2100">
        <f>+VLOOKUP(Importaciones_mensuales[[#This Row],[Contenido]],Contenido_cod[],2,0)</f>
        <v>1</v>
      </c>
      <c r="M2100" t="str">
        <f>+VLOOKUP(Importaciones_mensuales[[#This Row],[Código Arancelario]],Codigos10[],7,0)</f>
        <v>Sin especificar</v>
      </c>
      <c r="N2100">
        <v>2020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76372.11</v>
      </c>
      <c r="U2100">
        <v>0</v>
      </c>
      <c r="V2100">
        <v>0</v>
      </c>
      <c r="W2100">
        <v>231627.18</v>
      </c>
      <c r="X2100">
        <v>210819.69</v>
      </c>
      <c r="Y2100">
        <v>160753.76</v>
      </c>
      <c r="Z2100">
        <v>278850.33</v>
      </c>
    </row>
    <row r="2101" spans="1:26" x14ac:dyDescent="0.25">
      <c r="A2101" t="s">
        <v>254</v>
      </c>
      <c r="B2101" t="s">
        <v>15</v>
      </c>
      <c r="C2101" t="str">
        <f>+VLOOKUP(Importaciones_mensuales[[#This Row],[Código Arancelario]],Codigos10[],2,0)</f>
        <v>Arándano</v>
      </c>
      <c r="D2101">
        <f>+VLOOKUP(Importaciones_mensuales[[#This Row],[Cultivo]],Cod_categoría[],2,0)</f>
        <v>100101001</v>
      </c>
      <c r="E2101" t="str">
        <f>+VLOOKUP(Importaciones_mensuales[[#This Row],[Código Arancelario]],Codigos10[],4,0)</f>
        <v>Congelado</v>
      </c>
      <c r="F2101">
        <f>+VLOOKUP(Importaciones_mensuales[[#This Row],[Procesamiento]],Cod_procesamiento[],2,0)</f>
        <v>1</v>
      </c>
      <c r="G2101" t="str">
        <f>+VLOOKUP(Importaciones_mensuales[[#This Row],[Código Arancelario]],Codigos10[],3,0)</f>
        <v>Orgánico</v>
      </c>
      <c r="H2101">
        <f>+VLOOKUP(Importaciones_mensuales[[#This Row],[Tipo]],Cod_tipo[],2,0)</f>
        <v>1</v>
      </c>
      <c r="I2101" t="str">
        <f>+VLOOKUP(Importaciones_mensuales[[#This Row],[Código Arancelario]],Codigos10[],5,0)</f>
        <v>Berries</v>
      </c>
      <c r="J2101">
        <f>+VLOOKUP(Importaciones_mensuales[[#This Row],[Categoría]],Cod_Tipo_cultivo[],2,0)</f>
        <v>1</v>
      </c>
      <c r="K2101" t="s">
        <v>129</v>
      </c>
      <c r="L2101">
        <f>+VLOOKUP(Importaciones_mensuales[[#This Row],[Contenido]],Contenido_cod[],2,0)</f>
        <v>1</v>
      </c>
      <c r="M2101" t="str">
        <f>+VLOOKUP(Importaciones_mensuales[[#This Row],[Código Arancelario]],Codigos10[],7,0)</f>
        <v>Sin especificar</v>
      </c>
      <c r="N2101">
        <v>2020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52027.87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52672.659999999996</v>
      </c>
    </row>
    <row r="2102" spans="1:26" x14ac:dyDescent="0.25">
      <c r="A2102" t="s">
        <v>269</v>
      </c>
      <c r="B2102" t="s">
        <v>362</v>
      </c>
      <c r="C2102" t="str">
        <f>+VLOOKUP(Importaciones_mensuales[[#This Row],[Código Arancelario]],Codigos10[],2,0)</f>
        <v>Durazno</v>
      </c>
      <c r="D2102">
        <f>+VLOOKUP(Importaciones_mensuales[[#This Row],[Cultivo]],Cod_categoría[],2,0)</f>
        <v>100103004</v>
      </c>
      <c r="E2102" t="str">
        <f>+VLOOKUP(Importaciones_mensuales[[#This Row],[Código Arancelario]],Codigos10[],4,0)</f>
        <v>Deshidratado</v>
      </c>
      <c r="F2102">
        <f>+VLOOKUP(Importaciones_mensuales[[#This Row],[Procesamiento]],Cod_procesamiento[],2,0)</f>
        <v>3</v>
      </c>
      <c r="G2102" t="str">
        <f>+VLOOKUP(Importaciones_mensuales[[#This Row],[Código Arancelario]],Codigos10[],3,0)</f>
        <v>Sin especificar</v>
      </c>
      <c r="H2102">
        <f>+VLOOKUP(Importaciones_mensuales[[#This Row],[Tipo]],Cod_tipo[],2,0)</f>
        <v>5</v>
      </c>
      <c r="I2102" t="str">
        <f>+VLOOKUP(Importaciones_mensuales[[#This Row],[Código Arancelario]],Codigos10[],5,0)</f>
        <v>Frutos de carozo</v>
      </c>
      <c r="J2102">
        <f>+VLOOKUP(Importaciones_mensuales[[#This Row],[Categoría]],Cod_Tipo_cultivo[],2,0)</f>
        <v>5</v>
      </c>
      <c r="K2102" t="s">
        <v>129</v>
      </c>
      <c r="L2102">
        <f>+VLOOKUP(Importaciones_mensuales[[#This Row],[Contenido]],Contenido_cod[],2,0)</f>
        <v>1</v>
      </c>
      <c r="M2102" t="str">
        <f>+VLOOKUP(Importaciones_mensuales[[#This Row],[Código Arancelario]],Codigos10[],7,0)</f>
        <v>Sin especificar</v>
      </c>
      <c r="N2102">
        <v>2015</v>
      </c>
      <c r="O2102">
        <v>34590</v>
      </c>
      <c r="P2102">
        <v>19000</v>
      </c>
      <c r="Q2102">
        <v>16000</v>
      </c>
      <c r="R2102">
        <v>0</v>
      </c>
      <c r="S2102">
        <v>0</v>
      </c>
      <c r="T2102">
        <v>0</v>
      </c>
      <c r="U2102">
        <v>0</v>
      </c>
      <c r="V2102">
        <v>25025</v>
      </c>
      <c r="W2102">
        <v>4020</v>
      </c>
      <c r="X2102">
        <v>5240</v>
      </c>
      <c r="Y2102">
        <v>12850</v>
      </c>
      <c r="Z2102">
        <v>17280</v>
      </c>
    </row>
    <row r="2103" spans="1:26" x14ac:dyDescent="0.25">
      <c r="A2103" t="s">
        <v>260</v>
      </c>
      <c r="B2103" t="s">
        <v>15</v>
      </c>
      <c r="C2103" t="str">
        <f>+VLOOKUP(Importaciones_mensuales[[#This Row],[Código Arancelario]],Codigos10[],2,0)</f>
        <v>Cereza</v>
      </c>
      <c r="D2103">
        <f>+VLOOKUP(Importaciones_mensuales[[#This Row],[Cultivo]],Cod_categoría[],2,0)</f>
        <v>100103001</v>
      </c>
      <c r="E2103" t="str">
        <f>+VLOOKUP(Importaciones_mensuales[[#This Row],[Código Arancelario]],Codigos10[],4,0)</f>
        <v>Conserva</v>
      </c>
      <c r="F2103">
        <f>+VLOOKUP(Importaciones_mensuales[[#This Row],[Procesamiento]],Cod_procesamiento[],2,0)</f>
        <v>2</v>
      </c>
      <c r="G2103" t="str">
        <f>+VLOOKUP(Importaciones_mensuales[[#This Row],[Código Arancelario]],Codigos10[],3,0)</f>
        <v>Orgánico</v>
      </c>
      <c r="H2103">
        <f>+VLOOKUP(Importaciones_mensuales[[#This Row],[Tipo]],Cod_tipo[],2,0)</f>
        <v>1</v>
      </c>
      <c r="I2103" t="str">
        <f>+VLOOKUP(Importaciones_mensuales[[#This Row],[Código Arancelario]],Codigos10[],5,0)</f>
        <v>Frutos de carozo</v>
      </c>
      <c r="J2103">
        <f>+VLOOKUP(Importaciones_mensuales[[#This Row],[Categoría]],Cod_Tipo_cultivo[],2,0)</f>
        <v>5</v>
      </c>
      <c r="K2103" t="s">
        <v>129</v>
      </c>
      <c r="L2103">
        <f>+VLOOKUP(Importaciones_mensuales[[#This Row],[Contenido]],Contenido_cod[],2,0)</f>
        <v>1</v>
      </c>
      <c r="M2103" t="str">
        <f>+VLOOKUP(Importaciones_mensuales[[#This Row],[Código Arancelario]],Codigos10[],7,0)</f>
        <v>Sin especificar</v>
      </c>
      <c r="N2103">
        <v>2020</v>
      </c>
      <c r="O2103">
        <v>0</v>
      </c>
      <c r="P2103">
        <v>0</v>
      </c>
      <c r="Q2103">
        <v>35089.25</v>
      </c>
      <c r="R2103">
        <v>17853.580000000002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37632.03</v>
      </c>
    </row>
    <row r="2104" spans="1:26" x14ac:dyDescent="0.25">
      <c r="A2104" t="s">
        <v>262</v>
      </c>
      <c r="B2104" t="s">
        <v>15</v>
      </c>
      <c r="C2104" t="str">
        <f>+VLOOKUP(Importaciones_mensuales[[#This Row],[Código Arancelario]],Codigos10[],2,0)</f>
        <v>Cereza</v>
      </c>
      <c r="D2104">
        <f>+VLOOKUP(Importaciones_mensuales[[#This Row],[Cultivo]],Cod_categoría[],2,0)</f>
        <v>100103001</v>
      </c>
      <c r="E2104" t="str">
        <f>+VLOOKUP(Importaciones_mensuales[[#This Row],[Código Arancelario]],Codigos10[],4,0)</f>
        <v>Conserva</v>
      </c>
      <c r="F2104">
        <f>+VLOOKUP(Importaciones_mensuales[[#This Row],[Procesamiento]],Cod_procesamiento[],2,0)</f>
        <v>2</v>
      </c>
      <c r="G2104" t="str">
        <f>+VLOOKUP(Importaciones_mensuales[[#This Row],[Código Arancelario]],Codigos10[],3,0)</f>
        <v>No orgánico</v>
      </c>
      <c r="H2104">
        <f>+VLOOKUP(Importaciones_mensuales[[#This Row],[Tipo]],Cod_tipo[],2,0)</f>
        <v>2</v>
      </c>
      <c r="I2104" t="str">
        <f>+VLOOKUP(Importaciones_mensuales[[#This Row],[Código Arancelario]],Codigos10[],5,0)</f>
        <v>Frutos de carozo</v>
      </c>
      <c r="J2104">
        <f>+VLOOKUP(Importaciones_mensuales[[#This Row],[Categoría]],Cod_Tipo_cultivo[],2,0)</f>
        <v>5</v>
      </c>
      <c r="K2104" t="s">
        <v>129</v>
      </c>
      <c r="L2104">
        <f>+VLOOKUP(Importaciones_mensuales[[#This Row],[Contenido]],Contenido_cod[],2,0)</f>
        <v>1</v>
      </c>
      <c r="M2104" t="str">
        <f>+VLOOKUP(Importaciones_mensuales[[#This Row],[Código Arancelario]],Codigos10[],7,0)</f>
        <v>Sin especificar</v>
      </c>
      <c r="N2104">
        <v>2020</v>
      </c>
      <c r="O2104">
        <v>0</v>
      </c>
      <c r="P2104">
        <v>0</v>
      </c>
      <c r="Q2104">
        <v>0</v>
      </c>
      <c r="R2104">
        <v>19350.98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</row>
    <row r="2105" spans="1:26" x14ac:dyDescent="0.25">
      <c r="A2105" t="s">
        <v>266</v>
      </c>
      <c r="B2105" t="s">
        <v>15</v>
      </c>
      <c r="C2105" t="str">
        <f>+VLOOKUP(Importaciones_mensuales[[#This Row],[Código Arancelario]],Codigos10[],2,0)</f>
        <v>Ciruela</v>
      </c>
      <c r="D2105">
        <f>+VLOOKUP(Importaciones_mensuales[[#This Row],[Cultivo]],Cod_categoría[],2,0)</f>
        <v>100103002</v>
      </c>
      <c r="E2105" t="str">
        <f>+VLOOKUP(Importaciones_mensuales[[#This Row],[Código Arancelario]],Codigos10[],4,0)</f>
        <v>Deshidratado</v>
      </c>
      <c r="F2105">
        <f>+VLOOKUP(Importaciones_mensuales[[#This Row],[Procesamiento]],Cod_procesamiento[],2,0)</f>
        <v>3</v>
      </c>
      <c r="G2105" t="str">
        <f>+VLOOKUP(Importaciones_mensuales[[#This Row],[Código Arancelario]],Codigos10[],3,0)</f>
        <v>Orgánico</v>
      </c>
      <c r="H2105">
        <f>+VLOOKUP(Importaciones_mensuales[[#This Row],[Tipo]],Cod_tipo[],2,0)</f>
        <v>1</v>
      </c>
      <c r="I2105" t="str">
        <f>+VLOOKUP(Importaciones_mensuales[[#This Row],[Código Arancelario]],Codigos10[],5,0)</f>
        <v>Frutos de carozo</v>
      </c>
      <c r="J2105">
        <f>+VLOOKUP(Importaciones_mensuales[[#This Row],[Categoría]],Cod_Tipo_cultivo[],2,0)</f>
        <v>5</v>
      </c>
      <c r="K2105" t="s">
        <v>129</v>
      </c>
      <c r="L2105">
        <f>+VLOOKUP(Importaciones_mensuales[[#This Row],[Contenido]],Contenido_cod[],2,0)</f>
        <v>1</v>
      </c>
      <c r="M2105" t="str">
        <f>+VLOOKUP(Importaciones_mensuales[[#This Row],[Código Arancelario]],Codigos10[],7,0)</f>
        <v>Sin especificar</v>
      </c>
      <c r="N2105">
        <v>2020</v>
      </c>
      <c r="O2105">
        <v>0</v>
      </c>
      <c r="P2105">
        <v>0</v>
      </c>
      <c r="Q2105">
        <v>0</v>
      </c>
      <c r="R2105">
        <v>5602.97</v>
      </c>
      <c r="S2105">
        <v>127019.84</v>
      </c>
      <c r="T2105">
        <v>137206.02000000002</v>
      </c>
      <c r="U2105">
        <v>294866.02</v>
      </c>
      <c r="V2105">
        <v>202192.08000000002</v>
      </c>
      <c r="W2105">
        <v>211305.40000000002</v>
      </c>
      <c r="X2105">
        <v>34058</v>
      </c>
      <c r="Y2105">
        <v>35922.910000000003</v>
      </c>
      <c r="Z2105">
        <v>188244.7</v>
      </c>
    </row>
    <row r="2106" spans="1:26" x14ac:dyDescent="0.25">
      <c r="A2106" t="s">
        <v>299</v>
      </c>
      <c r="B2106" t="s">
        <v>15</v>
      </c>
      <c r="C2106" t="str">
        <f>+VLOOKUP(Importaciones_mensuales[[#This Row],[Código Arancelario]],Codigos10[],2,0)</f>
        <v>Manzana</v>
      </c>
      <c r="D2106">
        <f>+VLOOKUP(Importaciones_mensuales[[#This Row],[Cultivo]],Cod_categoría[],2,0)</f>
        <v>100104002</v>
      </c>
      <c r="E2106" t="str">
        <f>+VLOOKUP(Importaciones_mensuales[[#This Row],[Código Arancelario]],Codigos10[],4,0)</f>
        <v>Deshidratado</v>
      </c>
      <c r="F2106">
        <f>+VLOOKUP(Importaciones_mensuales[[#This Row],[Procesamiento]],Cod_procesamiento[],2,0)</f>
        <v>3</v>
      </c>
      <c r="G2106" t="str">
        <f>+VLOOKUP(Importaciones_mensuales[[#This Row],[Código Arancelario]],Codigos10[],3,0)</f>
        <v>Orgánico</v>
      </c>
      <c r="H2106">
        <f>+VLOOKUP(Importaciones_mensuales[[#This Row],[Tipo]],Cod_tipo[],2,0)</f>
        <v>1</v>
      </c>
      <c r="I2106" t="str">
        <f>+VLOOKUP(Importaciones_mensuales[[#This Row],[Código Arancelario]],Codigos10[],5,0)</f>
        <v>Frutos de pepita</v>
      </c>
      <c r="J2106">
        <f>+VLOOKUP(Importaciones_mensuales[[#This Row],[Categoría]],Cod_Tipo_cultivo[],2,0)</f>
        <v>3</v>
      </c>
      <c r="K2106" t="s">
        <v>129</v>
      </c>
      <c r="L2106">
        <f>+VLOOKUP(Importaciones_mensuales[[#This Row],[Contenido]],Contenido_cod[],2,0)</f>
        <v>1</v>
      </c>
      <c r="M2106" t="str">
        <f>+VLOOKUP(Importaciones_mensuales[[#This Row],[Código Arancelario]],Codigos10[],7,0)</f>
        <v>Sin especificar</v>
      </c>
      <c r="N2106">
        <v>2020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67577.119999999995</v>
      </c>
      <c r="X2106">
        <v>6250</v>
      </c>
      <c r="Y2106">
        <v>0</v>
      </c>
      <c r="Z2106">
        <v>0</v>
      </c>
    </row>
    <row r="2107" spans="1:26" x14ac:dyDescent="0.25">
      <c r="A2107" t="s">
        <v>268</v>
      </c>
      <c r="B2107" t="s">
        <v>15</v>
      </c>
      <c r="C2107" t="str">
        <f>+VLOOKUP(Importaciones_mensuales[[#This Row],[Código Arancelario]],Codigos10[],2,0)</f>
        <v>Manzana</v>
      </c>
      <c r="D2107">
        <f>+VLOOKUP(Importaciones_mensuales[[#This Row],[Cultivo]],Cod_categoría[],2,0)</f>
        <v>100104002</v>
      </c>
      <c r="E2107" t="str">
        <f>+VLOOKUP(Importaciones_mensuales[[#This Row],[Código Arancelario]],Codigos10[],4,0)</f>
        <v>Deshidratado</v>
      </c>
      <c r="F2107">
        <f>+VLOOKUP(Importaciones_mensuales[[#This Row],[Procesamiento]],Cod_procesamiento[],2,0)</f>
        <v>3</v>
      </c>
      <c r="G2107" t="str">
        <f>+VLOOKUP(Importaciones_mensuales[[#This Row],[Código Arancelario]],Codigos10[],3,0)</f>
        <v>No orgánico</v>
      </c>
      <c r="H2107">
        <f>+VLOOKUP(Importaciones_mensuales[[#This Row],[Tipo]],Cod_tipo[],2,0)</f>
        <v>2</v>
      </c>
      <c r="I2107" t="str">
        <f>+VLOOKUP(Importaciones_mensuales[[#This Row],[Código Arancelario]],Codigos10[],5,0)</f>
        <v>Frutos de pepita</v>
      </c>
      <c r="J2107">
        <f>+VLOOKUP(Importaciones_mensuales[[#This Row],[Categoría]],Cod_Tipo_cultivo[],2,0)</f>
        <v>3</v>
      </c>
      <c r="K2107" t="s">
        <v>129</v>
      </c>
      <c r="L2107">
        <f>+VLOOKUP(Importaciones_mensuales[[#This Row],[Contenido]],Contenido_cod[],2,0)</f>
        <v>1</v>
      </c>
      <c r="M2107" t="str">
        <f>+VLOOKUP(Importaciones_mensuales[[#This Row],[Código Arancelario]],Codigos10[],7,0)</f>
        <v>Sin especificar</v>
      </c>
      <c r="N2107">
        <v>2020</v>
      </c>
      <c r="O2107">
        <v>0</v>
      </c>
      <c r="P2107">
        <v>156.08000000000001</v>
      </c>
      <c r="Q2107">
        <v>39436.449999999997</v>
      </c>
      <c r="R2107">
        <v>7221.95</v>
      </c>
      <c r="S2107">
        <v>243.24</v>
      </c>
      <c r="T2107">
        <v>40130.75</v>
      </c>
      <c r="U2107">
        <v>198121.53</v>
      </c>
      <c r="V2107">
        <v>58110.84</v>
      </c>
      <c r="W2107">
        <v>0</v>
      </c>
      <c r="X2107">
        <v>250.9</v>
      </c>
      <c r="Y2107">
        <v>21372.880000000001</v>
      </c>
      <c r="Z2107">
        <v>39529.06</v>
      </c>
    </row>
    <row r="2108" spans="1:26" x14ac:dyDescent="0.25">
      <c r="A2108" t="s">
        <v>14</v>
      </c>
      <c r="B2108" t="s">
        <v>363</v>
      </c>
      <c r="C2108" t="str">
        <f>+VLOOKUP(Importaciones_mensuales[[#This Row],[Código Arancelario]],Codigos10[],2,0)</f>
        <v>Papa</v>
      </c>
      <c r="D2108">
        <f>+VLOOKUP(Importaciones_mensuales[[#This Row],[Cultivo]],Cod_categoría[],2,0)</f>
        <v>100114001</v>
      </c>
      <c r="E2108" t="str">
        <f>+VLOOKUP(Importaciones_mensuales[[#This Row],[Código Arancelario]],Codigos10[],4,0)</f>
        <v>Fresco</v>
      </c>
      <c r="F2108">
        <f>+VLOOKUP(Importaciones_mensuales[[#This Row],[Procesamiento]],Cod_procesamiento[],2,0)</f>
        <v>4</v>
      </c>
      <c r="G2108" t="str">
        <f>+VLOOKUP(Importaciones_mensuales[[#This Row],[Código Arancelario]],Codigos10[],3,0)</f>
        <v>Siembra</v>
      </c>
      <c r="H2108">
        <f>+VLOOKUP(Importaciones_mensuales[[#This Row],[Tipo]],Cod_tipo[],2,0)</f>
        <v>6</v>
      </c>
      <c r="I2108" t="str">
        <f>+VLOOKUP(Importaciones_mensuales[[#This Row],[Código Arancelario]],Codigos10[],5,0)</f>
        <v>Tubérculos</v>
      </c>
      <c r="J2108">
        <f>+VLOOKUP(Importaciones_mensuales[[#This Row],[Categoría]],Cod_Tipo_cultivo[],2,0)</f>
        <v>9</v>
      </c>
      <c r="K2108" t="s">
        <v>20</v>
      </c>
      <c r="L2108">
        <f>+VLOOKUP(Importaciones_mensuales[[#This Row],[Contenido]],Contenido_cod[],2,0)</f>
        <v>2</v>
      </c>
      <c r="M2108" t="str">
        <f>+VLOOKUP(Importaciones_mensuales[[#This Row],[Código Arancelario]],Codigos10[],7,0)</f>
        <v>Sin especificar</v>
      </c>
      <c r="N2108">
        <v>2021</v>
      </c>
      <c r="O2108" t="s">
        <v>364</v>
      </c>
      <c r="P2108" t="s">
        <v>364</v>
      </c>
      <c r="Q2108" t="s">
        <v>364</v>
      </c>
      <c r="R2108" t="s">
        <v>364</v>
      </c>
      <c r="S2108">
        <v>13.280213903743316</v>
      </c>
      <c r="T2108" t="s">
        <v>364</v>
      </c>
      <c r="U2108" t="s">
        <v>364</v>
      </c>
      <c r="V2108" t="s">
        <v>364</v>
      </c>
      <c r="W2108">
        <v>122.86723416612358</v>
      </c>
      <c r="X2108" t="s">
        <v>364</v>
      </c>
      <c r="Y2108" t="s">
        <v>364</v>
      </c>
      <c r="Z2108" t="s">
        <v>364</v>
      </c>
    </row>
    <row r="2109" spans="1:26" x14ac:dyDescent="0.25">
      <c r="A2109" t="s">
        <v>22</v>
      </c>
      <c r="B2109" t="s">
        <v>363</v>
      </c>
      <c r="C2109" t="str">
        <f>+VLOOKUP(Importaciones_mensuales[[#This Row],[Código Arancelario]],Codigos10[],2,0)</f>
        <v>Papa</v>
      </c>
      <c r="D2109">
        <f>+VLOOKUP(Importaciones_mensuales[[#This Row],[Cultivo]],Cod_categoría[],2,0)</f>
        <v>100114001</v>
      </c>
      <c r="E2109" t="str">
        <f>+VLOOKUP(Importaciones_mensuales[[#This Row],[Código Arancelario]],Codigos10[],4,0)</f>
        <v>Fresco</v>
      </c>
      <c r="F2109">
        <f>+VLOOKUP(Importaciones_mensuales[[#This Row],[Procesamiento]],Cod_procesamiento[],2,0)</f>
        <v>4</v>
      </c>
      <c r="G2109" t="str">
        <f>+VLOOKUP(Importaciones_mensuales[[#This Row],[Código Arancelario]],Codigos10[],3,0)</f>
        <v>Siembra</v>
      </c>
      <c r="H2109">
        <f>+VLOOKUP(Importaciones_mensuales[[#This Row],[Tipo]],Cod_tipo[],2,0)</f>
        <v>6</v>
      </c>
      <c r="I2109" t="str">
        <f>+VLOOKUP(Importaciones_mensuales[[#This Row],[Código Arancelario]],Codigos10[],5,0)</f>
        <v>Tubérculos</v>
      </c>
      <c r="J2109">
        <f>+VLOOKUP(Importaciones_mensuales[[#This Row],[Categoría]],Cod_Tipo_cultivo[],2,0)</f>
        <v>9</v>
      </c>
      <c r="K2109" t="s">
        <v>20</v>
      </c>
      <c r="L2109">
        <f>+VLOOKUP(Importaciones_mensuales[[#This Row],[Contenido]],Contenido_cod[],2,0)</f>
        <v>2</v>
      </c>
      <c r="M2109" t="str">
        <f>+VLOOKUP(Importaciones_mensuales[[#This Row],[Código Arancelario]],Codigos10[],7,0)</f>
        <v>Sin especificar</v>
      </c>
      <c r="N2109">
        <v>2021</v>
      </c>
      <c r="O2109" t="s">
        <v>364</v>
      </c>
      <c r="P2109">
        <v>0.73309416199492061</v>
      </c>
      <c r="Q2109" t="s">
        <v>364</v>
      </c>
      <c r="R2109" t="s">
        <v>364</v>
      </c>
      <c r="S2109" t="s">
        <v>364</v>
      </c>
      <c r="T2109" t="s">
        <v>364</v>
      </c>
      <c r="U2109">
        <v>0.57659939265060145</v>
      </c>
      <c r="V2109">
        <v>38.630000000000003</v>
      </c>
      <c r="W2109" t="s">
        <v>364</v>
      </c>
      <c r="X2109" t="s">
        <v>364</v>
      </c>
      <c r="Y2109" t="s">
        <v>364</v>
      </c>
      <c r="Z2109" t="s">
        <v>364</v>
      </c>
    </row>
    <row r="2110" spans="1:26" x14ac:dyDescent="0.25">
      <c r="A2110" t="s">
        <v>23</v>
      </c>
      <c r="B2110" t="s">
        <v>363</v>
      </c>
      <c r="C2110" t="str">
        <f>+VLOOKUP(Importaciones_mensuales[[#This Row],[Código Arancelario]],Codigos10[],2,0)</f>
        <v>Papa</v>
      </c>
      <c r="D2110">
        <f>+VLOOKUP(Importaciones_mensuales[[#This Row],[Cultivo]],Cod_categoría[],2,0)</f>
        <v>100114001</v>
      </c>
      <c r="E2110" t="str">
        <f>+VLOOKUP(Importaciones_mensuales[[#This Row],[Código Arancelario]],Codigos10[],4,0)</f>
        <v>Fresco</v>
      </c>
      <c r="F2110">
        <f>+VLOOKUP(Importaciones_mensuales[[#This Row],[Procesamiento]],Cod_procesamiento[],2,0)</f>
        <v>4</v>
      </c>
      <c r="G2110" t="str">
        <f>+VLOOKUP(Importaciones_mensuales[[#This Row],[Código Arancelario]],Codigos10[],3,0)</f>
        <v>Siembra</v>
      </c>
      <c r="H2110">
        <f>+VLOOKUP(Importaciones_mensuales[[#This Row],[Tipo]],Cod_tipo[],2,0)</f>
        <v>6</v>
      </c>
      <c r="I2110" t="str">
        <f>+VLOOKUP(Importaciones_mensuales[[#This Row],[Código Arancelario]],Codigos10[],5,0)</f>
        <v>Tubérculos</v>
      </c>
      <c r="J2110">
        <f>+VLOOKUP(Importaciones_mensuales[[#This Row],[Categoría]],Cod_Tipo_cultivo[],2,0)</f>
        <v>9</v>
      </c>
      <c r="K2110" t="s">
        <v>20</v>
      </c>
      <c r="L2110">
        <f>+VLOOKUP(Importaciones_mensuales[[#This Row],[Contenido]],Contenido_cod[],2,0)</f>
        <v>2</v>
      </c>
      <c r="M2110" t="str">
        <f>+VLOOKUP(Importaciones_mensuales[[#This Row],[Código Arancelario]],Codigos10[],7,0)</f>
        <v>Sin especificar</v>
      </c>
      <c r="N2110">
        <v>2021</v>
      </c>
      <c r="O2110" t="s">
        <v>364</v>
      </c>
      <c r="P2110">
        <v>0.79</v>
      </c>
      <c r="Q2110">
        <v>4.7432499999999995E-2</v>
      </c>
      <c r="R2110" t="s">
        <v>364</v>
      </c>
      <c r="S2110">
        <v>0.13585454545454545</v>
      </c>
      <c r="T2110" t="s">
        <v>364</v>
      </c>
      <c r="U2110">
        <v>0.20040110917742882</v>
      </c>
      <c r="V2110">
        <v>0.17058992805755396</v>
      </c>
      <c r="W2110">
        <v>0.19790884718498661</v>
      </c>
      <c r="X2110" t="s">
        <v>364</v>
      </c>
      <c r="Y2110" t="s">
        <v>364</v>
      </c>
      <c r="Z2110" t="s">
        <v>364</v>
      </c>
    </row>
    <row r="2111" spans="1:26" x14ac:dyDescent="0.25">
      <c r="A2111" t="s">
        <v>300</v>
      </c>
      <c r="B2111" t="s">
        <v>15</v>
      </c>
      <c r="C2111" t="str">
        <f>+VLOOKUP(Importaciones_mensuales[[#This Row],[Código Arancelario]],Codigos10[],2,0)</f>
        <v>Frambuesa</v>
      </c>
      <c r="D2111">
        <f>+VLOOKUP(Importaciones_mensuales[[#This Row],[Cultivo]],Cod_categoría[],2,0)</f>
        <v>100101004</v>
      </c>
      <c r="E2111" t="str">
        <f>+VLOOKUP(Importaciones_mensuales[[#This Row],[Código Arancelario]],Codigos10[],4,0)</f>
        <v>Deshidratado</v>
      </c>
      <c r="F2111">
        <f>+VLOOKUP(Importaciones_mensuales[[#This Row],[Procesamiento]],Cod_procesamiento[],2,0)</f>
        <v>3</v>
      </c>
      <c r="G2111" t="str">
        <f>+VLOOKUP(Importaciones_mensuales[[#This Row],[Código Arancelario]],Codigos10[],3,0)</f>
        <v>Orgánico</v>
      </c>
      <c r="H2111">
        <f>+VLOOKUP(Importaciones_mensuales[[#This Row],[Tipo]],Cod_tipo[],2,0)</f>
        <v>1</v>
      </c>
      <c r="I2111" t="str">
        <f>+VLOOKUP(Importaciones_mensuales[[#This Row],[Código Arancelario]],Codigos10[],5,0)</f>
        <v>Berries</v>
      </c>
      <c r="J2111">
        <f>+VLOOKUP(Importaciones_mensuales[[#This Row],[Categoría]],Cod_Tipo_cultivo[],2,0)</f>
        <v>1</v>
      </c>
      <c r="K2111" t="s">
        <v>129</v>
      </c>
      <c r="L2111">
        <f>+VLOOKUP(Importaciones_mensuales[[#This Row],[Contenido]],Contenido_cod[],2,0)</f>
        <v>1</v>
      </c>
      <c r="M2111" t="str">
        <f>+VLOOKUP(Importaciones_mensuales[[#This Row],[Código Arancelario]],Codigos10[],7,0)</f>
        <v>Sin especificar</v>
      </c>
      <c r="N2111">
        <v>2020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5064</v>
      </c>
      <c r="Z2111">
        <v>0</v>
      </c>
    </row>
    <row r="2112" spans="1:26" x14ac:dyDescent="0.25">
      <c r="A2112" t="s">
        <v>272</v>
      </c>
      <c r="B2112" t="s">
        <v>15</v>
      </c>
      <c r="C2112" t="str">
        <f>+VLOOKUP(Importaciones_mensuales[[#This Row],[Código Arancelario]],Codigos10[],2,0)</f>
        <v>Frambuesa</v>
      </c>
      <c r="D2112">
        <f>+VLOOKUP(Importaciones_mensuales[[#This Row],[Cultivo]],Cod_categoría[],2,0)</f>
        <v>100101004</v>
      </c>
      <c r="E2112" t="str">
        <f>+VLOOKUP(Importaciones_mensuales[[#This Row],[Código Arancelario]],Codigos10[],4,0)</f>
        <v>Deshidratado</v>
      </c>
      <c r="F2112">
        <f>+VLOOKUP(Importaciones_mensuales[[#This Row],[Procesamiento]],Cod_procesamiento[],2,0)</f>
        <v>3</v>
      </c>
      <c r="G2112" t="str">
        <f>+VLOOKUP(Importaciones_mensuales[[#This Row],[Código Arancelario]],Codigos10[],3,0)</f>
        <v>No orgánico</v>
      </c>
      <c r="H2112">
        <f>+VLOOKUP(Importaciones_mensuales[[#This Row],[Tipo]],Cod_tipo[],2,0)</f>
        <v>2</v>
      </c>
      <c r="I2112" t="str">
        <f>+VLOOKUP(Importaciones_mensuales[[#This Row],[Código Arancelario]],Codigos10[],5,0)</f>
        <v>Berries</v>
      </c>
      <c r="J2112">
        <f>+VLOOKUP(Importaciones_mensuales[[#This Row],[Categoría]],Cod_Tipo_cultivo[],2,0)</f>
        <v>1</v>
      </c>
      <c r="K2112" t="s">
        <v>129</v>
      </c>
      <c r="L2112">
        <f>+VLOOKUP(Importaciones_mensuales[[#This Row],[Contenido]],Contenido_cod[],2,0)</f>
        <v>1</v>
      </c>
      <c r="M2112" t="str">
        <f>+VLOOKUP(Importaciones_mensuales[[#This Row],[Código Arancelario]],Codigos10[],7,0)</f>
        <v>Sin especificar</v>
      </c>
      <c r="N2112">
        <v>2020</v>
      </c>
      <c r="O2112">
        <v>0</v>
      </c>
      <c r="P2112">
        <v>0</v>
      </c>
      <c r="Q2112">
        <v>1153.9000000000001</v>
      </c>
      <c r="R2112">
        <v>0</v>
      </c>
      <c r="S2112">
        <v>234.58</v>
      </c>
      <c r="T2112">
        <v>6503.66</v>
      </c>
      <c r="U2112">
        <v>34103.93</v>
      </c>
      <c r="V2112">
        <v>1979.89</v>
      </c>
      <c r="W2112">
        <v>0</v>
      </c>
      <c r="X2112">
        <v>0</v>
      </c>
      <c r="Y2112">
        <v>48864.42</v>
      </c>
      <c r="Z2112">
        <v>3892.15</v>
      </c>
    </row>
    <row r="2113" spans="1:26" x14ac:dyDescent="0.25">
      <c r="A2113" t="s">
        <v>30</v>
      </c>
      <c r="B2113" t="s">
        <v>363</v>
      </c>
      <c r="C2113" t="str">
        <f>+VLOOKUP(Importaciones_mensuales[[#This Row],[Código Arancelario]],Codigos10[],2,0)</f>
        <v>Chalote</v>
      </c>
      <c r="D2113">
        <f>+VLOOKUP(Importaciones_mensuales[[#This Row],[Cultivo]],Cod_categoría[],2,0)</f>
        <v>100114019</v>
      </c>
      <c r="E2113" t="str">
        <f>+VLOOKUP(Importaciones_mensuales[[#This Row],[Código Arancelario]],Codigos10[],4,0)</f>
        <v>Fresco</v>
      </c>
      <c r="F2113">
        <f>+VLOOKUP(Importaciones_mensuales[[#This Row],[Procesamiento]],Cod_procesamiento[],2,0)</f>
        <v>4</v>
      </c>
      <c r="G2113" t="str">
        <f>+VLOOKUP(Importaciones_mensuales[[#This Row],[Código Arancelario]],Codigos10[],3,0)</f>
        <v>Sin especificar</v>
      </c>
      <c r="H2113">
        <f>+VLOOKUP(Importaciones_mensuales[[#This Row],[Tipo]],Cod_tipo[],2,0)</f>
        <v>5</v>
      </c>
      <c r="I2113" t="str">
        <f>+VLOOKUP(Importaciones_mensuales[[#This Row],[Código Arancelario]],Codigos10[],5,0)</f>
        <v>Hortalizas</v>
      </c>
      <c r="J2113">
        <f>+VLOOKUP(Importaciones_mensuales[[#This Row],[Categoría]],Cod_Tipo_cultivo[],2,0)</f>
        <v>7</v>
      </c>
      <c r="K2113" t="s">
        <v>20</v>
      </c>
      <c r="L2113">
        <f>+VLOOKUP(Importaciones_mensuales[[#This Row],[Contenido]],Contenido_cod[],2,0)</f>
        <v>2</v>
      </c>
      <c r="M2113" t="str">
        <f>+VLOOKUP(Importaciones_mensuales[[#This Row],[Código Arancelario]],Codigos10[],7,0)</f>
        <v>Sin especificar</v>
      </c>
      <c r="N2113">
        <v>2021</v>
      </c>
      <c r="O2113" t="s">
        <v>364</v>
      </c>
      <c r="P2113" t="s">
        <v>364</v>
      </c>
      <c r="Q2113" t="s">
        <v>364</v>
      </c>
      <c r="R2113" t="s">
        <v>364</v>
      </c>
      <c r="S2113">
        <v>3.6086830000000001</v>
      </c>
      <c r="T2113" t="s">
        <v>364</v>
      </c>
      <c r="U2113">
        <v>2.6074666666666668</v>
      </c>
      <c r="V2113" t="s">
        <v>364</v>
      </c>
      <c r="W2113" t="s">
        <v>364</v>
      </c>
      <c r="X2113" t="s">
        <v>364</v>
      </c>
      <c r="Y2113" t="s">
        <v>364</v>
      </c>
      <c r="Z2113" t="s">
        <v>364</v>
      </c>
    </row>
    <row r="2114" spans="1:26" x14ac:dyDescent="0.25">
      <c r="A2114" t="s">
        <v>301</v>
      </c>
      <c r="B2114" t="s">
        <v>15</v>
      </c>
      <c r="C2114" t="str">
        <f>+VLOOKUP(Importaciones_mensuales[[#This Row],[Código Arancelario]],Codigos10[],2,0)</f>
        <v>Arándano</v>
      </c>
      <c r="D2114">
        <f>+VLOOKUP(Importaciones_mensuales[[#This Row],[Cultivo]],Cod_categoría[],2,0)</f>
        <v>100101001</v>
      </c>
      <c r="E2114" t="str">
        <f>+VLOOKUP(Importaciones_mensuales[[#This Row],[Código Arancelario]],Codigos10[],4,0)</f>
        <v>Deshidratado</v>
      </c>
      <c r="F2114">
        <f>+VLOOKUP(Importaciones_mensuales[[#This Row],[Procesamiento]],Cod_procesamiento[],2,0)</f>
        <v>3</v>
      </c>
      <c r="G2114" t="str">
        <f>+VLOOKUP(Importaciones_mensuales[[#This Row],[Código Arancelario]],Codigos10[],3,0)</f>
        <v>Orgánico</v>
      </c>
      <c r="H2114">
        <f>+VLOOKUP(Importaciones_mensuales[[#This Row],[Tipo]],Cod_tipo[],2,0)</f>
        <v>1</v>
      </c>
      <c r="I2114" t="str">
        <f>+VLOOKUP(Importaciones_mensuales[[#This Row],[Código Arancelario]],Codigos10[],5,0)</f>
        <v>Berries</v>
      </c>
      <c r="J2114">
        <f>+VLOOKUP(Importaciones_mensuales[[#This Row],[Categoría]],Cod_Tipo_cultivo[],2,0)</f>
        <v>1</v>
      </c>
      <c r="K2114" t="s">
        <v>129</v>
      </c>
      <c r="L2114">
        <f>+VLOOKUP(Importaciones_mensuales[[#This Row],[Contenido]],Contenido_cod[],2,0)</f>
        <v>1</v>
      </c>
      <c r="M2114" t="str">
        <f>+VLOOKUP(Importaciones_mensuales[[#This Row],[Código Arancelario]],Codigos10[],7,0)</f>
        <v>Sin especificar</v>
      </c>
      <c r="N2114">
        <v>2020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231.8</v>
      </c>
      <c r="Z2114">
        <v>0</v>
      </c>
    </row>
    <row r="2115" spans="1:26" x14ac:dyDescent="0.25">
      <c r="A2115" t="s">
        <v>273</v>
      </c>
      <c r="B2115" t="s">
        <v>15</v>
      </c>
      <c r="C2115" t="str">
        <f>+VLOOKUP(Importaciones_mensuales[[#This Row],[Código Arancelario]],Codigos10[],2,0)</f>
        <v>Arándano</v>
      </c>
      <c r="D2115">
        <f>+VLOOKUP(Importaciones_mensuales[[#This Row],[Cultivo]],Cod_categoría[],2,0)</f>
        <v>100101001</v>
      </c>
      <c r="E2115" t="str">
        <f>+VLOOKUP(Importaciones_mensuales[[#This Row],[Código Arancelario]],Codigos10[],4,0)</f>
        <v>Deshidratado</v>
      </c>
      <c r="F2115">
        <f>+VLOOKUP(Importaciones_mensuales[[#This Row],[Procesamiento]],Cod_procesamiento[],2,0)</f>
        <v>3</v>
      </c>
      <c r="G2115" t="str">
        <f>+VLOOKUP(Importaciones_mensuales[[#This Row],[Código Arancelario]],Codigos10[],3,0)</f>
        <v>No orgánico</v>
      </c>
      <c r="H2115">
        <f>+VLOOKUP(Importaciones_mensuales[[#This Row],[Tipo]],Cod_tipo[],2,0)</f>
        <v>2</v>
      </c>
      <c r="I2115" t="str">
        <f>+VLOOKUP(Importaciones_mensuales[[#This Row],[Código Arancelario]],Codigos10[],5,0)</f>
        <v>Berries</v>
      </c>
      <c r="J2115">
        <f>+VLOOKUP(Importaciones_mensuales[[#This Row],[Categoría]],Cod_Tipo_cultivo[],2,0)</f>
        <v>1</v>
      </c>
      <c r="K2115" t="s">
        <v>129</v>
      </c>
      <c r="L2115">
        <f>+VLOOKUP(Importaciones_mensuales[[#This Row],[Contenido]],Contenido_cod[],2,0)</f>
        <v>1</v>
      </c>
      <c r="M2115" t="str">
        <f>+VLOOKUP(Importaciones_mensuales[[#This Row],[Código Arancelario]],Codigos10[],7,0)</f>
        <v>Sin especificar</v>
      </c>
      <c r="N2115">
        <v>2020</v>
      </c>
      <c r="O2115">
        <v>0</v>
      </c>
      <c r="P2115">
        <v>0</v>
      </c>
      <c r="Q2115">
        <v>1028.6400000000001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239.11</v>
      </c>
      <c r="X2115">
        <v>0</v>
      </c>
      <c r="Y2115">
        <v>173.54</v>
      </c>
      <c r="Z2115">
        <v>1918.87</v>
      </c>
    </row>
    <row r="2116" spans="1:26" x14ac:dyDescent="0.25">
      <c r="A2116" t="s">
        <v>35</v>
      </c>
      <c r="B2116" t="s">
        <v>363</v>
      </c>
      <c r="C2116" t="str">
        <f>+VLOOKUP(Importaciones_mensuales[[#This Row],[Código Arancelario]],Codigos10[],2,0)</f>
        <v>Coliflor</v>
      </c>
      <c r="D2116">
        <f>+VLOOKUP(Importaciones_mensuales[[#This Row],[Cultivo]],Cod_categoría[],2,0)</f>
        <v>100112008</v>
      </c>
      <c r="E2116" t="str">
        <f>+VLOOKUP(Importaciones_mensuales[[#This Row],[Código Arancelario]],Codigos10[],4,0)</f>
        <v>Fresco</v>
      </c>
      <c r="F2116">
        <f>+VLOOKUP(Importaciones_mensuales[[#This Row],[Procesamiento]],Cod_procesamiento[],2,0)</f>
        <v>4</v>
      </c>
      <c r="G2116" t="str">
        <f>+VLOOKUP(Importaciones_mensuales[[#This Row],[Código Arancelario]],Codigos10[],3,0)</f>
        <v>Sin especificar</v>
      </c>
      <c r="H2116">
        <f>+VLOOKUP(Importaciones_mensuales[[#This Row],[Tipo]],Cod_tipo[],2,0)</f>
        <v>5</v>
      </c>
      <c r="I2116" t="str">
        <f>+VLOOKUP(Importaciones_mensuales[[#This Row],[Código Arancelario]],Codigos10[],5,0)</f>
        <v>Hortalizas</v>
      </c>
      <c r="J2116">
        <f>+VLOOKUP(Importaciones_mensuales[[#This Row],[Categoría]],Cod_Tipo_cultivo[],2,0)</f>
        <v>7</v>
      </c>
      <c r="K2116" t="s">
        <v>20</v>
      </c>
      <c r="L2116">
        <f>+VLOOKUP(Importaciones_mensuales[[#This Row],[Contenido]],Contenido_cod[],2,0)</f>
        <v>2</v>
      </c>
      <c r="M2116" t="str">
        <f>+VLOOKUP(Importaciones_mensuales[[#This Row],[Código Arancelario]],Codigos10[],7,0)</f>
        <v>Sin especificar</v>
      </c>
      <c r="N2116">
        <v>2021</v>
      </c>
      <c r="O2116">
        <v>353</v>
      </c>
      <c r="P2116" t="s">
        <v>364</v>
      </c>
      <c r="Q2116" t="s">
        <v>364</v>
      </c>
      <c r="R2116" t="s">
        <v>364</v>
      </c>
      <c r="S2116" t="s">
        <v>364</v>
      </c>
      <c r="T2116" t="s">
        <v>364</v>
      </c>
      <c r="U2116" t="s">
        <v>364</v>
      </c>
      <c r="V2116" t="s">
        <v>364</v>
      </c>
      <c r="W2116" t="s">
        <v>364</v>
      </c>
      <c r="X2116" t="s">
        <v>364</v>
      </c>
      <c r="Y2116" t="s">
        <v>364</v>
      </c>
      <c r="Z2116" t="s">
        <v>364</v>
      </c>
    </row>
    <row r="2117" spans="1:26" x14ac:dyDescent="0.25">
      <c r="A2117" t="s">
        <v>37</v>
      </c>
      <c r="B2117" t="s">
        <v>363</v>
      </c>
      <c r="C2117" t="str">
        <f>+VLOOKUP(Importaciones_mensuales[[#This Row],[Código Arancelario]],Codigos10[],2,0)</f>
        <v>Coles de bruselas</v>
      </c>
      <c r="D2117">
        <f>+VLOOKUP(Importaciones_mensuales[[#This Row],[Cultivo]],Cod_categoría[],2,0)</f>
        <v>100114021</v>
      </c>
      <c r="E2117" t="str">
        <f>+VLOOKUP(Importaciones_mensuales[[#This Row],[Código Arancelario]],Codigos10[],4,0)</f>
        <v>Fresco</v>
      </c>
      <c r="F2117">
        <f>+VLOOKUP(Importaciones_mensuales[[#This Row],[Procesamiento]],Cod_procesamiento[],2,0)</f>
        <v>4</v>
      </c>
      <c r="G2117" t="str">
        <f>+VLOOKUP(Importaciones_mensuales[[#This Row],[Código Arancelario]],Codigos10[],3,0)</f>
        <v>Sin especificar</v>
      </c>
      <c r="H2117">
        <f>+VLOOKUP(Importaciones_mensuales[[#This Row],[Tipo]],Cod_tipo[],2,0)</f>
        <v>5</v>
      </c>
      <c r="I2117" t="str">
        <f>+VLOOKUP(Importaciones_mensuales[[#This Row],[Código Arancelario]],Codigos10[],5,0)</f>
        <v>Hortalizas</v>
      </c>
      <c r="J2117">
        <f>+VLOOKUP(Importaciones_mensuales[[#This Row],[Categoría]],Cod_Tipo_cultivo[],2,0)</f>
        <v>7</v>
      </c>
      <c r="K2117" t="s">
        <v>20</v>
      </c>
      <c r="L2117">
        <f>+VLOOKUP(Importaciones_mensuales[[#This Row],[Contenido]],Contenido_cod[],2,0)</f>
        <v>2</v>
      </c>
      <c r="M2117" t="str">
        <f>+VLOOKUP(Importaciones_mensuales[[#This Row],[Código Arancelario]],Codigos10[],7,0)</f>
        <v>Sin especificar</v>
      </c>
      <c r="N2117">
        <v>2021</v>
      </c>
      <c r="O2117" t="s">
        <v>364</v>
      </c>
      <c r="P2117" t="s">
        <v>364</v>
      </c>
      <c r="Q2117" t="s">
        <v>364</v>
      </c>
      <c r="R2117">
        <v>33.005000000000003</v>
      </c>
      <c r="S2117">
        <v>37.65</v>
      </c>
      <c r="T2117">
        <v>35.33</v>
      </c>
      <c r="U2117">
        <v>53.233636363636371</v>
      </c>
      <c r="V2117">
        <v>24.783333333333331</v>
      </c>
      <c r="W2117">
        <v>12.108000000000001</v>
      </c>
      <c r="X2117" t="s">
        <v>364</v>
      </c>
      <c r="Y2117" t="s">
        <v>364</v>
      </c>
      <c r="Z2117" t="s">
        <v>364</v>
      </c>
    </row>
    <row r="2118" spans="1:26" x14ac:dyDescent="0.25">
      <c r="A2118" t="s">
        <v>39</v>
      </c>
      <c r="B2118" t="s">
        <v>363</v>
      </c>
      <c r="C2118" t="str">
        <f>+VLOOKUP(Importaciones_mensuales[[#This Row],[Código Arancelario]],Codigos10[],2,0)</f>
        <v>Lechuga</v>
      </c>
      <c r="D2118">
        <f>+VLOOKUP(Importaciones_mensuales[[#This Row],[Cultivo]],Cod_categoría[],2,0)</f>
        <v>100112033</v>
      </c>
      <c r="E2118" t="str">
        <f>+VLOOKUP(Importaciones_mensuales[[#This Row],[Código Arancelario]],Codigos10[],4,0)</f>
        <v>Fresco</v>
      </c>
      <c r="F2118">
        <f>+VLOOKUP(Importaciones_mensuales[[#This Row],[Procesamiento]],Cod_procesamiento[],2,0)</f>
        <v>4</v>
      </c>
      <c r="G2118" t="str">
        <f>+VLOOKUP(Importaciones_mensuales[[#This Row],[Código Arancelario]],Codigos10[],3,0)</f>
        <v>Sin especificar</v>
      </c>
      <c r="H2118">
        <f>+VLOOKUP(Importaciones_mensuales[[#This Row],[Tipo]],Cod_tipo[],2,0)</f>
        <v>5</v>
      </c>
      <c r="I2118" t="str">
        <f>+VLOOKUP(Importaciones_mensuales[[#This Row],[Código Arancelario]],Codigos10[],5,0)</f>
        <v>Hortalizas</v>
      </c>
      <c r="J2118">
        <f>+VLOOKUP(Importaciones_mensuales[[#This Row],[Categoría]],Cod_Tipo_cultivo[],2,0)</f>
        <v>7</v>
      </c>
      <c r="K2118" t="s">
        <v>20</v>
      </c>
      <c r="L2118">
        <f>+VLOOKUP(Importaciones_mensuales[[#This Row],[Contenido]],Contenido_cod[],2,0)</f>
        <v>2</v>
      </c>
      <c r="M2118" t="str">
        <f>+VLOOKUP(Importaciones_mensuales[[#This Row],[Código Arancelario]],Codigos10[],7,0)</f>
        <v>Sin especificar</v>
      </c>
      <c r="N2118">
        <v>2021</v>
      </c>
      <c r="O2118" t="s">
        <v>364</v>
      </c>
      <c r="P2118" t="s">
        <v>364</v>
      </c>
      <c r="Q2118" t="s">
        <v>364</v>
      </c>
      <c r="R2118" t="s">
        <v>364</v>
      </c>
      <c r="S2118" t="s">
        <v>364</v>
      </c>
      <c r="T2118" t="s">
        <v>364</v>
      </c>
      <c r="U2118" t="s">
        <v>364</v>
      </c>
      <c r="V2118" t="s">
        <v>364</v>
      </c>
      <c r="W2118" t="s">
        <v>364</v>
      </c>
      <c r="X2118" t="s">
        <v>364</v>
      </c>
      <c r="Y2118" t="s">
        <v>364</v>
      </c>
      <c r="Z2118" t="s">
        <v>364</v>
      </c>
    </row>
    <row r="2119" spans="1:26" x14ac:dyDescent="0.25">
      <c r="A2119" t="s">
        <v>41</v>
      </c>
      <c r="B2119" t="s">
        <v>363</v>
      </c>
      <c r="C2119" t="str">
        <f>+VLOOKUP(Importaciones_mensuales[[#This Row],[Código Arancelario]],Codigos10[],2,0)</f>
        <v>Zanahoria</v>
      </c>
      <c r="D2119">
        <f>+VLOOKUP(Importaciones_mensuales[[#This Row],[Cultivo]],Cod_categoría[],2,0)</f>
        <v>100114013</v>
      </c>
      <c r="E2119" t="str">
        <f>+VLOOKUP(Importaciones_mensuales[[#This Row],[Código Arancelario]],Codigos10[],4,0)</f>
        <v>Fresco</v>
      </c>
      <c r="F2119">
        <f>+VLOOKUP(Importaciones_mensuales[[#This Row],[Procesamiento]],Cod_procesamiento[],2,0)</f>
        <v>4</v>
      </c>
      <c r="G2119" t="str">
        <f>+VLOOKUP(Importaciones_mensuales[[#This Row],[Código Arancelario]],Codigos10[],3,0)</f>
        <v>Sin especificar</v>
      </c>
      <c r="H2119">
        <f>+VLOOKUP(Importaciones_mensuales[[#This Row],[Tipo]],Cod_tipo[],2,0)</f>
        <v>5</v>
      </c>
      <c r="I2119" t="str">
        <f>+VLOOKUP(Importaciones_mensuales[[#This Row],[Código Arancelario]],Codigos10[],5,0)</f>
        <v>Hortalizas</v>
      </c>
      <c r="J2119">
        <f>+VLOOKUP(Importaciones_mensuales[[#This Row],[Categoría]],Cod_Tipo_cultivo[],2,0)</f>
        <v>7</v>
      </c>
      <c r="K2119" t="s">
        <v>20</v>
      </c>
      <c r="L2119">
        <f>+VLOOKUP(Importaciones_mensuales[[#This Row],[Contenido]],Contenido_cod[],2,0)</f>
        <v>2</v>
      </c>
      <c r="M2119" t="str">
        <f>+VLOOKUP(Importaciones_mensuales[[#This Row],[Código Arancelario]],Codigos10[],7,0)</f>
        <v>Sin especificar</v>
      </c>
      <c r="N2119">
        <v>2021</v>
      </c>
      <c r="O2119">
        <v>2.3003883251281021</v>
      </c>
      <c r="P2119">
        <v>4.7833605044692886</v>
      </c>
      <c r="Q2119">
        <v>4.7177679250020512</v>
      </c>
      <c r="R2119">
        <v>4.647448736950766</v>
      </c>
      <c r="S2119">
        <v>4.4536381091101696</v>
      </c>
      <c r="T2119">
        <v>4.7833605044692886</v>
      </c>
      <c r="U2119">
        <v>4.4733399840383079</v>
      </c>
      <c r="V2119">
        <v>4.4286258888596262</v>
      </c>
      <c r="W2119">
        <v>4.4818331078874953</v>
      </c>
      <c r="X2119" t="s">
        <v>364</v>
      </c>
      <c r="Y2119" t="s">
        <v>364</v>
      </c>
      <c r="Z2119" t="s">
        <v>364</v>
      </c>
    </row>
    <row r="2120" spans="1:26" x14ac:dyDescent="0.25">
      <c r="A2120" t="s">
        <v>43</v>
      </c>
      <c r="B2120" t="s">
        <v>363</v>
      </c>
      <c r="C2120" t="str">
        <f>+VLOOKUP(Importaciones_mensuales[[#This Row],[Código Arancelario]],Codigos10[],2,0)</f>
        <v>Rábano</v>
      </c>
      <c r="D2120">
        <f>+VLOOKUP(Importaciones_mensuales[[#This Row],[Cultivo]],Cod_categoría[],2,0)</f>
        <v>100114036</v>
      </c>
      <c r="E2120" t="str">
        <f>+VLOOKUP(Importaciones_mensuales[[#This Row],[Código Arancelario]],Codigos10[],4,0)</f>
        <v>Fresco</v>
      </c>
      <c r="F2120">
        <f>+VLOOKUP(Importaciones_mensuales[[#This Row],[Procesamiento]],Cod_procesamiento[],2,0)</f>
        <v>4</v>
      </c>
      <c r="G2120" t="str">
        <f>+VLOOKUP(Importaciones_mensuales[[#This Row],[Código Arancelario]],Codigos10[],3,0)</f>
        <v>Sin especificar</v>
      </c>
      <c r="H2120">
        <f>+VLOOKUP(Importaciones_mensuales[[#This Row],[Tipo]],Cod_tipo[],2,0)</f>
        <v>5</v>
      </c>
      <c r="I2120" t="str">
        <f>+VLOOKUP(Importaciones_mensuales[[#This Row],[Código Arancelario]],Codigos10[],5,0)</f>
        <v>Hortalizas</v>
      </c>
      <c r="J2120">
        <f>+VLOOKUP(Importaciones_mensuales[[#This Row],[Categoría]],Cod_Tipo_cultivo[],2,0)</f>
        <v>7</v>
      </c>
      <c r="K2120" t="s">
        <v>20</v>
      </c>
      <c r="L2120">
        <f>+VLOOKUP(Importaciones_mensuales[[#This Row],[Contenido]],Contenido_cod[],2,0)</f>
        <v>2</v>
      </c>
      <c r="M2120" t="str">
        <f>+VLOOKUP(Importaciones_mensuales[[#This Row],[Código Arancelario]],Codigos10[],7,0)</f>
        <v>Sin especificar</v>
      </c>
      <c r="N2120">
        <v>2021</v>
      </c>
      <c r="O2120" t="s">
        <v>364</v>
      </c>
      <c r="P2120" t="s">
        <v>364</v>
      </c>
      <c r="Q2120">
        <v>27.18</v>
      </c>
      <c r="R2120" t="s">
        <v>364</v>
      </c>
      <c r="S2120" t="s">
        <v>364</v>
      </c>
      <c r="T2120" t="s">
        <v>364</v>
      </c>
      <c r="U2120" t="s">
        <v>364</v>
      </c>
      <c r="V2120" t="s">
        <v>364</v>
      </c>
      <c r="W2120">
        <v>4.5734126984126986</v>
      </c>
      <c r="X2120" t="s">
        <v>364</v>
      </c>
      <c r="Y2120" t="s">
        <v>364</v>
      </c>
      <c r="Z2120" t="s">
        <v>364</v>
      </c>
    </row>
    <row r="2121" spans="1:26" x14ac:dyDescent="0.25">
      <c r="A2121" t="s">
        <v>45</v>
      </c>
      <c r="B2121" t="s">
        <v>363</v>
      </c>
      <c r="C2121" t="str">
        <f>+VLOOKUP(Importaciones_mensuales[[#This Row],[Código Arancelario]],Codigos10[],2,0)</f>
        <v>Pepino</v>
      </c>
      <c r="D2121">
        <f>+VLOOKUP(Importaciones_mensuales[[#This Row],[Cultivo]],Cod_categoría[],2,0)</f>
        <v>100112016</v>
      </c>
      <c r="E2121" t="str">
        <f>+VLOOKUP(Importaciones_mensuales[[#This Row],[Código Arancelario]],Codigos10[],4,0)</f>
        <v>Fresco</v>
      </c>
      <c r="F2121">
        <f>+VLOOKUP(Importaciones_mensuales[[#This Row],[Procesamiento]],Cod_procesamiento[],2,0)</f>
        <v>4</v>
      </c>
      <c r="G2121" t="str">
        <f>+VLOOKUP(Importaciones_mensuales[[#This Row],[Código Arancelario]],Codigos10[],3,0)</f>
        <v>Sin especificar</v>
      </c>
      <c r="H2121">
        <f>+VLOOKUP(Importaciones_mensuales[[#This Row],[Tipo]],Cod_tipo[],2,0)</f>
        <v>5</v>
      </c>
      <c r="I2121" t="str">
        <f>+VLOOKUP(Importaciones_mensuales[[#This Row],[Código Arancelario]],Codigos10[],5,0)</f>
        <v>Hortalizas</v>
      </c>
      <c r="J2121">
        <f>+VLOOKUP(Importaciones_mensuales[[#This Row],[Categoría]],Cod_Tipo_cultivo[],2,0)</f>
        <v>7</v>
      </c>
      <c r="K2121" t="s">
        <v>20</v>
      </c>
      <c r="L2121">
        <f>+VLOOKUP(Importaciones_mensuales[[#This Row],[Contenido]],Contenido_cod[],2,0)</f>
        <v>2</v>
      </c>
      <c r="M2121" t="str">
        <f>+VLOOKUP(Importaciones_mensuales[[#This Row],[Código Arancelario]],Codigos10[],7,0)</f>
        <v>Pepinos y pepinillos</v>
      </c>
      <c r="N2121">
        <v>2021</v>
      </c>
      <c r="O2121" t="s">
        <v>364</v>
      </c>
      <c r="P2121">
        <v>27.622033898305084</v>
      </c>
      <c r="Q2121" t="s">
        <v>364</v>
      </c>
      <c r="R2121" t="s">
        <v>364</v>
      </c>
      <c r="S2121" t="s">
        <v>364</v>
      </c>
      <c r="T2121">
        <v>0.13293872573925414</v>
      </c>
      <c r="U2121">
        <v>0.22817454694486167</v>
      </c>
      <c r="V2121" t="s">
        <v>364</v>
      </c>
      <c r="W2121" t="s">
        <v>364</v>
      </c>
      <c r="X2121" t="s">
        <v>364</v>
      </c>
      <c r="Y2121" t="s">
        <v>364</v>
      </c>
      <c r="Z2121" t="s">
        <v>364</v>
      </c>
    </row>
    <row r="2122" spans="1:26" x14ac:dyDescent="0.25">
      <c r="A2122" t="s">
        <v>48</v>
      </c>
      <c r="B2122" t="s">
        <v>363</v>
      </c>
      <c r="C2122" t="str">
        <f>+VLOOKUP(Importaciones_mensuales[[#This Row],[Código Arancelario]],Codigos10[],2,0)</f>
        <v>Arveja</v>
      </c>
      <c r="D2122">
        <f>+VLOOKUP(Importaciones_mensuales[[#This Row],[Cultivo]],Cod_categoría[],2,0)</f>
        <v>100112022</v>
      </c>
      <c r="E2122" t="str">
        <f>+VLOOKUP(Importaciones_mensuales[[#This Row],[Código Arancelario]],Codigos10[],4,0)</f>
        <v>Fresco</v>
      </c>
      <c r="F2122">
        <f>+VLOOKUP(Importaciones_mensuales[[#This Row],[Procesamiento]],Cod_procesamiento[],2,0)</f>
        <v>4</v>
      </c>
      <c r="G2122" t="str">
        <f>+VLOOKUP(Importaciones_mensuales[[#This Row],[Código Arancelario]],Codigos10[],3,0)</f>
        <v>Sin especificar</v>
      </c>
      <c r="H2122">
        <f>+VLOOKUP(Importaciones_mensuales[[#This Row],[Tipo]],Cod_tipo[],2,0)</f>
        <v>5</v>
      </c>
      <c r="I2122" t="str">
        <f>+VLOOKUP(Importaciones_mensuales[[#This Row],[Código Arancelario]],Codigos10[],5,0)</f>
        <v>Hortalizas</v>
      </c>
      <c r="J2122">
        <f>+VLOOKUP(Importaciones_mensuales[[#This Row],[Categoría]],Cod_Tipo_cultivo[],2,0)</f>
        <v>7</v>
      </c>
      <c r="K2122" t="s">
        <v>20</v>
      </c>
      <c r="L2122">
        <f>+VLOOKUP(Importaciones_mensuales[[#This Row],[Contenido]],Contenido_cod[],2,0)</f>
        <v>2</v>
      </c>
      <c r="M2122" t="str">
        <f>+VLOOKUP(Importaciones_mensuales[[#This Row],[Código Arancelario]],Codigos10[],7,0)</f>
        <v>Sin especificar</v>
      </c>
      <c r="N2122">
        <v>2021</v>
      </c>
      <c r="O2122" t="s">
        <v>364</v>
      </c>
      <c r="P2122" t="s">
        <v>364</v>
      </c>
      <c r="Q2122">
        <v>13.591000000000001</v>
      </c>
      <c r="R2122" t="s">
        <v>364</v>
      </c>
      <c r="S2122" t="s">
        <v>364</v>
      </c>
      <c r="T2122" t="s">
        <v>364</v>
      </c>
      <c r="U2122">
        <v>121.3</v>
      </c>
      <c r="V2122" t="s">
        <v>364</v>
      </c>
      <c r="W2122">
        <v>167.96</v>
      </c>
      <c r="X2122" t="s">
        <v>364</v>
      </c>
      <c r="Y2122" t="s">
        <v>364</v>
      </c>
      <c r="Z2122" t="s">
        <v>364</v>
      </c>
    </row>
    <row r="2123" spans="1:26" x14ac:dyDescent="0.25">
      <c r="A2123" t="s">
        <v>50</v>
      </c>
      <c r="B2123" t="s">
        <v>363</v>
      </c>
      <c r="C2123" t="str">
        <f>+VLOOKUP(Importaciones_mensuales[[#This Row],[Código Arancelario]],Codigos10[],2,0)</f>
        <v>Poroto</v>
      </c>
      <c r="D2123">
        <f>+VLOOKUP(Importaciones_mensuales[[#This Row],[Cultivo]],Cod_categoría[],2,0)</f>
        <v>100110002</v>
      </c>
      <c r="E2123" t="str">
        <f>+VLOOKUP(Importaciones_mensuales[[#This Row],[Código Arancelario]],Codigos10[],4,0)</f>
        <v>Fresco</v>
      </c>
      <c r="F2123">
        <f>+VLOOKUP(Importaciones_mensuales[[#This Row],[Procesamiento]],Cod_procesamiento[],2,0)</f>
        <v>4</v>
      </c>
      <c r="G2123" t="str">
        <f>+VLOOKUP(Importaciones_mensuales[[#This Row],[Código Arancelario]],Codigos10[],3,0)</f>
        <v>Sin especificar</v>
      </c>
      <c r="H2123">
        <f>+VLOOKUP(Importaciones_mensuales[[#This Row],[Tipo]],Cod_tipo[],2,0)</f>
        <v>5</v>
      </c>
      <c r="I2123" t="str">
        <f>+VLOOKUP(Importaciones_mensuales[[#This Row],[Código Arancelario]],Codigos10[],5,0)</f>
        <v>Hortalizas</v>
      </c>
      <c r="J2123">
        <f>+VLOOKUP(Importaciones_mensuales[[#This Row],[Categoría]],Cod_Tipo_cultivo[],2,0)</f>
        <v>7</v>
      </c>
      <c r="K2123" t="s">
        <v>20</v>
      </c>
      <c r="L2123">
        <f>+VLOOKUP(Importaciones_mensuales[[#This Row],[Contenido]],Contenido_cod[],2,0)</f>
        <v>2</v>
      </c>
      <c r="M2123" t="str">
        <f>+VLOOKUP(Importaciones_mensuales[[#This Row],[Código Arancelario]],Codigos10[],7,0)</f>
        <v>Sin especificar</v>
      </c>
      <c r="N2123">
        <v>2021</v>
      </c>
      <c r="O2123">
        <v>0.108</v>
      </c>
      <c r="P2123">
        <v>3.6235521235521237</v>
      </c>
      <c r="Q2123">
        <v>1.1714285714285713</v>
      </c>
      <c r="R2123">
        <v>0.10952445447705041</v>
      </c>
      <c r="S2123">
        <v>0.10907083401875309</v>
      </c>
      <c r="T2123">
        <v>0.11109199842677971</v>
      </c>
      <c r="U2123">
        <v>0.10918266933163939</v>
      </c>
      <c r="V2123">
        <v>0.10839946886287032</v>
      </c>
      <c r="W2123">
        <v>0.11085419640188841</v>
      </c>
      <c r="X2123" t="s">
        <v>364</v>
      </c>
      <c r="Y2123" t="s">
        <v>364</v>
      </c>
      <c r="Z2123" t="s">
        <v>364</v>
      </c>
    </row>
    <row r="2124" spans="1:26" x14ac:dyDescent="0.25">
      <c r="A2124" t="s">
        <v>52</v>
      </c>
      <c r="B2124" t="s">
        <v>363</v>
      </c>
      <c r="C2124" t="str">
        <f>+VLOOKUP(Importaciones_mensuales[[#This Row],[Código Arancelario]],Codigos10[],2,0)</f>
        <v>Otras legumbres de vaina</v>
      </c>
      <c r="D2124">
        <f>+VLOOKUP(Importaciones_mensuales[[#This Row],[Cultivo]],Cod_categoría[],2,0)</f>
        <v>100114032</v>
      </c>
      <c r="E2124" t="str">
        <f>+VLOOKUP(Importaciones_mensuales[[#This Row],[Código Arancelario]],Codigos10[],4,0)</f>
        <v>Fresco</v>
      </c>
      <c r="F2124">
        <f>+VLOOKUP(Importaciones_mensuales[[#This Row],[Procesamiento]],Cod_procesamiento[],2,0)</f>
        <v>4</v>
      </c>
      <c r="G2124" t="str">
        <f>+VLOOKUP(Importaciones_mensuales[[#This Row],[Código Arancelario]],Codigos10[],3,0)</f>
        <v>Sin especificar</v>
      </c>
      <c r="H2124">
        <f>+VLOOKUP(Importaciones_mensuales[[#This Row],[Tipo]],Cod_tipo[],2,0)</f>
        <v>5</v>
      </c>
      <c r="I2124" t="str">
        <f>+VLOOKUP(Importaciones_mensuales[[#This Row],[Código Arancelario]],Codigos10[],5,0)</f>
        <v>Hortalizas</v>
      </c>
      <c r="J2124">
        <f>+VLOOKUP(Importaciones_mensuales[[#This Row],[Categoría]],Cod_Tipo_cultivo[],2,0)</f>
        <v>7</v>
      </c>
      <c r="K2124" t="s">
        <v>20</v>
      </c>
      <c r="L2124">
        <f>+VLOOKUP(Importaciones_mensuales[[#This Row],[Contenido]],Contenido_cod[],2,0)</f>
        <v>2</v>
      </c>
      <c r="M2124" t="str">
        <f>+VLOOKUP(Importaciones_mensuales[[#This Row],[Código Arancelario]],Codigos10[],7,0)</f>
        <v>Sin especificar</v>
      </c>
      <c r="N2124">
        <v>2021</v>
      </c>
      <c r="O2124" t="s">
        <v>364</v>
      </c>
      <c r="P2124" t="s">
        <v>364</v>
      </c>
      <c r="Q2124" t="s">
        <v>364</v>
      </c>
      <c r="R2124" t="s">
        <v>364</v>
      </c>
      <c r="S2124" t="s">
        <v>364</v>
      </c>
      <c r="T2124" t="s">
        <v>364</v>
      </c>
      <c r="U2124">
        <v>27.707142857142859</v>
      </c>
      <c r="V2124">
        <v>1.9935499999999999</v>
      </c>
      <c r="W2124" t="s">
        <v>364</v>
      </c>
      <c r="X2124" t="s">
        <v>364</v>
      </c>
      <c r="Y2124" t="s">
        <v>364</v>
      </c>
      <c r="Z2124" t="s">
        <v>364</v>
      </c>
    </row>
    <row r="2125" spans="1:26" x14ac:dyDescent="0.25">
      <c r="A2125" t="s">
        <v>24</v>
      </c>
      <c r="B2125" t="s">
        <v>15</v>
      </c>
      <c r="C2125" t="str">
        <f>+VLOOKUP(Importaciones_mensuales[[#This Row],[Código Arancelario]],Codigos10[],2,0)</f>
        <v>Cebolla</v>
      </c>
      <c r="D2125">
        <f>+VLOOKUP(Importaciones_mensuales[[#This Row],[Cultivo]],Cod_categoría[],2,0)</f>
        <v>100112004</v>
      </c>
      <c r="E2125" t="str">
        <f>+VLOOKUP(Importaciones_mensuales[[#This Row],[Código Arancelario]],Codigos10[],4,0)</f>
        <v>Fresco</v>
      </c>
      <c r="F2125">
        <f>+VLOOKUP(Importaciones_mensuales[[#This Row],[Procesamiento]],Cod_procesamiento[],2,0)</f>
        <v>4</v>
      </c>
      <c r="G2125" t="str">
        <f>+VLOOKUP(Importaciones_mensuales[[#This Row],[Código Arancelario]],Codigos10[],3,0)</f>
        <v>Orgánico</v>
      </c>
      <c r="H2125">
        <f>+VLOOKUP(Importaciones_mensuales[[#This Row],[Tipo]],Cod_tipo[],2,0)</f>
        <v>1</v>
      </c>
      <c r="I2125" t="str">
        <f>+VLOOKUP(Importaciones_mensuales[[#This Row],[Código Arancelario]],Codigos10[],5,0)</f>
        <v>Hortalizas</v>
      </c>
      <c r="J2125">
        <f>+VLOOKUP(Importaciones_mensuales[[#This Row],[Categoría]],Cod_Tipo_cultivo[],2,0)</f>
        <v>7</v>
      </c>
      <c r="K2125" t="s">
        <v>20</v>
      </c>
      <c r="L2125">
        <f>+VLOOKUP(Importaciones_mensuales[[#This Row],[Contenido]],Contenido_cod[],2,0)</f>
        <v>2</v>
      </c>
      <c r="M2125" t="str">
        <f>+VLOOKUP(Importaciones_mensuales[[#This Row],[Código Arancelario]],Codigos10[],7,0)</f>
        <v>Sin especificar</v>
      </c>
      <c r="N2125">
        <v>2019</v>
      </c>
      <c r="O2125">
        <v>0</v>
      </c>
      <c r="P2125">
        <v>0</v>
      </c>
      <c r="Q2125">
        <v>2164.6999999999998</v>
      </c>
      <c r="R2125">
        <v>10042</v>
      </c>
      <c r="S2125">
        <v>0</v>
      </c>
      <c r="T2125">
        <v>0</v>
      </c>
      <c r="U2125">
        <v>0</v>
      </c>
      <c r="V2125">
        <v>0</v>
      </c>
      <c r="W2125">
        <v>6458.8</v>
      </c>
      <c r="X2125">
        <v>13276.5</v>
      </c>
      <c r="Y2125">
        <v>0</v>
      </c>
      <c r="Z2125">
        <v>0</v>
      </c>
    </row>
    <row r="2126" spans="1:26" x14ac:dyDescent="0.25">
      <c r="A2126" t="s">
        <v>56</v>
      </c>
      <c r="B2126" t="s">
        <v>363</v>
      </c>
      <c r="C2126" t="str">
        <f>+VLOOKUP(Importaciones_mensuales[[#This Row],[Código Arancelario]],Codigos10[],2,0)</f>
        <v>Pimiento</v>
      </c>
      <c r="D2126">
        <f>+VLOOKUP(Importaciones_mensuales[[#This Row],[Cultivo]],Cod_categoría[],2,0)</f>
        <v>100112002</v>
      </c>
      <c r="E2126" t="str">
        <f>+VLOOKUP(Importaciones_mensuales[[#This Row],[Código Arancelario]],Codigos10[],4,0)</f>
        <v>Fresco</v>
      </c>
      <c r="F2126">
        <f>+VLOOKUP(Importaciones_mensuales[[#This Row],[Procesamiento]],Cod_procesamiento[],2,0)</f>
        <v>4</v>
      </c>
      <c r="G2126" t="str">
        <f>+VLOOKUP(Importaciones_mensuales[[#This Row],[Código Arancelario]],Codigos10[],3,0)</f>
        <v>Sin especificar</v>
      </c>
      <c r="H2126">
        <f>+VLOOKUP(Importaciones_mensuales[[#This Row],[Tipo]],Cod_tipo[],2,0)</f>
        <v>5</v>
      </c>
      <c r="I2126" t="str">
        <f>+VLOOKUP(Importaciones_mensuales[[#This Row],[Código Arancelario]],Codigos10[],5,0)</f>
        <v>Hortalizas</v>
      </c>
      <c r="J2126">
        <f>+VLOOKUP(Importaciones_mensuales[[#This Row],[Categoría]],Cod_Tipo_cultivo[],2,0)</f>
        <v>7</v>
      </c>
      <c r="K2126" t="s">
        <v>20</v>
      </c>
      <c r="L2126">
        <f>+VLOOKUP(Importaciones_mensuales[[#This Row],[Contenido]],Contenido_cod[],2,0)</f>
        <v>2</v>
      </c>
      <c r="M2126" t="str">
        <f>+VLOOKUP(Importaciones_mensuales[[#This Row],[Código Arancelario]],Codigos10[],7,0)</f>
        <v>Sin especificar</v>
      </c>
      <c r="N2126">
        <v>2021</v>
      </c>
      <c r="O2126" t="s">
        <v>364</v>
      </c>
      <c r="P2126" t="s">
        <v>364</v>
      </c>
      <c r="Q2126" t="s">
        <v>364</v>
      </c>
      <c r="R2126" t="s">
        <v>364</v>
      </c>
      <c r="S2126" t="s">
        <v>364</v>
      </c>
      <c r="T2126" t="s">
        <v>364</v>
      </c>
      <c r="U2126">
        <v>27.04</v>
      </c>
      <c r="V2126" t="s">
        <v>364</v>
      </c>
      <c r="W2126" t="s">
        <v>364</v>
      </c>
      <c r="X2126" t="s">
        <v>364</v>
      </c>
      <c r="Y2126" t="s">
        <v>364</v>
      </c>
      <c r="Z2126" t="s">
        <v>364</v>
      </c>
    </row>
    <row r="2127" spans="1:26" x14ac:dyDescent="0.25">
      <c r="A2127" t="s">
        <v>58</v>
      </c>
      <c r="B2127" t="s">
        <v>363</v>
      </c>
      <c r="C2127" t="str">
        <f>+VLOOKUP(Importaciones_mensuales[[#This Row],[Código Arancelario]],Codigos10[],2,0)</f>
        <v>Ají</v>
      </c>
      <c r="D2127">
        <f>+VLOOKUP(Importaciones_mensuales[[#This Row],[Cultivo]],Cod_categoría[],2,0)</f>
        <v>100112021</v>
      </c>
      <c r="E2127" t="str">
        <f>+VLOOKUP(Importaciones_mensuales[[#This Row],[Código Arancelario]],Codigos10[],4,0)</f>
        <v>Fresco</v>
      </c>
      <c r="F2127">
        <f>+VLOOKUP(Importaciones_mensuales[[#This Row],[Procesamiento]],Cod_procesamiento[],2,0)</f>
        <v>4</v>
      </c>
      <c r="G2127" t="str">
        <f>+VLOOKUP(Importaciones_mensuales[[#This Row],[Código Arancelario]],Codigos10[],3,0)</f>
        <v>Sin especificar</v>
      </c>
      <c r="H2127">
        <f>+VLOOKUP(Importaciones_mensuales[[#This Row],[Tipo]],Cod_tipo[],2,0)</f>
        <v>5</v>
      </c>
      <c r="I2127" t="str">
        <f>+VLOOKUP(Importaciones_mensuales[[#This Row],[Código Arancelario]],Codigos10[],5,0)</f>
        <v>Hortalizas</v>
      </c>
      <c r="J2127">
        <f>+VLOOKUP(Importaciones_mensuales[[#This Row],[Categoría]],Cod_Tipo_cultivo[],2,0)</f>
        <v>7</v>
      </c>
      <c r="K2127" t="s">
        <v>20</v>
      </c>
      <c r="L2127">
        <f>+VLOOKUP(Importaciones_mensuales[[#This Row],[Contenido]],Contenido_cod[],2,0)</f>
        <v>2</v>
      </c>
      <c r="M2127" t="str">
        <f>+VLOOKUP(Importaciones_mensuales[[#This Row],[Código Arancelario]],Codigos10[],7,0)</f>
        <v>Sin especificar</v>
      </c>
      <c r="N2127">
        <v>2021</v>
      </c>
      <c r="O2127" t="s">
        <v>364</v>
      </c>
      <c r="P2127">
        <v>73.584615384615375</v>
      </c>
      <c r="Q2127" t="s">
        <v>364</v>
      </c>
      <c r="R2127" t="s">
        <v>364</v>
      </c>
      <c r="S2127" t="s">
        <v>364</v>
      </c>
      <c r="T2127" t="s">
        <v>364</v>
      </c>
      <c r="U2127" t="s">
        <v>364</v>
      </c>
      <c r="V2127">
        <v>3.1061333333333332</v>
      </c>
      <c r="W2127" t="s">
        <v>364</v>
      </c>
      <c r="X2127" t="s">
        <v>364</v>
      </c>
      <c r="Y2127" t="s">
        <v>364</v>
      </c>
      <c r="Z2127" t="s">
        <v>364</v>
      </c>
    </row>
    <row r="2128" spans="1:26" x14ac:dyDescent="0.25">
      <c r="A2128" t="s">
        <v>60</v>
      </c>
      <c r="B2128" t="s">
        <v>363</v>
      </c>
      <c r="C2128" t="str">
        <f>+VLOOKUP(Importaciones_mensuales[[#This Row],[Código Arancelario]],Codigos10[],2,0)</f>
        <v>Aceituna</v>
      </c>
      <c r="D2128">
        <f>+VLOOKUP(Importaciones_mensuales[[#This Row],[Cultivo]],Cod_categoría[],2,0)</f>
        <v>100114016</v>
      </c>
      <c r="E2128" t="str">
        <f>+VLOOKUP(Importaciones_mensuales[[#This Row],[Código Arancelario]],Codigos10[],4,0)</f>
        <v>Fresco</v>
      </c>
      <c r="F2128">
        <f>+VLOOKUP(Importaciones_mensuales[[#This Row],[Procesamiento]],Cod_procesamiento[],2,0)</f>
        <v>4</v>
      </c>
      <c r="G2128" t="str">
        <f>+VLOOKUP(Importaciones_mensuales[[#This Row],[Código Arancelario]],Codigos10[],3,0)</f>
        <v>Sin especificar</v>
      </c>
      <c r="H2128">
        <f>+VLOOKUP(Importaciones_mensuales[[#This Row],[Tipo]],Cod_tipo[],2,0)</f>
        <v>5</v>
      </c>
      <c r="I2128" t="str">
        <f>+VLOOKUP(Importaciones_mensuales[[#This Row],[Código Arancelario]],Codigos10[],5,0)</f>
        <v>Hortalizas</v>
      </c>
      <c r="J2128">
        <f>+VLOOKUP(Importaciones_mensuales[[#This Row],[Categoría]],Cod_Tipo_cultivo[],2,0)</f>
        <v>7</v>
      </c>
      <c r="K2128" t="s">
        <v>20</v>
      </c>
      <c r="L2128">
        <f>+VLOOKUP(Importaciones_mensuales[[#This Row],[Contenido]],Contenido_cod[],2,0)</f>
        <v>2</v>
      </c>
      <c r="M2128" t="str">
        <f>+VLOOKUP(Importaciones_mensuales[[#This Row],[Código Arancelario]],Codigos10[],7,0)</f>
        <v>Sin especificar</v>
      </c>
      <c r="N2128">
        <v>2021</v>
      </c>
      <c r="O2128" t="s">
        <v>364</v>
      </c>
      <c r="P2128" t="s">
        <v>364</v>
      </c>
      <c r="Q2128" t="s">
        <v>364</v>
      </c>
      <c r="R2128">
        <v>28.560000000000002</v>
      </c>
      <c r="S2128">
        <v>38.9</v>
      </c>
      <c r="T2128" t="s">
        <v>364</v>
      </c>
      <c r="U2128" t="s">
        <v>364</v>
      </c>
      <c r="V2128" t="s">
        <v>364</v>
      </c>
      <c r="W2128" t="s">
        <v>364</v>
      </c>
      <c r="X2128" t="s">
        <v>364</v>
      </c>
      <c r="Y2128" t="s">
        <v>364</v>
      </c>
      <c r="Z2128" t="s">
        <v>364</v>
      </c>
    </row>
    <row r="2129" spans="1:26" x14ac:dyDescent="0.25">
      <c r="A2129" t="s">
        <v>62</v>
      </c>
      <c r="B2129" t="s">
        <v>363</v>
      </c>
      <c r="C2129" t="str">
        <f>+VLOOKUP(Importaciones_mensuales[[#This Row],[Código Arancelario]],Codigos10[],2,0)</f>
        <v>Zapallo</v>
      </c>
      <c r="D2129">
        <f>+VLOOKUP(Importaciones_mensuales[[#This Row],[Cultivo]],Cod_categoría[],2,0)</f>
        <v>100112032</v>
      </c>
      <c r="E2129" t="str">
        <f>+VLOOKUP(Importaciones_mensuales[[#This Row],[Código Arancelario]],Codigos10[],4,0)</f>
        <v>Fresco</v>
      </c>
      <c r="F2129">
        <f>+VLOOKUP(Importaciones_mensuales[[#This Row],[Procesamiento]],Cod_procesamiento[],2,0)</f>
        <v>4</v>
      </c>
      <c r="G2129" t="str">
        <f>+VLOOKUP(Importaciones_mensuales[[#This Row],[Código Arancelario]],Codigos10[],3,0)</f>
        <v>Sin especificar</v>
      </c>
      <c r="H2129">
        <f>+VLOOKUP(Importaciones_mensuales[[#This Row],[Tipo]],Cod_tipo[],2,0)</f>
        <v>5</v>
      </c>
      <c r="I2129" t="str">
        <f>+VLOOKUP(Importaciones_mensuales[[#This Row],[Código Arancelario]],Codigos10[],5,0)</f>
        <v>Hortalizas</v>
      </c>
      <c r="J2129">
        <f>+VLOOKUP(Importaciones_mensuales[[#This Row],[Categoría]],Cod_Tipo_cultivo[],2,0)</f>
        <v>7</v>
      </c>
      <c r="K2129" t="s">
        <v>20</v>
      </c>
      <c r="L2129">
        <f>+VLOOKUP(Importaciones_mensuales[[#This Row],[Contenido]],Contenido_cod[],2,0)</f>
        <v>2</v>
      </c>
      <c r="M2129" t="str">
        <f>+VLOOKUP(Importaciones_mensuales[[#This Row],[Código Arancelario]],Codigos10[],7,0)</f>
        <v>De guarda</v>
      </c>
      <c r="N2129">
        <v>2021</v>
      </c>
      <c r="O2129">
        <v>0.10788235294117647</v>
      </c>
      <c r="P2129">
        <v>0.10592156862745097</v>
      </c>
      <c r="Q2129">
        <v>0.10670588235294118</v>
      </c>
      <c r="R2129" t="s">
        <v>364</v>
      </c>
      <c r="S2129">
        <v>0.10632900432900431</v>
      </c>
      <c r="T2129">
        <v>0.12562580645161289</v>
      </c>
      <c r="U2129">
        <v>0.12061749999999999</v>
      </c>
      <c r="V2129">
        <v>0.13055711831510478</v>
      </c>
      <c r="W2129">
        <v>0.11339958799086276</v>
      </c>
      <c r="X2129" t="s">
        <v>364</v>
      </c>
      <c r="Y2129" t="s">
        <v>364</v>
      </c>
      <c r="Z2129" t="s">
        <v>364</v>
      </c>
    </row>
    <row r="2130" spans="1:26" x14ac:dyDescent="0.25">
      <c r="A2130" t="s">
        <v>65</v>
      </c>
      <c r="B2130" t="s">
        <v>363</v>
      </c>
      <c r="C2130" t="str">
        <f>+VLOOKUP(Importaciones_mensuales[[#This Row],[Código Arancelario]],Codigos10[],2,0)</f>
        <v>Calabacín</v>
      </c>
      <c r="D2130">
        <f>+VLOOKUP(Importaciones_mensuales[[#This Row],[Cultivo]],Cod_categoría[],2,0)</f>
        <v>100114018</v>
      </c>
      <c r="E2130" t="str">
        <f>+VLOOKUP(Importaciones_mensuales[[#This Row],[Código Arancelario]],Codigos10[],4,0)</f>
        <v>Fresco</v>
      </c>
      <c r="F2130">
        <f>+VLOOKUP(Importaciones_mensuales[[#This Row],[Procesamiento]],Cod_procesamiento[],2,0)</f>
        <v>4</v>
      </c>
      <c r="G2130" t="str">
        <f>+VLOOKUP(Importaciones_mensuales[[#This Row],[Código Arancelario]],Codigos10[],3,0)</f>
        <v>Sin especificar</v>
      </c>
      <c r="H2130">
        <f>+VLOOKUP(Importaciones_mensuales[[#This Row],[Tipo]],Cod_tipo[],2,0)</f>
        <v>5</v>
      </c>
      <c r="I2130" t="str">
        <f>+VLOOKUP(Importaciones_mensuales[[#This Row],[Código Arancelario]],Codigos10[],5,0)</f>
        <v>Hortalizas</v>
      </c>
      <c r="J2130">
        <f>+VLOOKUP(Importaciones_mensuales[[#This Row],[Categoría]],Cod_Tipo_cultivo[],2,0)</f>
        <v>7</v>
      </c>
      <c r="K2130" t="s">
        <v>20</v>
      </c>
      <c r="L2130">
        <f>+VLOOKUP(Importaciones_mensuales[[#This Row],[Contenido]],Contenido_cod[],2,0)</f>
        <v>2</v>
      </c>
      <c r="M2130" t="str">
        <f>+VLOOKUP(Importaciones_mensuales[[#This Row],[Código Arancelario]],Codigos10[],7,0)</f>
        <v>Sin especificar</v>
      </c>
      <c r="N2130">
        <v>2021</v>
      </c>
      <c r="O2130" t="s">
        <v>364</v>
      </c>
      <c r="P2130" t="s">
        <v>364</v>
      </c>
      <c r="Q2130" t="s">
        <v>364</v>
      </c>
      <c r="R2130" t="s">
        <v>364</v>
      </c>
      <c r="S2130" t="s">
        <v>364</v>
      </c>
      <c r="T2130" t="s">
        <v>364</v>
      </c>
      <c r="U2130" t="s">
        <v>364</v>
      </c>
      <c r="V2130">
        <v>0.11529787234042553</v>
      </c>
      <c r="W2130">
        <v>0.2549118404118404</v>
      </c>
      <c r="X2130" t="s">
        <v>364</v>
      </c>
      <c r="Y2130" t="s">
        <v>364</v>
      </c>
      <c r="Z2130" t="s">
        <v>364</v>
      </c>
    </row>
    <row r="2131" spans="1:26" x14ac:dyDescent="0.25">
      <c r="A2131" t="s">
        <v>67</v>
      </c>
      <c r="B2131" t="s">
        <v>363</v>
      </c>
      <c r="C2131" t="str">
        <f>+VLOOKUP(Importaciones_mensuales[[#This Row],[Código Arancelario]],Codigos10[],2,0)</f>
        <v>Papa</v>
      </c>
      <c r="D2131">
        <f>+VLOOKUP(Importaciones_mensuales[[#This Row],[Cultivo]],Cod_categoría[],2,0)</f>
        <v>100114001</v>
      </c>
      <c r="E2131" t="str">
        <f>+VLOOKUP(Importaciones_mensuales[[#This Row],[Código Arancelario]],Codigos10[],4,0)</f>
        <v>Congelado</v>
      </c>
      <c r="F2131">
        <f>+VLOOKUP(Importaciones_mensuales[[#This Row],[Procesamiento]],Cod_procesamiento[],2,0)</f>
        <v>1</v>
      </c>
      <c r="G2131" t="str">
        <f>+VLOOKUP(Importaciones_mensuales[[#This Row],[Código Arancelario]],Codigos10[],3,0)</f>
        <v>Sin especificar</v>
      </c>
      <c r="H2131">
        <f>+VLOOKUP(Importaciones_mensuales[[#This Row],[Tipo]],Cod_tipo[],2,0)</f>
        <v>5</v>
      </c>
      <c r="I2131" t="str">
        <f>+VLOOKUP(Importaciones_mensuales[[#This Row],[Código Arancelario]],Codigos10[],5,0)</f>
        <v>Tubérculos</v>
      </c>
      <c r="J2131">
        <f>+VLOOKUP(Importaciones_mensuales[[#This Row],[Categoría]],Cod_Tipo_cultivo[],2,0)</f>
        <v>9</v>
      </c>
      <c r="K2131" t="s">
        <v>20</v>
      </c>
      <c r="L2131">
        <f>+VLOOKUP(Importaciones_mensuales[[#This Row],[Contenido]],Contenido_cod[],2,0)</f>
        <v>2</v>
      </c>
      <c r="M2131" t="str">
        <f>+VLOOKUP(Importaciones_mensuales[[#This Row],[Código Arancelario]],Codigos10[],7,0)</f>
        <v>Sin especificar</v>
      </c>
      <c r="N2131">
        <v>2021</v>
      </c>
      <c r="O2131">
        <v>0.76872045436510172</v>
      </c>
      <c r="P2131">
        <v>1.2173071135564137</v>
      </c>
      <c r="Q2131">
        <v>0.85142885926731537</v>
      </c>
      <c r="R2131">
        <v>0.77298157586321303</v>
      </c>
      <c r="S2131">
        <v>0.97223392651576346</v>
      </c>
      <c r="T2131">
        <v>1.2954400749527009</v>
      </c>
      <c r="U2131">
        <v>0.9460138775510204</v>
      </c>
      <c r="V2131">
        <v>0.80092154953209727</v>
      </c>
      <c r="W2131">
        <v>1.4645462445985888</v>
      </c>
      <c r="X2131" t="s">
        <v>364</v>
      </c>
      <c r="Y2131" t="s">
        <v>364</v>
      </c>
      <c r="Z2131" t="s">
        <v>364</v>
      </c>
    </row>
    <row r="2132" spans="1:26" x14ac:dyDescent="0.25">
      <c r="A2132" t="s">
        <v>69</v>
      </c>
      <c r="B2132" t="s">
        <v>363</v>
      </c>
      <c r="C2132" t="str">
        <f>+VLOOKUP(Importaciones_mensuales[[#This Row],[Código Arancelario]],Codigos10[],2,0)</f>
        <v>Arveja</v>
      </c>
      <c r="D2132">
        <f>+VLOOKUP(Importaciones_mensuales[[#This Row],[Cultivo]],Cod_categoría[],2,0)</f>
        <v>100112022</v>
      </c>
      <c r="E2132" t="str">
        <f>+VLOOKUP(Importaciones_mensuales[[#This Row],[Código Arancelario]],Codigos10[],4,0)</f>
        <v>Congelado</v>
      </c>
      <c r="F2132">
        <f>+VLOOKUP(Importaciones_mensuales[[#This Row],[Procesamiento]],Cod_procesamiento[],2,0)</f>
        <v>1</v>
      </c>
      <c r="G2132" t="str">
        <f>+VLOOKUP(Importaciones_mensuales[[#This Row],[Código Arancelario]],Codigos10[],3,0)</f>
        <v>Sin especificar</v>
      </c>
      <c r="H2132">
        <f>+VLOOKUP(Importaciones_mensuales[[#This Row],[Tipo]],Cod_tipo[],2,0)</f>
        <v>5</v>
      </c>
      <c r="I2132" t="str">
        <f>+VLOOKUP(Importaciones_mensuales[[#This Row],[Código Arancelario]],Codigos10[],5,0)</f>
        <v>Hortalizas</v>
      </c>
      <c r="J2132">
        <f>+VLOOKUP(Importaciones_mensuales[[#This Row],[Categoría]],Cod_Tipo_cultivo[],2,0)</f>
        <v>7</v>
      </c>
      <c r="K2132" t="s">
        <v>20</v>
      </c>
      <c r="L2132">
        <f>+VLOOKUP(Importaciones_mensuales[[#This Row],[Contenido]],Contenido_cod[],2,0)</f>
        <v>2</v>
      </c>
      <c r="M2132" t="str">
        <f>+VLOOKUP(Importaciones_mensuales[[#This Row],[Código Arancelario]],Codigos10[],7,0)</f>
        <v>Sin especificar</v>
      </c>
      <c r="N2132">
        <v>2021</v>
      </c>
      <c r="O2132">
        <v>1.1444331894216662</v>
      </c>
      <c r="P2132">
        <v>1.2081395606215375</v>
      </c>
      <c r="Q2132">
        <v>1.2508815729463802</v>
      </c>
      <c r="R2132">
        <v>1.1379059804924374</v>
      </c>
      <c r="S2132">
        <v>1.1925664625505148</v>
      </c>
      <c r="T2132">
        <v>1.1794650068966044</v>
      </c>
      <c r="U2132">
        <v>1.1921748692546212</v>
      </c>
      <c r="V2132">
        <v>1.1584277340198839</v>
      </c>
      <c r="W2132">
        <v>1.3355143762530881</v>
      </c>
      <c r="X2132" t="s">
        <v>364</v>
      </c>
      <c r="Y2132" t="s">
        <v>364</v>
      </c>
      <c r="Z2132" t="s">
        <v>364</v>
      </c>
    </row>
    <row r="2133" spans="1:26" x14ac:dyDescent="0.25">
      <c r="A2133" t="s">
        <v>70</v>
      </c>
      <c r="B2133" t="s">
        <v>363</v>
      </c>
      <c r="C2133" t="str">
        <f>+VLOOKUP(Importaciones_mensuales[[#This Row],[Código Arancelario]],Codigos10[],2,0)</f>
        <v>Poroto</v>
      </c>
      <c r="D2133">
        <f>+VLOOKUP(Importaciones_mensuales[[#This Row],[Cultivo]],Cod_categoría[],2,0)</f>
        <v>100110002</v>
      </c>
      <c r="E2133" t="str">
        <f>+VLOOKUP(Importaciones_mensuales[[#This Row],[Código Arancelario]],Codigos10[],4,0)</f>
        <v>Congelado</v>
      </c>
      <c r="F2133">
        <f>+VLOOKUP(Importaciones_mensuales[[#This Row],[Procesamiento]],Cod_procesamiento[],2,0)</f>
        <v>1</v>
      </c>
      <c r="G2133" t="str">
        <f>+VLOOKUP(Importaciones_mensuales[[#This Row],[Código Arancelario]],Codigos10[],3,0)</f>
        <v>Sin especificar</v>
      </c>
      <c r="H2133">
        <f>+VLOOKUP(Importaciones_mensuales[[#This Row],[Tipo]],Cod_tipo[],2,0)</f>
        <v>5</v>
      </c>
      <c r="I2133" t="str">
        <f>+VLOOKUP(Importaciones_mensuales[[#This Row],[Código Arancelario]],Codigos10[],5,0)</f>
        <v>Hortalizas</v>
      </c>
      <c r="J2133">
        <f>+VLOOKUP(Importaciones_mensuales[[#This Row],[Categoría]],Cod_Tipo_cultivo[],2,0)</f>
        <v>7</v>
      </c>
      <c r="K2133" t="s">
        <v>20</v>
      </c>
      <c r="L2133">
        <f>+VLOOKUP(Importaciones_mensuales[[#This Row],[Contenido]],Contenido_cod[],2,0)</f>
        <v>2</v>
      </c>
      <c r="M2133" t="str">
        <f>+VLOOKUP(Importaciones_mensuales[[#This Row],[Código Arancelario]],Codigos10[],7,0)</f>
        <v>Sin especificar</v>
      </c>
      <c r="N2133">
        <v>2021</v>
      </c>
      <c r="O2133">
        <v>1.3268778395598761</v>
      </c>
      <c r="P2133">
        <v>1.2392235063870303</v>
      </c>
      <c r="Q2133">
        <v>1.2664106981860939</v>
      </c>
      <c r="R2133">
        <v>1.5274017020821731</v>
      </c>
      <c r="S2133">
        <v>1.7776081792782392</v>
      </c>
      <c r="T2133">
        <v>1.3351510362442045</v>
      </c>
      <c r="U2133">
        <v>1.2724505149080494</v>
      </c>
      <c r="V2133">
        <v>1.18723136228185</v>
      </c>
      <c r="W2133">
        <v>1.4513209382782399</v>
      </c>
      <c r="X2133" t="s">
        <v>364</v>
      </c>
      <c r="Y2133" t="s">
        <v>364</v>
      </c>
      <c r="Z2133" t="s">
        <v>364</v>
      </c>
    </row>
    <row r="2134" spans="1:26" x14ac:dyDescent="0.25">
      <c r="A2134" t="s">
        <v>71</v>
      </c>
      <c r="B2134" t="s">
        <v>363</v>
      </c>
      <c r="C2134" t="str">
        <f>+VLOOKUP(Importaciones_mensuales[[#This Row],[Código Arancelario]],Codigos10[],2,0)</f>
        <v>Haba</v>
      </c>
      <c r="D2134">
        <f>+VLOOKUP(Importaciones_mensuales[[#This Row],[Cultivo]],Cod_categoría[],2,0)</f>
        <v>100112026</v>
      </c>
      <c r="E2134" t="str">
        <f>+VLOOKUP(Importaciones_mensuales[[#This Row],[Código Arancelario]],Codigos10[],4,0)</f>
        <v>Congelado</v>
      </c>
      <c r="F2134">
        <f>+VLOOKUP(Importaciones_mensuales[[#This Row],[Procesamiento]],Cod_procesamiento[],2,0)</f>
        <v>1</v>
      </c>
      <c r="G2134" t="str">
        <f>+VLOOKUP(Importaciones_mensuales[[#This Row],[Código Arancelario]],Codigos10[],3,0)</f>
        <v>Sin especificar</v>
      </c>
      <c r="H2134">
        <f>+VLOOKUP(Importaciones_mensuales[[#This Row],[Tipo]],Cod_tipo[],2,0)</f>
        <v>5</v>
      </c>
      <c r="I2134" t="str">
        <f>+VLOOKUP(Importaciones_mensuales[[#This Row],[Código Arancelario]],Codigos10[],5,0)</f>
        <v>Hortalizas</v>
      </c>
      <c r="J2134">
        <f>+VLOOKUP(Importaciones_mensuales[[#This Row],[Categoría]],Cod_Tipo_cultivo[],2,0)</f>
        <v>7</v>
      </c>
      <c r="K2134" t="s">
        <v>20</v>
      </c>
      <c r="L2134">
        <f>+VLOOKUP(Importaciones_mensuales[[#This Row],[Contenido]],Contenido_cod[],2,0)</f>
        <v>2</v>
      </c>
      <c r="M2134" t="str">
        <f>+VLOOKUP(Importaciones_mensuales[[#This Row],[Código Arancelario]],Codigos10[],7,0)</f>
        <v>Sin especificar</v>
      </c>
      <c r="N2134">
        <v>2021</v>
      </c>
      <c r="O2134">
        <v>1.4871311989956058</v>
      </c>
      <c r="P2134">
        <v>1.2498250188017048</v>
      </c>
      <c r="Q2134">
        <v>2.0336048497134613</v>
      </c>
      <c r="R2134">
        <v>1.5781067945436282</v>
      </c>
      <c r="S2134">
        <v>1.8139915284787311</v>
      </c>
      <c r="T2134">
        <v>1.4677136306794496</v>
      </c>
      <c r="U2134">
        <v>1.4288572426370727</v>
      </c>
      <c r="V2134">
        <v>1.4540080333937151</v>
      </c>
      <c r="W2134">
        <v>1.6221480252107161</v>
      </c>
      <c r="X2134" t="s">
        <v>364</v>
      </c>
      <c r="Y2134" t="s">
        <v>364</v>
      </c>
      <c r="Z2134" t="s">
        <v>364</v>
      </c>
    </row>
    <row r="2135" spans="1:26" x14ac:dyDescent="0.25">
      <c r="A2135" t="s">
        <v>72</v>
      </c>
      <c r="B2135" t="s">
        <v>363</v>
      </c>
      <c r="C2135" t="str">
        <f>+VLOOKUP(Importaciones_mensuales[[#This Row],[Código Arancelario]],Codigos10[],2,0)</f>
        <v>Otras legumbres de vaina</v>
      </c>
      <c r="D2135">
        <f>+VLOOKUP(Importaciones_mensuales[[#This Row],[Cultivo]],Cod_categoría[],2,0)</f>
        <v>100114032</v>
      </c>
      <c r="E2135" t="str">
        <f>+VLOOKUP(Importaciones_mensuales[[#This Row],[Código Arancelario]],Codigos10[],4,0)</f>
        <v>Congelado</v>
      </c>
      <c r="F2135">
        <f>+VLOOKUP(Importaciones_mensuales[[#This Row],[Procesamiento]],Cod_procesamiento[],2,0)</f>
        <v>1</v>
      </c>
      <c r="G2135" t="str">
        <f>+VLOOKUP(Importaciones_mensuales[[#This Row],[Código Arancelario]],Codigos10[],3,0)</f>
        <v>Sin especificar</v>
      </c>
      <c r="H2135">
        <f>+VLOOKUP(Importaciones_mensuales[[#This Row],[Tipo]],Cod_tipo[],2,0)</f>
        <v>5</v>
      </c>
      <c r="I2135" t="str">
        <f>+VLOOKUP(Importaciones_mensuales[[#This Row],[Código Arancelario]],Codigos10[],5,0)</f>
        <v>Hortalizas</v>
      </c>
      <c r="J2135">
        <f>+VLOOKUP(Importaciones_mensuales[[#This Row],[Categoría]],Cod_Tipo_cultivo[],2,0)</f>
        <v>7</v>
      </c>
      <c r="K2135" t="s">
        <v>20</v>
      </c>
      <c r="L2135">
        <f>+VLOOKUP(Importaciones_mensuales[[#This Row],[Contenido]],Contenido_cod[],2,0)</f>
        <v>2</v>
      </c>
      <c r="M2135" t="str">
        <f>+VLOOKUP(Importaciones_mensuales[[#This Row],[Código Arancelario]],Codigos10[],7,0)</f>
        <v>Sin especificar</v>
      </c>
      <c r="N2135">
        <v>2021</v>
      </c>
      <c r="O2135">
        <v>1.799106848480301</v>
      </c>
      <c r="P2135">
        <v>0.97105428571428576</v>
      </c>
      <c r="Q2135">
        <v>1.0533219999999999</v>
      </c>
      <c r="R2135">
        <v>1.112748652621264</v>
      </c>
      <c r="S2135">
        <v>1.2179377496671104</v>
      </c>
      <c r="T2135" t="s">
        <v>364</v>
      </c>
      <c r="U2135">
        <v>1.2869121447028424</v>
      </c>
      <c r="V2135">
        <v>2.3821400540681958</v>
      </c>
      <c r="W2135">
        <v>28.456782541047374</v>
      </c>
      <c r="X2135" t="s">
        <v>364</v>
      </c>
      <c r="Y2135" t="s">
        <v>364</v>
      </c>
      <c r="Z2135" t="s">
        <v>364</v>
      </c>
    </row>
    <row r="2136" spans="1:26" x14ac:dyDescent="0.25">
      <c r="A2136" t="s">
        <v>73</v>
      </c>
      <c r="B2136" t="s">
        <v>363</v>
      </c>
      <c r="C2136" t="str">
        <f>+VLOOKUP(Importaciones_mensuales[[#This Row],[Código Arancelario]],Codigos10[],2,0)</f>
        <v>Espinaca</v>
      </c>
      <c r="D2136">
        <f>+VLOOKUP(Importaciones_mensuales[[#This Row],[Cultivo]],Cod_categoría[],2,0)</f>
        <v>100112012</v>
      </c>
      <c r="E2136" t="str">
        <f>+VLOOKUP(Importaciones_mensuales[[#This Row],[Código Arancelario]],Codigos10[],4,0)</f>
        <v>Congelado</v>
      </c>
      <c r="F2136">
        <f>+VLOOKUP(Importaciones_mensuales[[#This Row],[Procesamiento]],Cod_procesamiento[],2,0)</f>
        <v>1</v>
      </c>
      <c r="G2136" t="str">
        <f>+VLOOKUP(Importaciones_mensuales[[#This Row],[Código Arancelario]],Codigos10[],3,0)</f>
        <v>Sin especificar</v>
      </c>
      <c r="H2136">
        <f>+VLOOKUP(Importaciones_mensuales[[#This Row],[Tipo]],Cod_tipo[],2,0)</f>
        <v>5</v>
      </c>
      <c r="I2136" t="str">
        <f>+VLOOKUP(Importaciones_mensuales[[#This Row],[Código Arancelario]],Codigos10[],5,0)</f>
        <v>Hortalizas</v>
      </c>
      <c r="J2136">
        <f>+VLOOKUP(Importaciones_mensuales[[#This Row],[Categoría]],Cod_Tipo_cultivo[],2,0)</f>
        <v>7</v>
      </c>
      <c r="K2136" t="s">
        <v>20</v>
      </c>
      <c r="L2136">
        <f>+VLOOKUP(Importaciones_mensuales[[#This Row],[Contenido]],Contenido_cod[],2,0)</f>
        <v>2</v>
      </c>
      <c r="M2136" t="str">
        <f>+VLOOKUP(Importaciones_mensuales[[#This Row],[Código Arancelario]],Codigos10[],7,0)</f>
        <v>Sin especificar</v>
      </c>
      <c r="N2136">
        <v>2021</v>
      </c>
      <c r="O2136">
        <v>1.0062935056085542</v>
      </c>
      <c r="P2136">
        <v>1.026368130382729</v>
      </c>
      <c r="Q2136">
        <v>0.9864931034482759</v>
      </c>
      <c r="R2136">
        <v>1.214265259553329</v>
      </c>
      <c r="S2136">
        <v>1.0143614195040285</v>
      </c>
      <c r="T2136">
        <v>1.0708308437626162</v>
      </c>
      <c r="U2136">
        <v>1.0744062608516713</v>
      </c>
      <c r="V2136">
        <v>1.0866384216517011</v>
      </c>
      <c r="W2136">
        <v>1.1139983180233195</v>
      </c>
      <c r="X2136" t="s">
        <v>364</v>
      </c>
      <c r="Y2136" t="s">
        <v>364</v>
      </c>
      <c r="Z2136" t="s">
        <v>364</v>
      </c>
    </row>
    <row r="2137" spans="1:26" x14ac:dyDescent="0.25">
      <c r="A2137" t="s">
        <v>75</v>
      </c>
      <c r="B2137" t="s">
        <v>363</v>
      </c>
      <c r="C2137" t="str">
        <f>+VLOOKUP(Importaciones_mensuales[[#This Row],[Código Arancelario]],Codigos10[],2,0)</f>
        <v>Maíz</v>
      </c>
      <c r="D2137">
        <f>+VLOOKUP(Importaciones_mensuales[[#This Row],[Cultivo]],Cod_categoría[],2,0)</f>
        <v>100114015</v>
      </c>
      <c r="E2137" t="str">
        <f>+VLOOKUP(Importaciones_mensuales[[#This Row],[Código Arancelario]],Codigos10[],4,0)</f>
        <v>Congelado</v>
      </c>
      <c r="F2137">
        <f>+VLOOKUP(Importaciones_mensuales[[#This Row],[Procesamiento]],Cod_procesamiento[],2,0)</f>
        <v>1</v>
      </c>
      <c r="G2137" t="str">
        <f>+VLOOKUP(Importaciones_mensuales[[#This Row],[Código Arancelario]],Codigos10[],3,0)</f>
        <v>Sin especificar</v>
      </c>
      <c r="H2137">
        <f>+VLOOKUP(Importaciones_mensuales[[#This Row],[Tipo]],Cod_tipo[],2,0)</f>
        <v>5</v>
      </c>
      <c r="I2137" t="str">
        <f>+VLOOKUP(Importaciones_mensuales[[#This Row],[Código Arancelario]],Codigos10[],5,0)</f>
        <v>Hortalizas</v>
      </c>
      <c r="J2137">
        <f>+VLOOKUP(Importaciones_mensuales[[#This Row],[Categoría]],Cod_Tipo_cultivo[],2,0)</f>
        <v>7</v>
      </c>
      <c r="K2137" t="s">
        <v>20</v>
      </c>
      <c r="L2137">
        <f>+VLOOKUP(Importaciones_mensuales[[#This Row],[Contenido]],Contenido_cod[],2,0)</f>
        <v>2</v>
      </c>
      <c r="M2137" t="str">
        <f>+VLOOKUP(Importaciones_mensuales[[#This Row],[Código Arancelario]],Codigos10[],7,0)</f>
        <v>Maíz dulce</v>
      </c>
      <c r="N2137">
        <v>2021</v>
      </c>
      <c r="O2137">
        <v>1.2409155338693962</v>
      </c>
      <c r="P2137">
        <v>1.2581854959855128</v>
      </c>
      <c r="Q2137">
        <v>1.2924529245753968</v>
      </c>
      <c r="R2137">
        <v>1.2627879893848426</v>
      </c>
      <c r="S2137">
        <v>1.2186925798595012</v>
      </c>
      <c r="T2137">
        <v>1.2874712126444612</v>
      </c>
      <c r="U2137">
        <v>1.2762238314253469</v>
      </c>
      <c r="V2137">
        <v>1.2301846212899588</v>
      </c>
      <c r="W2137">
        <v>1.2704258917604783</v>
      </c>
      <c r="X2137" t="s">
        <v>364</v>
      </c>
      <c r="Y2137" t="s">
        <v>364</v>
      </c>
      <c r="Z2137" t="s">
        <v>364</v>
      </c>
    </row>
    <row r="2138" spans="1:26" x14ac:dyDescent="0.25">
      <c r="A2138" t="s">
        <v>78</v>
      </c>
      <c r="B2138" t="s">
        <v>363</v>
      </c>
      <c r="C2138" t="str">
        <f>+VLOOKUP(Importaciones_mensuales[[#This Row],[Código Arancelario]],Codigos10[],2,0)</f>
        <v>Coliflor</v>
      </c>
      <c r="D2138">
        <f>+VLOOKUP(Importaciones_mensuales[[#This Row],[Cultivo]],Cod_categoría[],2,0)</f>
        <v>100112008</v>
      </c>
      <c r="E2138" t="str">
        <f>+VLOOKUP(Importaciones_mensuales[[#This Row],[Código Arancelario]],Codigos10[],4,0)</f>
        <v>Congelado</v>
      </c>
      <c r="F2138">
        <f>+VLOOKUP(Importaciones_mensuales[[#This Row],[Procesamiento]],Cod_procesamiento[],2,0)</f>
        <v>1</v>
      </c>
      <c r="G2138" t="str">
        <f>+VLOOKUP(Importaciones_mensuales[[#This Row],[Código Arancelario]],Codigos10[],3,0)</f>
        <v>Sin especificar</v>
      </c>
      <c r="H2138">
        <f>+VLOOKUP(Importaciones_mensuales[[#This Row],[Tipo]],Cod_tipo[],2,0)</f>
        <v>5</v>
      </c>
      <c r="I2138" t="str">
        <f>+VLOOKUP(Importaciones_mensuales[[#This Row],[Código Arancelario]],Codigos10[],5,0)</f>
        <v>Hortalizas</v>
      </c>
      <c r="J2138">
        <f>+VLOOKUP(Importaciones_mensuales[[#This Row],[Categoría]],Cod_Tipo_cultivo[],2,0)</f>
        <v>7</v>
      </c>
      <c r="K2138" t="s">
        <v>20</v>
      </c>
      <c r="L2138">
        <f>+VLOOKUP(Importaciones_mensuales[[#This Row],[Contenido]],Contenido_cod[],2,0)</f>
        <v>2</v>
      </c>
      <c r="M2138" t="str">
        <f>+VLOOKUP(Importaciones_mensuales[[#This Row],[Código Arancelario]],Codigos10[],7,0)</f>
        <v>Sin especificar</v>
      </c>
      <c r="N2138">
        <v>2021</v>
      </c>
      <c r="O2138">
        <v>1.0985304761904762</v>
      </c>
      <c r="P2138">
        <v>1.1754464399439559</v>
      </c>
      <c r="Q2138">
        <v>1.0616444444444444</v>
      </c>
      <c r="R2138">
        <v>0.68067285784782083</v>
      </c>
      <c r="S2138">
        <v>1.1947487977895268</v>
      </c>
      <c r="T2138">
        <v>1.2045958005249342</v>
      </c>
      <c r="U2138">
        <v>1.5042192439862543</v>
      </c>
      <c r="V2138">
        <v>1.0592042780748665</v>
      </c>
      <c r="W2138">
        <v>1.0926151224903298</v>
      </c>
      <c r="X2138" t="s">
        <v>364</v>
      </c>
      <c r="Y2138" t="s">
        <v>364</v>
      </c>
      <c r="Z2138" t="s">
        <v>364</v>
      </c>
    </row>
    <row r="2139" spans="1:26" x14ac:dyDescent="0.25">
      <c r="A2139" t="s">
        <v>79</v>
      </c>
      <c r="B2139" t="s">
        <v>363</v>
      </c>
      <c r="C2139" t="str">
        <f>+VLOOKUP(Importaciones_mensuales[[#This Row],[Código Arancelario]],Codigos10[],2,0)</f>
        <v>Brócoli</v>
      </c>
      <c r="D2139">
        <f>+VLOOKUP(Importaciones_mensuales[[#This Row],[Cultivo]],Cod_categoría[],2,0)</f>
        <v>100112023</v>
      </c>
      <c r="E2139" t="str">
        <f>+VLOOKUP(Importaciones_mensuales[[#This Row],[Código Arancelario]],Codigos10[],4,0)</f>
        <v>Congelado</v>
      </c>
      <c r="F2139">
        <f>+VLOOKUP(Importaciones_mensuales[[#This Row],[Procesamiento]],Cod_procesamiento[],2,0)</f>
        <v>1</v>
      </c>
      <c r="G2139" t="str">
        <f>+VLOOKUP(Importaciones_mensuales[[#This Row],[Código Arancelario]],Codigos10[],3,0)</f>
        <v>Sin especificar</v>
      </c>
      <c r="H2139">
        <f>+VLOOKUP(Importaciones_mensuales[[#This Row],[Tipo]],Cod_tipo[],2,0)</f>
        <v>5</v>
      </c>
      <c r="I2139" t="str">
        <f>+VLOOKUP(Importaciones_mensuales[[#This Row],[Código Arancelario]],Codigos10[],5,0)</f>
        <v>Hortalizas</v>
      </c>
      <c r="J2139">
        <f>+VLOOKUP(Importaciones_mensuales[[#This Row],[Categoría]],Cod_Tipo_cultivo[],2,0)</f>
        <v>7</v>
      </c>
      <c r="K2139" t="s">
        <v>20</v>
      </c>
      <c r="L2139">
        <f>+VLOOKUP(Importaciones_mensuales[[#This Row],[Contenido]],Contenido_cod[],2,0)</f>
        <v>2</v>
      </c>
      <c r="M2139" t="str">
        <f>+VLOOKUP(Importaciones_mensuales[[#This Row],[Código Arancelario]],Codigos10[],7,0)</f>
        <v>Sin especificar</v>
      </c>
      <c r="N2139">
        <v>2021</v>
      </c>
      <c r="O2139">
        <v>1.1446878725355343</v>
      </c>
      <c r="P2139">
        <v>1.3576219311525046</v>
      </c>
      <c r="Q2139">
        <v>1.2874643067846607</v>
      </c>
      <c r="R2139">
        <v>1.2140809390329361</v>
      </c>
      <c r="S2139">
        <v>1.2237857577601947</v>
      </c>
      <c r="T2139">
        <v>1.2291703554661302</v>
      </c>
      <c r="U2139">
        <v>1.3200960086299891</v>
      </c>
      <c r="V2139">
        <v>1.2266849950115897</v>
      </c>
      <c r="W2139">
        <v>1.2169429978888109</v>
      </c>
      <c r="X2139" t="s">
        <v>364</v>
      </c>
      <c r="Y2139" t="s">
        <v>364</v>
      </c>
      <c r="Z2139" t="s">
        <v>364</v>
      </c>
    </row>
    <row r="2140" spans="1:26" x14ac:dyDescent="0.25">
      <c r="A2140" t="s">
        <v>101</v>
      </c>
      <c r="B2140" t="s">
        <v>15</v>
      </c>
      <c r="C2140" t="str">
        <f>+VLOOKUP(Importaciones_mensuales[[#This Row],[Código Arancelario]],Codigos10[],2,0)</f>
        <v>Otras hortalizas</v>
      </c>
      <c r="D2140">
        <f>+VLOOKUP(Importaciones_mensuales[[#This Row],[Cultivo]],Cod_categoría[],2,0)</f>
        <v>100112054</v>
      </c>
      <c r="E2140" t="str">
        <f>+VLOOKUP(Importaciones_mensuales[[#This Row],[Código Arancelario]],Codigos10[],4,0)</f>
        <v>Deshidratado</v>
      </c>
      <c r="F2140">
        <f>+VLOOKUP(Importaciones_mensuales[[#This Row],[Procesamiento]],Cod_procesamiento[],2,0)</f>
        <v>3</v>
      </c>
      <c r="G2140" t="str">
        <f>+VLOOKUP(Importaciones_mensuales[[#This Row],[Código Arancelario]],Codigos10[],3,0)</f>
        <v>Orgánico</v>
      </c>
      <c r="H2140">
        <f>+VLOOKUP(Importaciones_mensuales[[#This Row],[Tipo]],Cod_tipo[],2,0)</f>
        <v>1</v>
      </c>
      <c r="I2140" t="str">
        <f>+VLOOKUP(Importaciones_mensuales[[#This Row],[Código Arancelario]],Codigos10[],5,0)</f>
        <v>Hortalizas</v>
      </c>
      <c r="J2140">
        <f>+VLOOKUP(Importaciones_mensuales[[#This Row],[Categoría]],Cod_Tipo_cultivo[],2,0)</f>
        <v>7</v>
      </c>
      <c r="K2140" t="s">
        <v>20</v>
      </c>
      <c r="L2140">
        <f>+VLOOKUP(Importaciones_mensuales[[#This Row],[Contenido]],Contenido_cod[],2,0)</f>
        <v>2</v>
      </c>
      <c r="M2140" t="str">
        <f>+VLOOKUP(Importaciones_mensuales[[#This Row],[Código Arancelario]],Codigos10[],7,0)</f>
        <v>Sin especificar</v>
      </c>
      <c r="N2140">
        <v>2019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1403.6999999999998</v>
      </c>
      <c r="Z2140">
        <v>0</v>
      </c>
    </row>
    <row r="2141" spans="1:26" x14ac:dyDescent="0.25">
      <c r="A2141" t="s">
        <v>82</v>
      </c>
      <c r="B2141" t="s">
        <v>363</v>
      </c>
      <c r="C2141" t="str">
        <f>+VLOOKUP(Importaciones_mensuales[[#This Row],[Código Arancelario]],Codigos10[],2,0)</f>
        <v>Aceituna</v>
      </c>
      <c r="D2141">
        <f>+VLOOKUP(Importaciones_mensuales[[#This Row],[Cultivo]],Cod_categoría[],2,0)</f>
        <v>100114016</v>
      </c>
      <c r="E2141" t="str">
        <f>+VLOOKUP(Importaciones_mensuales[[#This Row],[Código Arancelario]],Codigos10[],4,0)</f>
        <v>Conserva</v>
      </c>
      <c r="F2141">
        <f>+VLOOKUP(Importaciones_mensuales[[#This Row],[Procesamiento]],Cod_procesamiento[],2,0)</f>
        <v>2</v>
      </c>
      <c r="G2141" t="str">
        <f>+VLOOKUP(Importaciones_mensuales[[#This Row],[Código Arancelario]],Codigos10[],3,0)</f>
        <v>Sin especificar</v>
      </c>
      <c r="H2141">
        <f>+VLOOKUP(Importaciones_mensuales[[#This Row],[Tipo]],Cod_tipo[],2,0)</f>
        <v>5</v>
      </c>
      <c r="I2141" t="str">
        <f>+VLOOKUP(Importaciones_mensuales[[#This Row],[Código Arancelario]],Codigos10[],5,0)</f>
        <v>Hortalizas</v>
      </c>
      <c r="J2141">
        <f>+VLOOKUP(Importaciones_mensuales[[#This Row],[Categoría]],Cod_Tipo_cultivo[],2,0)</f>
        <v>7</v>
      </c>
      <c r="K2141" t="s">
        <v>20</v>
      </c>
      <c r="L2141">
        <f>+VLOOKUP(Importaciones_mensuales[[#This Row],[Contenido]],Contenido_cod[],2,0)</f>
        <v>2</v>
      </c>
      <c r="M2141" t="str">
        <f>+VLOOKUP(Importaciones_mensuales[[#This Row],[Código Arancelario]],Codigos10[],7,0)</f>
        <v>Sin especificar</v>
      </c>
      <c r="N2141">
        <v>2021</v>
      </c>
      <c r="O2141">
        <v>0.70321713166911393</v>
      </c>
      <c r="P2141">
        <v>0.76747943989919609</v>
      </c>
      <c r="Q2141">
        <v>0.78355681755031736</v>
      </c>
      <c r="R2141">
        <v>0.73390893427440951</v>
      </c>
      <c r="S2141">
        <v>0.7685552873187087</v>
      </c>
      <c r="T2141">
        <v>0.76210448722902913</v>
      </c>
      <c r="U2141">
        <v>0.77213508074918735</v>
      </c>
      <c r="V2141">
        <v>0.72931355014453159</v>
      </c>
      <c r="W2141">
        <v>0.66093609026754196</v>
      </c>
      <c r="X2141" t="s">
        <v>364</v>
      </c>
      <c r="Y2141" t="s">
        <v>364</v>
      </c>
      <c r="Z2141" t="s">
        <v>364</v>
      </c>
    </row>
    <row r="2142" spans="1:26" x14ac:dyDescent="0.25">
      <c r="A2142" t="s">
        <v>84</v>
      </c>
      <c r="B2142" t="s">
        <v>363</v>
      </c>
      <c r="C2142" t="str">
        <f>+VLOOKUP(Importaciones_mensuales[[#This Row],[Código Arancelario]],Codigos10[],2,0)</f>
        <v>Aceituna</v>
      </c>
      <c r="D2142">
        <f>+VLOOKUP(Importaciones_mensuales[[#This Row],[Cultivo]],Cod_categoría[],2,0)</f>
        <v>100114016</v>
      </c>
      <c r="E2142" t="str">
        <f>+VLOOKUP(Importaciones_mensuales[[#This Row],[Código Arancelario]],Codigos10[],4,0)</f>
        <v>Conserva</v>
      </c>
      <c r="F2142">
        <f>+VLOOKUP(Importaciones_mensuales[[#This Row],[Procesamiento]],Cod_procesamiento[],2,0)</f>
        <v>2</v>
      </c>
      <c r="G2142" t="str">
        <f>+VLOOKUP(Importaciones_mensuales[[#This Row],[Código Arancelario]],Codigos10[],3,0)</f>
        <v>Sin especificar</v>
      </c>
      <c r="H2142">
        <f>+VLOOKUP(Importaciones_mensuales[[#This Row],[Tipo]],Cod_tipo[],2,0)</f>
        <v>5</v>
      </c>
      <c r="I2142" t="str">
        <f>+VLOOKUP(Importaciones_mensuales[[#This Row],[Código Arancelario]],Codigos10[],5,0)</f>
        <v>Hortalizas</v>
      </c>
      <c r="J2142">
        <f>+VLOOKUP(Importaciones_mensuales[[#This Row],[Categoría]],Cod_Tipo_cultivo[],2,0)</f>
        <v>7</v>
      </c>
      <c r="K2142" t="s">
        <v>20</v>
      </c>
      <c r="L2142">
        <f>+VLOOKUP(Importaciones_mensuales[[#This Row],[Contenido]],Contenido_cod[],2,0)</f>
        <v>2</v>
      </c>
      <c r="M2142" t="str">
        <f>+VLOOKUP(Importaciones_mensuales[[#This Row],[Código Arancelario]],Codigos10[],7,0)</f>
        <v>Sin especificar</v>
      </c>
      <c r="N2142">
        <v>2021</v>
      </c>
      <c r="O2142" t="s">
        <v>364</v>
      </c>
      <c r="P2142">
        <v>1.3798583333333334</v>
      </c>
      <c r="Q2142">
        <v>1.4895648148148148</v>
      </c>
      <c r="R2142">
        <v>1.3998088888888889</v>
      </c>
      <c r="S2142">
        <v>1.3631066666666665</v>
      </c>
      <c r="T2142">
        <v>1.5099552156954568</v>
      </c>
      <c r="U2142">
        <v>23.44285714285714</v>
      </c>
      <c r="V2142">
        <v>1.4650563794923068</v>
      </c>
      <c r="W2142">
        <v>10.496840958605665</v>
      </c>
      <c r="X2142" t="s">
        <v>364</v>
      </c>
      <c r="Y2142" t="s">
        <v>364</v>
      </c>
      <c r="Z2142" t="s">
        <v>364</v>
      </c>
    </row>
    <row r="2143" spans="1:26" x14ac:dyDescent="0.25">
      <c r="A2143" t="s">
        <v>85</v>
      </c>
      <c r="B2143" t="s">
        <v>363</v>
      </c>
      <c r="C2143" t="str">
        <f>+VLOOKUP(Importaciones_mensuales[[#This Row],[Código Arancelario]],Codigos10[],2,0)</f>
        <v>Pepino</v>
      </c>
      <c r="D2143">
        <f>+VLOOKUP(Importaciones_mensuales[[#This Row],[Cultivo]],Cod_categoría[],2,0)</f>
        <v>100112016</v>
      </c>
      <c r="E2143" t="str">
        <f>+VLOOKUP(Importaciones_mensuales[[#This Row],[Código Arancelario]],Codigos10[],4,0)</f>
        <v>Conserva</v>
      </c>
      <c r="F2143">
        <f>+VLOOKUP(Importaciones_mensuales[[#This Row],[Procesamiento]],Cod_procesamiento[],2,0)</f>
        <v>2</v>
      </c>
      <c r="G2143" t="str">
        <f>+VLOOKUP(Importaciones_mensuales[[#This Row],[Código Arancelario]],Codigos10[],3,0)</f>
        <v>Sin especificar</v>
      </c>
      <c r="H2143">
        <f>+VLOOKUP(Importaciones_mensuales[[#This Row],[Tipo]],Cod_tipo[],2,0)</f>
        <v>5</v>
      </c>
      <c r="I2143" t="str">
        <f>+VLOOKUP(Importaciones_mensuales[[#This Row],[Código Arancelario]],Codigos10[],5,0)</f>
        <v>Hortalizas</v>
      </c>
      <c r="J2143">
        <f>+VLOOKUP(Importaciones_mensuales[[#This Row],[Categoría]],Cod_Tipo_cultivo[],2,0)</f>
        <v>7</v>
      </c>
      <c r="K2143" t="s">
        <v>20</v>
      </c>
      <c r="L2143">
        <f>+VLOOKUP(Importaciones_mensuales[[#This Row],[Contenido]],Contenido_cod[],2,0)</f>
        <v>2</v>
      </c>
      <c r="M2143" t="str">
        <f>+VLOOKUP(Importaciones_mensuales[[#This Row],[Código Arancelario]],Codigos10[],7,0)</f>
        <v>Pepinos y pepinillos</v>
      </c>
      <c r="N2143">
        <v>2021</v>
      </c>
      <c r="O2143" t="s">
        <v>364</v>
      </c>
      <c r="P2143" t="s">
        <v>364</v>
      </c>
      <c r="Q2143">
        <v>0.98814814814814811</v>
      </c>
      <c r="R2143" t="s">
        <v>364</v>
      </c>
      <c r="S2143" t="s">
        <v>364</v>
      </c>
      <c r="T2143" t="s">
        <v>364</v>
      </c>
      <c r="U2143" t="s">
        <v>364</v>
      </c>
      <c r="V2143" t="s">
        <v>364</v>
      </c>
      <c r="W2143">
        <v>169.66</v>
      </c>
      <c r="X2143" t="s">
        <v>364</v>
      </c>
      <c r="Y2143" t="s">
        <v>364</v>
      </c>
      <c r="Z2143" t="s">
        <v>364</v>
      </c>
    </row>
    <row r="2144" spans="1:26" x14ac:dyDescent="0.25">
      <c r="A2144" t="s">
        <v>86</v>
      </c>
      <c r="B2144" t="s">
        <v>363</v>
      </c>
      <c r="C2144" t="str">
        <f>+VLOOKUP(Importaciones_mensuales[[#This Row],[Código Arancelario]],Codigos10[],2,0)</f>
        <v>Pepino</v>
      </c>
      <c r="D2144">
        <f>+VLOOKUP(Importaciones_mensuales[[#This Row],[Cultivo]],Cod_categoría[],2,0)</f>
        <v>100112016</v>
      </c>
      <c r="E2144" t="str">
        <f>+VLOOKUP(Importaciones_mensuales[[#This Row],[Código Arancelario]],Codigos10[],4,0)</f>
        <v>Conserva</v>
      </c>
      <c r="F2144">
        <f>+VLOOKUP(Importaciones_mensuales[[#This Row],[Procesamiento]],Cod_procesamiento[],2,0)</f>
        <v>2</v>
      </c>
      <c r="G2144" t="str">
        <f>+VLOOKUP(Importaciones_mensuales[[#This Row],[Código Arancelario]],Codigos10[],3,0)</f>
        <v>Sin especificar</v>
      </c>
      <c r="H2144">
        <f>+VLOOKUP(Importaciones_mensuales[[#This Row],[Tipo]],Cod_tipo[],2,0)</f>
        <v>5</v>
      </c>
      <c r="I2144" t="str">
        <f>+VLOOKUP(Importaciones_mensuales[[#This Row],[Código Arancelario]],Codigos10[],5,0)</f>
        <v>Hortalizas</v>
      </c>
      <c r="J2144">
        <f>+VLOOKUP(Importaciones_mensuales[[#This Row],[Categoría]],Cod_Tipo_cultivo[],2,0)</f>
        <v>7</v>
      </c>
      <c r="K2144" t="s">
        <v>20</v>
      </c>
      <c r="L2144">
        <f>+VLOOKUP(Importaciones_mensuales[[#This Row],[Contenido]],Contenido_cod[],2,0)</f>
        <v>2</v>
      </c>
      <c r="M2144" t="str">
        <f>+VLOOKUP(Importaciones_mensuales[[#This Row],[Código Arancelario]],Codigos10[],7,0)</f>
        <v>Pepinos y pepinillos</v>
      </c>
      <c r="N2144">
        <v>2021</v>
      </c>
      <c r="O2144">
        <v>0.58834862385321096</v>
      </c>
      <c r="P2144">
        <v>0.93211171599798703</v>
      </c>
      <c r="Q2144">
        <v>0.84583371187540557</v>
      </c>
      <c r="R2144">
        <v>0.84066967871485943</v>
      </c>
      <c r="S2144">
        <v>0.90425159903050389</v>
      </c>
      <c r="T2144">
        <v>0.84289478761656977</v>
      </c>
      <c r="U2144">
        <v>0.81159747223286105</v>
      </c>
      <c r="V2144">
        <v>0.90425804676753785</v>
      </c>
      <c r="W2144">
        <v>0.71207358866299275</v>
      </c>
      <c r="X2144" t="s">
        <v>364</v>
      </c>
      <c r="Y2144" t="s">
        <v>364</v>
      </c>
      <c r="Z2144" t="s">
        <v>364</v>
      </c>
    </row>
    <row r="2145" spans="1:26" x14ac:dyDescent="0.25">
      <c r="A2145" t="s">
        <v>87</v>
      </c>
      <c r="B2145" t="s">
        <v>363</v>
      </c>
      <c r="C2145" t="str">
        <f>+VLOOKUP(Importaciones_mensuales[[#This Row],[Código Arancelario]],Codigos10[],2,0)</f>
        <v>Cebolla</v>
      </c>
      <c r="D2145">
        <f>+VLOOKUP(Importaciones_mensuales[[#This Row],[Cultivo]],Cod_categoría[],2,0)</f>
        <v>100112004</v>
      </c>
      <c r="E2145" t="str">
        <f>+VLOOKUP(Importaciones_mensuales[[#This Row],[Código Arancelario]],Codigos10[],4,0)</f>
        <v>Deshidratado</v>
      </c>
      <c r="F2145">
        <f>+VLOOKUP(Importaciones_mensuales[[#This Row],[Procesamiento]],Cod_procesamiento[],2,0)</f>
        <v>3</v>
      </c>
      <c r="G2145" t="str">
        <f>+VLOOKUP(Importaciones_mensuales[[#This Row],[Código Arancelario]],Codigos10[],3,0)</f>
        <v>Sin especificar</v>
      </c>
      <c r="H2145">
        <f>+VLOOKUP(Importaciones_mensuales[[#This Row],[Tipo]],Cod_tipo[],2,0)</f>
        <v>5</v>
      </c>
      <c r="I2145" t="str">
        <f>+VLOOKUP(Importaciones_mensuales[[#This Row],[Código Arancelario]],Codigos10[],5,0)</f>
        <v>Hortalizas</v>
      </c>
      <c r="J2145">
        <f>+VLOOKUP(Importaciones_mensuales[[#This Row],[Categoría]],Cod_Tipo_cultivo[],2,0)</f>
        <v>7</v>
      </c>
      <c r="K2145" t="s">
        <v>20</v>
      </c>
      <c r="L2145">
        <f>+VLOOKUP(Importaciones_mensuales[[#This Row],[Contenido]],Contenido_cod[],2,0)</f>
        <v>2</v>
      </c>
      <c r="M2145" t="str">
        <f>+VLOOKUP(Importaciones_mensuales[[#This Row],[Código Arancelario]],Codigos10[],7,0)</f>
        <v>Sin especificar</v>
      </c>
      <c r="N2145">
        <v>2021</v>
      </c>
      <c r="O2145">
        <v>2.0363028225831474</v>
      </c>
      <c r="P2145">
        <v>2.3437586632906786</v>
      </c>
      <c r="Q2145">
        <v>2.4293226323328705</v>
      </c>
      <c r="R2145">
        <v>2.1149467659339121</v>
      </c>
      <c r="S2145">
        <v>2.5171696163689323</v>
      </c>
      <c r="T2145">
        <v>2.5883318175510279</v>
      </c>
      <c r="U2145">
        <v>2.6292276443964422</v>
      </c>
      <c r="V2145">
        <v>2.7739588042025511</v>
      </c>
      <c r="W2145">
        <v>2.3421417658987274</v>
      </c>
      <c r="X2145" t="s">
        <v>364</v>
      </c>
      <c r="Y2145" t="s">
        <v>364</v>
      </c>
      <c r="Z2145" t="s">
        <v>364</v>
      </c>
    </row>
    <row r="2146" spans="1:26" x14ac:dyDescent="0.25">
      <c r="A2146" t="s">
        <v>89</v>
      </c>
      <c r="B2146" t="s">
        <v>363</v>
      </c>
      <c r="C2146" t="str">
        <f>+VLOOKUP(Importaciones_mensuales[[#This Row],[Código Arancelario]],Codigos10[],2,0)</f>
        <v>Puerro</v>
      </c>
      <c r="D2146">
        <f>+VLOOKUP(Importaciones_mensuales[[#This Row],[Cultivo]],Cod_categoría[],2,0)</f>
        <v>100114035</v>
      </c>
      <c r="E2146" t="str">
        <f>+VLOOKUP(Importaciones_mensuales[[#This Row],[Código Arancelario]],Codigos10[],4,0)</f>
        <v>Deshidratado</v>
      </c>
      <c r="F2146">
        <f>+VLOOKUP(Importaciones_mensuales[[#This Row],[Procesamiento]],Cod_procesamiento[],2,0)</f>
        <v>3</v>
      </c>
      <c r="G2146" t="str">
        <f>+VLOOKUP(Importaciones_mensuales[[#This Row],[Código Arancelario]],Codigos10[],3,0)</f>
        <v>Sin especificar</v>
      </c>
      <c r="H2146">
        <f>+VLOOKUP(Importaciones_mensuales[[#This Row],[Tipo]],Cod_tipo[],2,0)</f>
        <v>5</v>
      </c>
      <c r="I2146" t="str">
        <f>+VLOOKUP(Importaciones_mensuales[[#This Row],[Código Arancelario]],Codigos10[],5,0)</f>
        <v>Hortalizas</v>
      </c>
      <c r="J2146">
        <f>+VLOOKUP(Importaciones_mensuales[[#This Row],[Categoría]],Cod_Tipo_cultivo[],2,0)</f>
        <v>7</v>
      </c>
      <c r="K2146" t="s">
        <v>20</v>
      </c>
      <c r="L2146">
        <f>+VLOOKUP(Importaciones_mensuales[[#This Row],[Contenido]],Contenido_cod[],2,0)</f>
        <v>2</v>
      </c>
      <c r="M2146" t="str">
        <f>+VLOOKUP(Importaciones_mensuales[[#This Row],[Código Arancelario]],Codigos10[],7,0)</f>
        <v>Sin especificar</v>
      </c>
      <c r="N2146">
        <v>2021</v>
      </c>
      <c r="O2146" t="s">
        <v>364</v>
      </c>
      <c r="P2146" t="s">
        <v>364</v>
      </c>
      <c r="Q2146" t="s">
        <v>364</v>
      </c>
      <c r="R2146" t="s">
        <v>364</v>
      </c>
      <c r="S2146" t="s">
        <v>364</v>
      </c>
      <c r="T2146">
        <v>5.6000000000000005</v>
      </c>
      <c r="U2146">
        <v>5.4076666666666666</v>
      </c>
      <c r="V2146" t="s">
        <v>364</v>
      </c>
      <c r="W2146" t="s">
        <v>364</v>
      </c>
      <c r="X2146" t="s">
        <v>364</v>
      </c>
      <c r="Y2146" t="s">
        <v>364</v>
      </c>
      <c r="Z2146" t="s">
        <v>364</v>
      </c>
    </row>
    <row r="2147" spans="1:26" x14ac:dyDescent="0.25">
      <c r="A2147" t="s">
        <v>170</v>
      </c>
      <c r="B2147" t="s">
        <v>15</v>
      </c>
      <c r="C2147" t="str">
        <f>+VLOOKUP(Importaciones_mensuales[[#This Row],[Código Arancelario]],Codigos10[],2,0)</f>
        <v>Palta</v>
      </c>
      <c r="D2147">
        <f>+VLOOKUP(Importaciones_mensuales[[#This Row],[Cultivo]],Cod_categoría[],2,0)</f>
        <v>100106002</v>
      </c>
      <c r="E2147" t="str">
        <f>+VLOOKUP(Importaciones_mensuales[[#This Row],[Código Arancelario]],Codigos10[],4,0)</f>
        <v>Sin especificar</v>
      </c>
      <c r="F2147">
        <f>+VLOOKUP(Importaciones_mensuales[[#This Row],[Procesamiento]],Cod_procesamiento[],2,0)</f>
        <v>6</v>
      </c>
      <c r="G2147" t="str">
        <f>+VLOOKUP(Importaciones_mensuales[[#This Row],[Código Arancelario]],Codigos10[],3,0)</f>
        <v>No orgánico</v>
      </c>
      <c r="H2147">
        <f>+VLOOKUP(Importaciones_mensuales[[#This Row],[Tipo]],Cod_tipo[],2,0)</f>
        <v>2</v>
      </c>
      <c r="I2147" t="str">
        <f>+VLOOKUP(Importaciones_mensuales[[#This Row],[Código Arancelario]],Codigos10[],5,0)</f>
        <v>Frutos Oleaginosos</v>
      </c>
      <c r="J2147">
        <f>+VLOOKUP(Importaciones_mensuales[[#This Row],[Categoría]],Cod_Tipo_cultivo[],2,0)</f>
        <v>12</v>
      </c>
      <c r="K2147" t="s">
        <v>129</v>
      </c>
      <c r="L2147">
        <f>+VLOOKUP(Importaciones_mensuales[[#This Row],[Contenido]],Contenido_cod[],2,0)</f>
        <v>1</v>
      </c>
      <c r="M2147" t="str">
        <f>+VLOOKUP(Importaciones_mensuales[[#This Row],[Código Arancelario]],Codigos10[],7,0)</f>
        <v>Hass</v>
      </c>
      <c r="N2147">
        <v>2019</v>
      </c>
      <c r="O2147">
        <v>0</v>
      </c>
      <c r="P2147">
        <v>67.11</v>
      </c>
      <c r="Q2147">
        <v>967673.97</v>
      </c>
      <c r="R2147">
        <v>3261956.98</v>
      </c>
      <c r="S2147">
        <v>8477363.0800000001</v>
      </c>
      <c r="T2147">
        <v>5375251.1999999993</v>
      </c>
      <c r="U2147">
        <v>4637992.74</v>
      </c>
      <c r="V2147">
        <v>2150537.5299999998</v>
      </c>
      <c r="W2147">
        <v>1135238.99</v>
      </c>
      <c r="X2147">
        <v>22211.030000000002</v>
      </c>
      <c r="Y2147">
        <v>0</v>
      </c>
      <c r="Z2147">
        <v>23.47</v>
      </c>
    </row>
    <row r="2148" spans="1:26" x14ac:dyDescent="0.25">
      <c r="A2148" t="s">
        <v>173</v>
      </c>
      <c r="B2148" t="s">
        <v>15</v>
      </c>
      <c r="C2148" t="str">
        <f>+VLOOKUP(Importaciones_mensuales[[#This Row],[Código Arancelario]],Codigos10[],2,0)</f>
        <v>Palta</v>
      </c>
      <c r="D2148">
        <f>+VLOOKUP(Importaciones_mensuales[[#This Row],[Cultivo]],Cod_categoría[],2,0)</f>
        <v>100106002</v>
      </c>
      <c r="E2148" t="str">
        <f>+VLOOKUP(Importaciones_mensuales[[#This Row],[Código Arancelario]],Codigos10[],4,0)</f>
        <v>Sin especificar</v>
      </c>
      <c r="F2148">
        <f>+VLOOKUP(Importaciones_mensuales[[#This Row],[Procesamiento]],Cod_procesamiento[],2,0)</f>
        <v>6</v>
      </c>
      <c r="G2148" t="str">
        <f>+VLOOKUP(Importaciones_mensuales[[#This Row],[Código Arancelario]],Codigos10[],3,0)</f>
        <v>Orgánico</v>
      </c>
      <c r="H2148">
        <f>+VLOOKUP(Importaciones_mensuales[[#This Row],[Tipo]],Cod_tipo[],2,0)</f>
        <v>1</v>
      </c>
      <c r="I2148" t="str">
        <f>+VLOOKUP(Importaciones_mensuales[[#This Row],[Código Arancelario]],Codigos10[],5,0)</f>
        <v>Frutos Oleaginosos</v>
      </c>
      <c r="J2148">
        <f>+VLOOKUP(Importaciones_mensuales[[#This Row],[Categoría]],Cod_Tipo_cultivo[],2,0)</f>
        <v>12</v>
      </c>
      <c r="K2148" t="s">
        <v>129</v>
      </c>
      <c r="L2148">
        <f>+VLOOKUP(Importaciones_mensuales[[#This Row],[Contenido]],Contenido_cod[],2,0)</f>
        <v>1</v>
      </c>
      <c r="M2148" t="str">
        <f>+VLOOKUP(Importaciones_mensuales[[#This Row],[Código Arancelario]],Codigos10[],7,0)</f>
        <v>Sin especificar</v>
      </c>
      <c r="N2148">
        <v>2019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57.4</v>
      </c>
      <c r="W2148">
        <v>58.81</v>
      </c>
      <c r="X2148">
        <v>0</v>
      </c>
      <c r="Y2148">
        <v>0</v>
      </c>
      <c r="Z2148">
        <v>0</v>
      </c>
    </row>
    <row r="2149" spans="1:26" x14ac:dyDescent="0.25">
      <c r="A2149" t="s">
        <v>93</v>
      </c>
      <c r="B2149" t="s">
        <v>363</v>
      </c>
      <c r="C2149" t="str">
        <f>+VLOOKUP(Importaciones_mensuales[[#This Row],[Código Arancelario]],Codigos10[],2,0)</f>
        <v>Apio</v>
      </c>
      <c r="D2149">
        <f>+VLOOKUP(Importaciones_mensuales[[#This Row],[Cultivo]],Cod_categoría[],2,0)</f>
        <v>100112017</v>
      </c>
      <c r="E2149" t="str">
        <f>+VLOOKUP(Importaciones_mensuales[[#This Row],[Código Arancelario]],Codigos10[],4,0)</f>
        <v>Deshidratado</v>
      </c>
      <c r="F2149">
        <f>+VLOOKUP(Importaciones_mensuales[[#This Row],[Procesamiento]],Cod_procesamiento[],2,0)</f>
        <v>3</v>
      </c>
      <c r="G2149" t="str">
        <f>+VLOOKUP(Importaciones_mensuales[[#This Row],[Código Arancelario]],Codigos10[],3,0)</f>
        <v>Sin especificar</v>
      </c>
      <c r="H2149">
        <f>+VLOOKUP(Importaciones_mensuales[[#This Row],[Tipo]],Cod_tipo[],2,0)</f>
        <v>5</v>
      </c>
      <c r="I2149" t="str">
        <f>+VLOOKUP(Importaciones_mensuales[[#This Row],[Código Arancelario]],Codigos10[],5,0)</f>
        <v>Hortalizas</v>
      </c>
      <c r="J2149">
        <f>+VLOOKUP(Importaciones_mensuales[[#This Row],[Categoría]],Cod_Tipo_cultivo[],2,0)</f>
        <v>7</v>
      </c>
      <c r="K2149" t="s">
        <v>20</v>
      </c>
      <c r="L2149">
        <f>+VLOOKUP(Importaciones_mensuales[[#This Row],[Contenido]],Contenido_cod[],2,0)</f>
        <v>2</v>
      </c>
      <c r="M2149" t="str">
        <f>+VLOOKUP(Importaciones_mensuales[[#This Row],[Código Arancelario]],Codigos10[],7,0)</f>
        <v>Sin especificar</v>
      </c>
      <c r="N2149">
        <v>2021</v>
      </c>
      <c r="O2149" t="s">
        <v>364</v>
      </c>
      <c r="P2149" t="s">
        <v>364</v>
      </c>
      <c r="Q2149">
        <v>2.6026714285714285</v>
      </c>
      <c r="R2149" t="s">
        <v>364</v>
      </c>
      <c r="S2149" t="s">
        <v>364</v>
      </c>
      <c r="T2149" t="s">
        <v>364</v>
      </c>
      <c r="U2149" t="s">
        <v>364</v>
      </c>
      <c r="V2149" t="s">
        <v>364</v>
      </c>
      <c r="W2149">
        <v>5.5988712490695578</v>
      </c>
      <c r="X2149" t="s">
        <v>364</v>
      </c>
      <c r="Y2149" t="s">
        <v>364</v>
      </c>
      <c r="Z2149" t="s">
        <v>364</v>
      </c>
    </row>
    <row r="2150" spans="1:26" x14ac:dyDescent="0.25">
      <c r="A2150" t="s">
        <v>95</v>
      </c>
      <c r="B2150" t="s">
        <v>363</v>
      </c>
      <c r="C2150" t="str">
        <f>+VLOOKUP(Importaciones_mensuales[[#This Row],[Código Arancelario]],Codigos10[],2,0)</f>
        <v>Ajo</v>
      </c>
      <c r="D2150">
        <f>+VLOOKUP(Importaciones_mensuales[[#This Row],[Cultivo]],Cod_categoría[],2,0)</f>
        <v>100112003</v>
      </c>
      <c r="E2150" t="str">
        <f>+VLOOKUP(Importaciones_mensuales[[#This Row],[Código Arancelario]],Codigos10[],4,0)</f>
        <v>Deshidratado</v>
      </c>
      <c r="F2150">
        <f>+VLOOKUP(Importaciones_mensuales[[#This Row],[Procesamiento]],Cod_procesamiento[],2,0)</f>
        <v>3</v>
      </c>
      <c r="G2150" t="str">
        <f>+VLOOKUP(Importaciones_mensuales[[#This Row],[Código Arancelario]],Codigos10[],3,0)</f>
        <v>Sin especificar</v>
      </c>
      <c r="H2150">
        <f>+VLOOKUP(Importaciones_mensuales[[#This Row],[Tipo]],Cod_tipo[],2,0)</f>
        <v>5</v>
      </c>
      <c r="I2150" t="str">
        <f>+VLOOKUP(Importaciones_mensuales[[#This Row],[Código Arancelario]],Codigos10[],5,0)</f>
        <v>Hortalizas</v>
      </c>
      <c r="J2150">
        <f>+VLOOKUP(Importaciones_mensuales[[#This Row],[Categoría]],Cod_Tipo_cultivo[],2,0)</f>
        <v>7</v>
      </c>
      <c r="K2150" t="s">
        <v>20</v>
      </c>
      <c r="L2150">
        <f>+VLOOKUP(Importaciones_mensuales[[#This Row],[Contenido]],Contenido_cod[],2,0)</f>
        <v>2</v>
      </c>
      <c r="M2150" t="str">
        <f>+VLOOKUP(Importaciones_mensuales[[#This Row],[Código Arancelario]],Codigos10[],7,0)</f>
        <v>Sin especificar</v>
      </c>
      <c r="N2150">
        <v>2021</v>
      </c>
      <c r="O2150">
        <v>1.7505289304431759</v>
      </c>
      <c r="P2150">
        <v>1.5109498137828605</v>
      </c>
      <c r="Q2150">
        <v>2.2478327265696927</v>
      </c>
      <c r="R2150">
        <v>2.0597375358929768</v>
      </c>
      <c r="S2150">
        <v>1.8518585968908305</v>
      </c>
      <c r="T2150">
        <v>2.7504910769009987</v>
      </c>
      <c r="U2150">
        <v>1.9034521465255927</v>
      </c>
      <c r="V2150">
        <v>2.0518471336965773</v>
      </c>
      <c r="W2150">
        <v>2.9243501862860191</v>
      </c>
      <c r="X2150" t="s">
        <v>364</v>
      </c>
      <c r="Y2150" t="s">
        <v>364</v>
      </c>
      <c r="Z2150" t="s">
        <v>364</v>
      </c>
    </row>
    <row r="2151" spans="1:26" x14ac:dyDescent="0.25">
      <c r="A2151" t="s">
        <v>309</v>
      </c>
      <c r="B2151" t="s">
        <v>15</v>
      </c>
      <c r="C2151" t="str">
        <f>+VLOOKUP(Importaciones_mensuales[[#This Row],[Código Arancelario]],Codigos10[],2,0)</f>
        <v>Uva</v>
      </c>
      <c r="D2151">
        <f>+VLOOKUP(Importaciones_mensuales[[#This Row],[Cultivo]],Cod_categoría[],2,0)</f>
        <v>100109001</v>
      </c>
      <c r="E2151" t="str">
        <f>+VLOOKUP(Importaciones_mensuales[[#This Row],[Código Arancelario]],Codigos10[],4,0)</f>
        <v>Fresco</v>
      </c>
      <c r="F2151">
        <f>+VLOOKUP(Importaciones_mensuales[[#This Row],[Procesamiento]],Cod_procesamiento[],2,0)</f>
        <v>4</v>
      </c>
      <c r="G2151" t="str">
        <f>+VLOOKUP(Importaciones_mensuales[[#This Row],[Código Arancelario]],Codigos10[],3,0)</f>
        <v>Orgánico</v>
      </c>
      <c r="H2151">
        <f>+VLOOKUP(Importaciones_mensuales[[#This Row],[Tipo]],Cod_tipo[],2,0)</f>
        <v>1</v>
      </c>
      <c r="I2151" t="str">
        <f>+VLOOKUP(Importaciones_mensuales[[#This Row],[Código Arancelario]],Codigos10[],5,0)</f>
        <v>Uva</v>
      </c>
      <c r="J2151">
        <f>+VLOOKUP(Importaciones_mensuales[[#This Row],[Categoría]],Cod_Tipo_cultivo[],2,0)</f>
        <v>11</v>
      </c>
      <c r="K2151" t="s">
        <v>129</v>
      </c>
      <c r="L2151">
        <f>+VLOOKUP(Importaciones_mensuales[[#This Row],[Contenido]],Contenido_cod[],2,0)</f>
        <v>1</v>
      </c>
      <c r="M2151" t="str">
        <f>+VLOOKUP(Importaciones_mensuales[[#This Row],[Código Arancelario]],Codigos10[],7,0)</f>
        <v>Flame seedles</v>
      </c>
      <c r="N2151">
        <v>2019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259.38</v>
      </c>
    </row>
    <row r="2152" spans="1:26" x14ac:dyDescent="0.25">
      <c r="A2152" t="s">
        <v>97</v>
      </c>
      <c r="B2152" t="s">
        <v>363</v>
      </c>
      <c r="C2152" t="str">
        <f>+VLOOKUP(Importaciones_mensuales[[#This Row],[Código Arancelario]],Codigos10[],2,0)</f>
        <v>Maíz</v>
      </c>
      <c r="D2152">
        <f>+VLOOKUP(Importaciones_mensuales[[#This Row],[Cultivo]],Cod_categoría[],2,0)</f>
        <v>100114015</v>
      </c>
      <c r="E2152" t="str">
        <f>+VLOOKUP(Importaciones_mensuales[[#This Row],[Código Arancelario]],Codigos10[],4,0)</f>
        <v>Deshidratado</v>
      </c>
      <c r="F2152">
        <f>+VLOOKUP(Importaciones_mensuales[[#This Row],[Procesamiento]],Cod_procesamiento[],2,0)</f>
        <v>3</v>
      </c>
      <c r="G2152" t="str">
        <f>+VLOOKUP(Importaciones_mensuales[[#This Row],[Código Arancelario]],Codigos10[],3,0)</f>
        <v>Siembra</v>
      </c>
      <c r="H2152">
        <f>+VLOOKUP(Importaciones_mensuales[[#This Row],[Tipo]],Cod_tipo[],2,0)</f>
        <v>6</v>
      </c>
      <c r="I2152" t="str">
        <f>+VLOOKUP(Importaciones_mensuales[[#This Row],[Código Arancelario]],Codigos10[],5,0)</f>
        <v>Hortalizas</v>
      </c>
      <c r="J2152">
        <f>+VLOOKUP(Importaciones_mensuales[[#This Row],[Categoría]],Cod_Tipo_cultivo[],2,0)</f>
        <v>7</v>
      </c>
      <c r="K2152" t="s">
        <v>20</v>
      </c>
      <c r="L2152">
        <f>+VLOOKUP(Importaciones_mensuales[[#This Row],[Contenido]],Contenido_cod[],2,0)</f>
        <v>2</v>
      </c>
      <c r="M2152" t="str">
        <f>+VLOOKUP(Importaciones_mensuales[[#This Row],[Código Arancelario]],Codigos10[],7,0)</f>
        <v>Maíz dulce</v>
      </c>
      <c r="N2152">
        <v>2021</v>
      </c>
      <c r="O2152">
        <v>69.964973730297729</v>
      </c>
      <c r="P2152">
        <v>247.24456521739128</v>
      </c>
      <c r="Q2152">
        <v>37.530509755121997</v>
      </c>
      <c r="R2152">
        <v>131.47058823529412</v>
      </c>
      <c r="S2152">
        <v>216.87619047619046</v>
      </c>
      <c r="T2152">
        <v>83.808110781404551</v>
      </c>
      <c r="U2152">
        <v>23.662883301467573</v>
      </c>
      <c r="V2152">
        <v>14.199920650787389</v>
      </c>
      <c r="W2152">
        <v>18.294896340680584</v>
      </c>
      <c r="X2152" t="s">
        <v>364</v>
      </c>
      <c r="Y2152" t="s">
        <v>364</v>
      </c>
      <c r="Z2152" t="s">
        <v>364</v>
      </c>
    </row>
    <row r="2153" spans="1:26" x14ac:dyDescent="0.25">
      <c r="A2153" t="s">
        <v>98</v>
      </c>
      <c r="B2153" t="s">
        <v>363</v>
      </c>
      <c r="C2153" t="str">
        <f>+VLOOKUP(Importaciones_mensuales[[#This Row],[Código Arancelario]],Codigos10[],2,0)</f>
        <v>Maíz</v>
      </c>
      <c r="D2153">
        <f>+VLOOKUP(Importaciones_mensuales[[#This Row],[Cultivo]],Cod_categoría[],2,0)</f>
        <v>100114015</v>
      </c>
      <c r="E2153" t="str">
        <f>+VLOOKUP(Importaciones_mensuales[[#This Row],[Código Arancelario]],Codigos10[],4,0)</f>
        <v>Deshidratado</v>
      </c>
      <c r="F2153">
        <f>+VLOOKUP(Importaciones_mensuales[[#This Row],[Procesamiento]],Cod_procesamiento[],2,0)</f>
        <v>3</v>
      </c>
      <c r="G2153" t="str">
        <f>+VLOOKUP(Importaciones_mensuales[[#This Row],[Código Arancelario]],Codigos10[],3,0)</f>
        <v>Consumo</v>
      </c>
      <c r="H2153">
        <f>+VLOOKUP(Importaciones_mensuales[[#This Row],[Tipo]],Cod_tipo[],2,0)</f>
        <v>7</v>
      </c>
      <c r="I2153" t="str">
        <f>+VLOOKUP(Importaciones_mensuales[[#This Row],[Código Arancelario]],Codigos10[],5,0)</f>
        <v>Hortalizas</v>
      </c>
      <c r="J2153">
        <f>+VLOOKUP(Importaciones_mensuales[[#This Row],[Categoría]],Cod_Tipo_cultivo[],2,0)</f>
        <v>7</v>
      </c>
      <c r="K2153" t="s">
        <v>20</v>
      </c>
      <c r="L2153">
        <f>+VLOOKUP(Importaciones_mensuales[[#This Row],[Contenido]],Contenido_cod[],2,0)</f>
        <v>2</v>
      </c>
      <c r="M2153" t="str">
        <f>+VLOOKUP(Importaciones_mensuales[[#This Row],[Código Arancelario]],Codigos10[],7,0)</f>
        <v>Maíz dulce</v>
      </c>
      <c r="N2153">
        <v>2021</v>
      </c>
      <c r="O2153">
        <v>0.13708837209302327</v>
      </c>
      <c r="P2153">
        <v>0.26030141310883947</v>
      </c>
      <c r="Q2153">
        <v>0.22368385416666664</v>
      </c>
      <c r="R2153">
        <v>0.64698558921646643</v>
      </c>
      <c r="S2153">
        <v>0.85391077441077445</v>
      </c>
      <c r="T2153">
        <v>0.52181865691141882</v>
      </c>
      <c r="U2153">
        <v>8.4486399999999993</v>
      </c>
      <c r="V2153">
        <v>0.75847094801223236</v>
      </c>
      <c r="W2153">
        <v>0.20352296751873919</v>
      </c>
      <c r="X2153" t="s">
        <v>364</v>
      </c>
      <c r="Y2153" t="s">
        <v>364</v>
      </c>
      <c r="Z2153" t="s">
        <v>364</v>
      </c>
    </row>
    <row r="2154" spans="1:26" x14ac:dyDescent="0.25">
      <c r="A2154" t="s">
        <v>100</v>
      </c>
      <c r="B2154" t="s">
        <v>363</v>
      </c>
      <c r="C2154" t="str">
        <f>+VLOOKUP(Importaciones_mensuales[[#This Row],[Código Arancelario]],Codigos10[],2,0)</f>
        <v>Maíz</v>
      </c>
      <c r="D2154">
        <f>+VLOOKUP(Importaciones_mensuales[[#This Row],[Cultivo]],Cod_categoría[],2,0)</f>
        <v>100114015</v>
      </c>
      <c r="E2154" t="str">
        <f>+VLOOKUP(Importaciones_mensuales[[#This Row],[Código Arancelario]],Codigos10[],4,0)</f>
        <v>Deshidratado</v>
      </c>
      <c r="F2154">
        <f>+VLOOKUP(Importaciones_mensuales[[#This Row],[Procesamiento]],Cod_procesamiento[],2,0)</f>
        <v>3</v>
      </c>
      <c r="G2154" t="str">
        <f>+VLOOKUP(Importaciones_mensuales[[#This Row],[Código Arancelario]],Codigos10[],3,0)</f>
        <v>Sin especificar</v>
      </c>
      <c r="H2154">
        <f>+VLOOKUP(Importaciones_mensuales[[#This Row],[Tipo]],Cod_tipo[],2,0)</f>
        <v>5</v>
      </c>
      <c r="I2154" t="str">
        <f>+VLOOKUP(Importaciones_mensuales[[#This Row],[Código Arancelario]],Codigos10[],5,0)</f>
        <v>Hortalizas</v>
      </c>
      <c r="J2154">
        <f>+VLOOKUP(Importaciones_mensuales[[#This Row],[Categoría]],Cod_Tipo_cultivo[],2,0)</f>
        <v>7</v>
      </c>
      <c r="K2154" t="s">
        <v>20</v>
      </c>
      <c r="L2154">
        <f>+VLOOKUP(Importaciones_mensuales[[#This Row],[Contenido]],Contenido_cod[],2,0)</f>
        <v>2</v>
      </c>
      <c r="M2154" t="str">
        <f>+VLOOKUP(Importaciones_mensuales[[#This Row],[Código Arancelario]],Codigos10[],7,0)</f>
        <v>Maíz dulce</v>
      </c>
      <c r="N2154">
        <v>2021</v>
      </c>
      <c r="O2154" t="s">
        <v>364</v>
      </c>
      <c r="P2154" t="s">
        <v>364</v>
      </c>
      <c r="Q2154" t="s">
        <v>364</v>
      </c>
      <c r="R2154" t="s">
        <v>364</v>
      </c>
      <c r="S2154" t="s">
        <v>364</v>
      </c>
      <c r="T2154" t="s">
        <v>364</v>
      </c>
      <c r="U2154">
        <v>23.77896417901643</v>
      </c>
      <c r="V2154">
        <v>42.446666666666673</v>
      </c>
      <c r="W2154">
        <v>22.505500000000001</v>
      </c>
      <c r="X2154" t="s">
        <v>364</v>
      </c>
      <c r="Y2154" t="s">
        <v>364</v>
      </c>
      <c r="Z2154" t="s">
        <v>364</v>
      </c>
    </row>
    <row r="2155" spans="1:26" x14ac:dyDescent="0.25">
      <c r="A2155" t="s">
        <v>192</v>
      </c>
      <c r="B2155" t="s">
        <v>15</v>
      </c>
      <c r="C2155" t="str">
        <f>+VLOOKUP(Importaciones_mensuales[[#This Row],[Código Arancelario]],Codigos10[],2,0)</f>
        <v>Uva</v>
      </c>
      <c r="D2155">
        <f>+VLOOKUP(Importaciones_mensuales[[#This Row],[Cultivo]],Cod_categoría[],2,0)</f>
        <v>100109001</v>
      </c>
      <c r="E2155" t="str">
        <f>+VLOOKUP(Importaciones_mensuales[[#This Row],[Código Arancelario]],Codigos10[],4,0)</f>
        <v>Fresco</v>
      </c>
      <c r="F2155">
        <f>+VLOOKUP(Importaciones_mensuales[[#This Row],[Procesamiento]],Cod_procesamiento[],2,0)</f>
        <v>4</v>
      </c>
      <c r="G2155" t="str">
        <f>+VLOOKUP(Importaciones_mensuales[[#This Row],[Código Arancelario]],Codigos10[],3,0)</f>
        <v>No orgánico</v>
      </c>
      <c r="H2155">
        <f>+VLOOKUP(Importaciones_mensuales[[#This Row],[Tipo]],Cod_tipo[],2,0)</f>
        <v>2</v>
      </c>
      <c r="I2155" t="str">
        <f>+VLOOKUP(Importaciones_mensuales[[#This Row],[Código Arancelario]],Codigos10[],5,0)</f>
        <v>Uva</v>
      </c>
      <c r="J2155">
        <f>+VLOOKUP(Importaciones_mensuales[[#This Row],[Categoría]],Cod_Tipo_cultivo[],2,0)</f>
        <v>11</v>
      </c>
      <c r="K2155" t="s">
        <v>129</v>
      </c>
      <c r="L2155">
        <f>+VLOOKUP(Importaciones_mensuales[[#This Row],[Contenido]],Contenido_cod[],2,0)</f>
        <v>1</v>
      </c>
      <c r="M2155" t="str">
        <f>+VLOOKUP(Importaciones_mensuales[[#This Row],[Código Arancelario]],Codigos10[],7,0)</f>
        <v>Flame seedles</v>
      </c>
      <c r="N2155">
        <v>2019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16362</v>
      </c>
      <c r="V2155">
        <v>47017.9</v>
      </c>
      <c r="W2155">
        <v>0</v>
      </c>
      <c r="X2155">
        <v>0</v>
      </c>
      <c r="Y2155">
        <v>0</v>
      </c>
      <c r="Z2155">
        <v>0</v>
      </c>
    </row>
    <row r="2156" spans="1:26" x14ac:dyDescent="0.25">
      <c r="A2156" t="s">
        <v>194</v>
      </c>
      <c r="B2156" t="s">
        <v>15</v>
      </c>
      <c r="C2156" t="str">
        <f>+VLOOKUP(Importaciones_mensuales[[#This Row],[Código Arancelario]],Codigos10[],2,0)</f>
        <v>Uva</v>
      </c>
      <c r="D2156">
        <f>+VLOOKUP(Importaciones_mensuales[[#This Row],[Cultivo]],Cod_categoría[],2,0)</f>
        <v>100109001</v>
      </c>
      <c r="E2156" t="str">
        <f>+VLOOKUP(Importaciones_mensuales[[#This Row],[Código Arancelario]],Codigos10[],4,0)</f>
        <v>Fresco</v>
      </c>
      <c r="F2156">
        <f>+VLOOKUP(Importaciones_mensuales[[#This Row],[Procesamiento]],Cod_procesamiento[],2,0)</f>
        <v>4</v>
      </c>
      <c r="G2156" t="str">
        <f>+VLOOKUP(Importaciones_mensuales[[#This Row],[Código Arancelario]],Codigos10[],3,0)</f>
        <v>No orgánico</v>
      </c>
      <c r="H2156">
        <f>+VLOOKUP(Importaciones_mensuales[[#This Row],[Tipo]],Cod_tipo[],2,0)</f>
        <v>2</v>
      </c>
      <c r="I2156" t="str">
        <f>+VLOOKUP(Importaciones_mensuales[[#This Row],[Código Arancelario]],Codigos10[],5,0)</f>
        <v>Uva</v>
      </c>
      <c r="J2156">
        <f>+VLOOKUP(Importaciones_mensuales[[#This Row],[Categoría]],Cod_Tipo_cultivo[],2,0)</f>
        <v>11</v>
      </c>
      <c r="K2156" t="s">
        <v>129</v>
      </c>
      <c r="L2156">
        <f>+VLOOKUP(Importaciones_mensuales[[#This Row],[Contenido]],Contenido_cod[],2,0)</f>
        <v>1</v>
      </c>
      <c r="M2156" t="str">
        <f>+VLOOKUP(Importaciones_mensuales[[#This Row],[Código Arancelario]],Codigos10[],7,0)</f>
        <v>Sugraone</v>
      </c>
      <c r="N2156">
        <v>2019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199062</v>
      </c>
      <c r="V2156">
        <v>143196.1</v>
      </c>
      <c r="W2156">
        <v>45135</v>
      </c>
      <c r="X2156">
        <v>23254</v>
      </c>
      <c r="Y2156">
        <v>0</v>
      </c>
      <c r="Z2156">
        <v>0</v>
      </c>
    </row>
    <row r="2157" spans="1:26" x14ac:dyDescent="0.25">
      <c r="A2157" t="s">
        <v>104</v>
      </c>
      <c r="B2157" t="s">
        <v>363</v>
      </c>
      <c r="C2157" t="str">
        <f>+VLOOKUP(Importaciones_mensuales[[#This Row],[Código Arancelario]],Codigos10[],2,0)</f>
        <v>Arveja</v>
      </c>
      <c r="D2157">
        <f>+VLOOKUP(Importaciones_mensuales[[#This Row],[Cultivo]],Cod_categoría[],2,0)</f>
        <v>100112022</v>
      </c>
      <c r="E2157" t="str">
        <f>+VLOOKUP(Importaciones_mensuales[[#This Row],[Código Arancelario]],Codigos10[],4,0)</f>
        <v>Deshidratado</v>
      </c>
      <c r="F2157">
        <f>+VLOOKUP(Importaciones_mensuales[[#This Row],[Procesamiento]],Cod_procesamiento[],2,0)</f>
        <v>3</v>
      </c>
      <c r="G2157" t="str">
        <f>+VLOOKUP(Importaciones_mensuales[[#This Row],[Código Arancelario]],Codigos10[],3,0)</f>
        <v>Siembra</v>
      </c>
      <c r="H2157">
        <f>+VLOOKUP(Importaciones_mensuales[[#This Row],[Tipo]],Cod_tipo[],2,0)</f>
        <v>6</v>
      </c>
      <c r="I2157" t="str">
        <f>+VLOOKUP(Importaciones_mensuales[[#This Row],[Código Arancelario]],Codigos10[],5,0)</f>
        <v>Granos</v>
      </c>
      <c r="J2157">
        <f>+VLOOKUP(Importaciones_mensuales[[#This Row],[Categoría]],Cod_Tipo_cultivo[],2,0)</f>
        <v>8</v>
      </c>
      <c r="K2157" t="s">
        <v>20</v>
      </c>
      <c r="L2157">
        <f>+VLOOKUP(Importaciones_mensuales[[#This Row],[Contenido]],Contenido_cod[],2,0)</f>
        <v>2</v>
      </c>
      <c r="M2157" t="str">
        <f>+VLOOKUP(Importaciones_mensuales[[#This Row],[Código Arancelario]],Codigos10[],7,0)</f>
        <v>Sin especificar</v>
      </c>
      <c r="N2157">
        <v>2021</v>
      </c>
      <c r="O2157" t="s">
        <v>364</v>
      </c>
      <c r="P2157">
        <v>1.405</v>
      </c>
      <c r="Q2157">
        <v>1.4335</v>
      </c>
      <c r="R2157">
        <v>1.5575795963585568</v>
      </c>
      <c r="S2157">
        <v>1.4906168827732205</v>
      </c>
      <c r="T2157">
        <v>1.905373267733659</v>
      </c>
      <c r="U2157">
        <v>1.5848269543803242</v>
      </c>
      <c r="V2157">
        <v>2.312634467892166</v>
      </c>
      <c r="W2157">
        <v>7.4632922037266747</v>
      </c>
      <c r="X2157" t="s">
        <v>364</v>
      </c>
      <c r="Y2157" t="s">
        <v>364</v>
      </c>
      <c r="Z2157" t="s">
        <v>364</v>
      </c>
    </row>
    <row r="2158" spans="1:26" x14ac:dyDescent="0.25">
      <c r="A2158" t="s">
        <v>106</v>
      </c>
      <c r="B2158" t="s">
        <v>363</v>
      </c>
      <c r="C2158" t="str">
        <f>+VLOOKUP(Importaciones_mensuales[[#This Row],[Código Arancelario]],Codigos10[],2,0)</f>
        <v>Arveja</v>
      </c>
      <c r="D2158">
        <f>+VLOOKUP(Importaciones_mensuales[[#This Row],[Cultivo]],Cod_categoría[],2,0)</f>
        <v>100112022</v>
      </c>
      <c r="E2158" t="str">
        <f>+VLOOKUP(Importaciones_mensuales[[#This Row],[Código Arancelario]],Codigos10[],4,0)</f>
        <v>Deshidratado</v>
      </c>
      <c r="F2158">
        <f>+VLOOKUP(Importaciones_mensuales[[#This Row],[Procesamiento]],Cod_procesamiento[],2,0)</f>
        <v>3</v>
      </c>
      <c r="G2158" t="str">
        <f>+VLOOKUP(Importaciones_mensuales[[#This Row],[Código Arancelario]],Codigos10[],3,0)</f>
        <v>Consumo</v>
      </c>
      <c r="H2158">
        <f>+VLOOKUP(Importaciones_mensuales[[#This Row],[Tipo]],Cod_tipo[],2,0)</f>
        <v>7</v>
      </c>
      <c r="I2158" t="str">
        <f>+VLOOKUP(Importaciones_mensuales[[#This Row],[Código Arancelario]],Codigos10[],5,0)</f>
        <v>Granos</v>
      </c>
      <c r="J2158">
        <f>+VLOOKUP(Importaciones_mensuales[[#This Row],[Categoría]],Cod_Tipo_cultivo[],2,0)</f>
        <v>8</v>
      </c>
      <c r="K2158" t="s">
        <v>20</v>
      </c>
      <c r="L2158">
        <f>+VLOOKUP(Importaciones_mensuales[[#This Row],[Contenido]],Contenido_cod[],2,0)</f>
        <v>2</v>
      </c>
      <c r="M2158" t="str">
        <f>+VLOOKUP(Importaciones_mensuales[[#This Row],[Código Arancelario]],Codigos10[],7,0)</f>
        <v>Sin especificar</v>
      </c>
      <c r="N2158">
        <v>2021</v>
      </c>
      <c r="O2158">
        <v>0.58792310321765628</v>
      </c>
      <c r="P2158">
        <v>0.58085101456872645</v>
      </c>
      <c r="Q2158">
        <v>0.55636722270156269</v>
      </c>
      <c r="R2158">
        <v>0.57548107244201818</v>
      </c>
      <c r="S2158">
        <v>0.54226074132679991</v>
      </c>
      <c r="T2158">
        <v>0.60206122247522986</v>
      </c>
      <c r="U2158">
        <v>0.53320626348737166</v>
      </c>
      <c r="V2158">
        <v>0.5668523006369427</v>
      </c>
      <c r="W2158">
        <v>0.57752292086221335</v>
      </c>
      <c r="X2158" t="s">
        <v>364</v>
      </c>
      <c r="Y2158" t="s">
        <v>364</v>
      </c>
      <c r="Z2158" t="s">
        <v>364</v>
      </c>
    </row>
    <row r="2159" spans="1:26" x14ac:dyDescent="0.25">
      <c r="A2159" t="s">
        <v>107</v>
      </c>
      <c r="B2159" t="s">
        <v>363</v>
      </c>
      <c r="C2159" t="str">
        <f>+VLOOKUP(Importaciones_mensuales[[#This Row],[Código Arancelario]],Codigos10[],2,0)</f>
        <v>Garbanzo</v>
      </c>
      <c r="D2159">
        <f>+VLOOKUP(Importaciones_mensuales[[#This Row],[Cultivo]],Cod_categoría[],2,0)</f>
        <v>100110005</v>
      </c>
      <c r="E2159" t="str">
        <f>+VLOOKUP(Importaciones_mensuales[[#This Row],[Código Arancelario]],Codigos10[],4,0)</f>
        <v>Deshidratado</v>
      </c>
      <c r="F2159">
        <f>+VLOOKUP(Importaciones_mensuales[[#This Row],[Procesamiento]],Cod_procesamiento[],2,0)</f>
        <v>3</v>
      </c>
      <c r="G2159" t="str">
        <f>+VLOOKUP(Importaciones_mensuales[[#This Row],[Código Arancelario]],Codigos10[],3,0)</f>
        <v>Sin especificar</v>
      </c>
      <c r="H2159">
        <f>+VLOOKUP(Importaciones_mensuales[[#This Row],[Tipo]],Cod_tipo[],2,0)</f>
        <v>5</v>
      </c>
      <c r="I2159" t="str">
        <f>+VLOOKUP(Importaciones_mensuales[[#This Row],[Código Arancelario]],Codigos10[],5,0)</f>
        <v>Granos</v>
      </c>
      <c r="J2159">
        <f>+VLOOKUP(Importaciones_mensuales[[#This Row],[Categoría]],Cod_Tipo_cultivo[],2,0)</f>
        <v>8</v>
      </c>
      <c r="K2159" t="s">
        <v>20</v>
      </c>
      <c r="L2159">
        <f>+VLOOKUP(Importaciones_mensuales[[#This Row],[Contenido]],Contenido_cod[],2,0)</f>
        <v>2</v>
      </c>
      <c r="M2159" t="str">
        <f>+VLOOKUP(Importaciones_mensuales[[#This Row],[Código Arancelario]],Codigos10[],7,0)</f>
        <v>Sin especificar</v>
      </c>
      <c r="N2159">
        <v>2021</v>
      </c>
      <c r="O2159">
        <v>0.88646079638752062</v>
      </c>
      <c r="P2159">
        <v>0.849153373475798</v>
      </c>
      <c r="Q2159">
        <v>0.74809092265109101</v>
      </c>
      <c r="R2159">
        <v>0.73140137281047335</v>
      </c>
      <c r="S2159">
        <v>0.85550111834842779</v>
      </c>
      <c r="T2159">
        <v>0.74717533967042438</v>
      </c>
      <c r="U2159">
        <v>0.77997371549500416</v>
      </c>
      <c r="V2159">
        <v>0.81616232828155666</v>
      </c>
      <c r="W2159">
        <v>0.76843283189989653</v>
      </c>
      <c r="X2159" t="s">
        <v>364</v>
      </c>
      <c r="Y2159" t="s">
        <v>364</v>
      </c>
      <c r="Z2159" t="s">
        <v>364</v>
      </c>
    </row>
    <row r="2160" spans="1:26" x14ac:dyDescent="0.25">
      <c r="A2160" t="s">
        <v>109</v>
      </c>
      <c r="B2160" t="s">
        <v>363</v>
      </c>
      <c r="C2160" t="str">
        <f>+VLOOKUP(Importaciones_mensuales[[#This Row],[Código Arancelario]],Codigos10[],2,0)</f>
        <v>Poroto</v>
      </c>
      <c r="D2160">
        <f>+VLOOKUP(Importaciones_mensuales[[#This Row],[Cultivo]],Cod_categoría[],2,0)</f>
        <v>100110002</v>
      </c>
      <c r="E2160" t="str">
        <f>+VLOOKUP(Importaciones_mensuales[[#This Row],[Código Arancelario]],Codigos10[],4,0)</f>
        <v>Deshidratado</v>
      </c>
      <c r="F2160">
        <f>+VLOOKUP(Importaciones_mensuales[[#This Row],[Procesamiento]],Cod_procesamiento[],2,0)</f>
        <v>3</v>
      </c>
      <c r="G2160" t="str">
        <f>+VLOOKUP(Importaciones_mensuales[[#This Row],[Código Arancelario]],Codigos10[],3,0)</f>
        <v>Siembra</v>
      </c>
      <c r="H2160">
        <f>+VLOOKUP(Importaciones_mensuales[[#This Row],[Tipo]],Cod_tipo[],2,0)</f>
        <v>6</v>
      </c>
      <c r="I2160" t="str">
        <f>+VLOOKUP(Importaciones_mensuales[[#This Row],[Código Arancelario]],Codigos10[],5,0)</f>
        <v>Granos</v>
      </c>
      <c r="J2160">
        <f>+VLOOKUP(Importaciones_mensuales[[#This Row],[Categoría]],Cod_Tipo_cultivo[],2,0)</f>
        <v>8</v>
      </c>
      <c r="K2160" t="s">
        <v>20</v>
      </c>
      <c r="L2160">
        <f>+VLOOKUP(Importaciones_mensuales[[#This Row],[Contenido]],Contenido_cod[],2,0)</f>
        <v>2</v>
      </c>
      <c r="M2160" t="str">
        <f>+VLOOKUP(Importaciones_mensuales[[#This Row],[Código Arancelario]],Codigos10[],7,0)</f>
        <v>Porotos comunes</v>
      </c>
      <c r="N2160">
        <v>2021</v>
      </c>
      <c r="O2160">
        <v>25.019298245614038</v>
      </c>
      <c r="P2160">
        <v>9.6954459138920246</v>
      </c>
      <c r="Q2160">
        <v>10.214204960144254</v>
      </c>
      <c r="R2160" t="s">
        <v>364</v>
      </c>
      <c r="S2160" t="s">
        <v>364</v>
      </c>
      <c r="T2160" t="s">
        <v>364</v>
      </c>
      <c r="U2160">
        <v>5.3713045088761469</v>
      </c>
      <c r="V2160">
        <v>3.5321877049974004</v>
      </c>
      <c r="W2160">
        <v>4.6060108074338029</v>
      </c>
      <c r="X2160" t="s">
        <v>364</v>
      </c>
      <c r="Y2160" t="s">
        <v>364</v>
      </c>
      <c r="Z2160" t="s">
        <v>364</v>
      </c>
    </row>
    <row r="2161" spans="1:26" x14ac:dyDescent="0.25">
      <c r="A2161" t="s">
        <v>111</v>
      </c>
      <c r="B2161" t="s">
        <v>363</v>
      </c>
      <c r="C2161" t="str">
        <f>+VLOOKUP(Importaciones_mensuales[[#This Row],[Código Arancelario]],Codigos10[],2,0)</f>
        <v>Poroto</v>
      </c>
      <c r="D2161">
        <f>+VLOOKUP(Importaciones_mensuales[[#This Row],[Cultivo]],Cod_categoría[],2,0)</f>
        <v>100110002</v>
      </c>
      <c r="E2161" t="str">
        <f>+VLOOKUP(Importaciones_mensuales[[#This Row],[Código Arancelario]],Codigos10[],4,0)</f>
        <v>Deshidratado</v>
      </c>
      <c r="F2161">
        <f>+VLOOKUP(Importaciones_mensuales[[#This Row],[Procesamiento]],Cod_procesamiento[],2,0)</f>
        <v>3</v>
      </c>
      <c r="G2161" t="str">
        <f>+VLOOKUP(Importaciones_mensuales[[#This Row],[Código Arancelario]],Codigos10[],3,0)</f>
        <v>Consumo</v>
      </c>
      <c r="H2161">
        <f>+VLOOKUP(Importaciones_mensuales[[#This Row],[Tipo]],Cod_tipo[],2,0)</f>
        <v>7</v>
      </c>
      <c r="I2161" t="str">
        <f>+VLOOKUP(Importaciones_mensuales[[#This Row],[Código Arancelario]],Codigos10[],5,0)</f>
        <v>Granos</v>
      </c>
      <c r="J2161">
        <f>+VLOOKUP(Importaciones_mensuales[[#This Row],[Categoría]],Cod_Tipo_cultivo[],2,0)</f>
        <v>8</v>
      </c>
      <c r="K2161" t="s">
        <v>20</v>
      </c>
      <c r="L2161">
        <f>+VLOOKUP(Importaciones_mensuales[[#This Row],[Contenido]],Contenido_cod[],2,0)</f>
        <v>2</v>
      </c>
      <c r="M2161" t="str">
        <f>+VLOOKUP(Importaciones_mensuales[[#This Row],[Código Arancelario]],Codigos10[],7,0)</f>
        <v>Porotos comunes</v>
      </c>
      <c r="N2161">
        <v>2021</v>
      </c>
      <c r="O2161">
        <v>1.0069413866635928</v>
      </c>
      <c r="P2161">
        <v>0.99665393559284976</v>
      </c>
      <c r="Q2161">
        <v>1.0152888926688444</v>
      </c>
      <c r="R2161">
        <v>0.98728146171028353</v>
      </c>
      <c r="S2161">
        <v>1.0675413683271913</v>
      </c>
      <c r="T2161">
        <v>1.089358056037061</v>
      </c>
      <c r="U2161">
        <v>1.0239214619818957</v>
      </c>
      <c r="V2161">
        <v>1.1934128491620113</v>
      </c>
      <c r="W2161">
        <v>1.162498083488217</v>
      </c>
      <c r="X2161" t="s">
        <v>364</v>
      </c>
      <c r="Y2161" t="s">
        <v>364</v>
      </c>
      <c r="Z2161" t="s">
        <v>364</v>
      </c>
    </row>
    <row r="2162" spans="1:26" x14ac:dyDescent="0.25">
      <c r="A2162" t="s">
        <v>112</v>
      </c>
      <c r="B2162" t="s">
        <v>363</v>
      </c>
      <c r="C2162" t="str">
        <f>+VLOOKUP(Importaciones_mensuales[[#This Row],[Código Arancelario]],Codigos10[],2,0)</f>
        <v>Poroto</v>
      </c>
      <c r="D2162">
        <f>+VLOOKUP(Importaciones_mensuales[[#This Row],[Cultivo]],Cod_categoría[],2,0)</f>
        <v>100110002</v>
      </c>
      <c r="E2162" t="str">
        <f>+VLOOKUP(Importaciones_mensuales[[#This Row],[Código Arancelario]],Codigos10[],4,0)</f>
        <v>Deshidratado</v>
      </c>
      <c r="F2162">
        <f>+VLOOKUP(Importaciones_mensuales[[#This Row],[Procesamiento]],Cod_procesamiento[],2,0)</f>
        <v>3</v>
      </c>
      <c r="G2162" t="str">
        <f>+VLOOKUP(Importaciones_mensuales[[#This Row],[Código Arancelario]],Codigos10[],3,0)</f>
        <v>Consumo</v>
      </c>
      <c r="H2162">
        <f>+VLOOKUP(Importaciones_mensuales[[#This Row],[Tipo]],Cod_tipo[],2,0)</f>
        <v>7</v>
      </c>
      <c r="I2162" t="str">
        <f>+VLOOKUP(Importaciones_mensuales[[#This Row],[Código Arancelario]],Codigos10[],5,0)</f>
        <v>Granos</v>
      </c>
      <c r="J2162">
        <f>+VLOOKUP(Importaciones_mensuales[[#This Row],[Categoría]],Cod_Tipo_cultivo[],2,0)</f>
        <v>8</v>
      </c>
      <c r="K2162" t="s">
        <v>20</v>
      </c>
      <c r="L2162">
        <f>+VLOOKUP(Importaciones_mensuales[[#This Row],[Contenido]],Contenido_cod[],2,0)</f>
        <v>2</v>
      </c>
      <c r="M2162" t="str">
        <f>+VLOOKUP(Importaciones_mensuales[[#This Row],[Código Arancelario]],Codigos10[],7,0)</f>
        <v>Porotos caupí</v>
      </c>
      <c r="N2162">
        <v>2021</v>
      </c>
      <c r="O2162">
        <v>1.4686384497705254</v>
      </c>
      <c r="P2162" t="s">
        <v>364</v>
      </c>
      <c r="Q2162">
        <v>4.1242362525458249</v>
      </c>
      <c r="R2162" t="s">
        <v>364</v>
      </c>
      <c r="S2162">
        <v>1.1060000000000001</v>
      </c>
      <c r="T2162" t="s">
        <v>364</v>
      </c>
      <c r="U2162" t="s">
        <v>364</v>
      </c>
      <c r="V2162" t="s">
        <v>364</v>
      </c>
      <c r="W2162" t="s">
        <v>364</v>
      </c>
      <c r="X2162" t="s">
        <v>364</v>
      </c>
      <c r="Y2162" t="s">
        <v>364</v>
      </c>
      <c r="Z2162" t="s">
        <v>364</v>
      </c>
    </row>
    <row r="2163" spans="1:26" x14ac:dyDescent="0.25">
      <c r="A2163" t="s">
        <v>114</v>
      </c>
      <c r="B2163" t="s">
        <v>363</v>
      </c>
      <c r="C2163" t="str">
        <f>+VLOOKUP(Importaciones_mensuales[[#This Row],[Código Arancelario]],Codigos10[],2,0)</f>
        <v>Lenteja</v>
      </c>
      <c r="D2163">
        <f>+VLOOKUP(Importaciones_mensuales[[#This Row],[Cultivo]],Cod_categoría[],2,0)</f>
        <v>100110003</v>
      </c>
      <c r="E2163" t="str">
        <f>+VLOOKUP(Importaciones_mensuales[[#This Row],[Código Arancelario]],Codigos10[],4,0)</f>
        <v>Deshidratado</v>
      </c>
      <c r="F2163">
        <f>+VLOOKUP(Importaciones_mensuales[[#This Row],[Procesamiento]],Cod_procesamiento[],2,0)</f>
        <v>3</v>
      </c>
      <c r="G2163" t="str">
        <f>+VLOOKUP(Importaciones_mensuales[[#This Row],[Código Arancelario]],Codigos10[],3,0)</f>
        <v>Sin especificar</v>
      </c>
      <c r="H2163">
        <f>+VLOOKUP(Importaciones_mensuales[[#This Row],[Tipo]],Cod_tipo[],2,0)</f>
        <v>5</v>
      </c>
      <c r="I2163" t="str">
        <f>+VLOOKUP(Importaciones_mensuales[[#This Row],[Código Arancelario]],Codigos10[],5,0)</f>
        <v>Granos</v>
      </c>
      <c r="J2163">
        <f>+VLOOKUP(Importaciones_mensuales[[#This Row],[Categoría]],Cod_Tipo_cultivo[],2,0)</f>
        <v>8</v>
      </c>
      <c r="K2163" t="s">
        <v>20</v>
      </c>
      <c r="L2163">
        <f>+VLOOKUP(Importaciones_mensuales[[#This Row],[Contenido]],Contenido_cod[],2,0)</f>
        <v>2</v>
      </c>
      <c r="M2163" t="str">
        <f>+VLOOKUP(Importaciones_mensuales[[#This Row],[Código Arancelario]],Codigos10[],7,0)</f>
        <v>Sin especificar</v>
      </c>
      <c r="N2163">
        <v>2021</v>
      </c>
      <c r="O2163">
        <v>0.74979312601159465</v>
      </c>
      <c r="P2163">
        <v>0.79758098805284183</v>
      </c>
      <c r="Q2163">
        <v>0.820439812374257</v>
      </c>
      <c r="R2163">
        <v>0.7962205797348445</v>
      </c>
      <c r="S2163">
        <v>0.81979257126871674</v>
      </c>
      <c r="T2163">
        <v>0.85247818899063121</v>
      </c>
      <c r="U2163">
        <v>0.87361125874416401</v>
      </c>
      <c r="V2163">
        <v>0.90464600293762854</v>
      </c>
      <c r="W2163">
        <v>0.94168773689911911</v>
      </c>
      <c r="X2163" t="s">
        <v>364</v>
      </c>
      <c r="Y2163" t="s">
        <v>364</v>
      </c>
      <c r="Z2163" t="s">
        <v>364</v>
      </c>
    </row>
    <row r="2164" spans="1:26" x14ac:dyDescent="0.25">
      <c r="A2164" t="s">
        <v>116</v>
      </c>
      <c r="B2164" t="s">
        <v>363</v>
      </c>
      <c r="C2164" t="str">
        <f>+VLOOKUP(Importaciones_mensuales[[#This Row],[Código Arancelario]],Codigos10[],2,0)</f>
        <v>Haba</v>
      </c>
      <c r="D2164">
        <f>+VLOOKUP(Importaciones_mensuales[[#This Row],[Cultivo]],Cod_categoría[],2,0)</f>
        <v>100112026</v>
      </c>
      <c r="E2164" t="str">
        <f>+VLOOKUP(Importaciones_mensuales[[#This Row],[Código Arancelario]],Codigos10[],4,0)</f>
        <v>Deshidratado</v>
      </c>
      <c r="F2164">
        <f>+VLOOKUP(Importaciones_mensuales[[#This Row],[Procesamiento]],Cod_procesamiento[],2,0)</f>
        <v>3</v>
      </c>
      <c r="G2164" t="str">
        <f>+VLOOKUP(Importaciones_mensuales[[#This Row],[Código Arancelario]],Codigos10[],3,0)</f>
        <v>Siembra</v>
      </c>
      <c r="H2164">
        <f>+VLOOKUP(Importaciones_mensuales[[#This Row],[Tipo]],Cod_tipo[],2,0)</f>
        <v>6</v>
      </c>
      <c r="I2164" t="str">
        <f>+VLOOKUP(Importaciones_mensuales[[#This Row],[Código Arancelario]],Codigos10[],5,0)</f>
        <v>Granos</v>
      </c>
      <c r="J2164">
        <f>+VLOOKUP(Importaciones_mensuales[[#This Row],[Categoría]],Cod_Tipo_cultivo[],2,0)</f>
        <v>8</v>
      </c>
      <c r="K2164" t="s">
        <v>20</v>
      </c>
      <c r="L2164">
        <f>+VLOOKUP(Importaciones_mensuales[[#This Row],[Contenido]],Contenido_cod[],2,0)</f>
        <v>2</v>
      </c>
      <c r="M2164" t="str">
        <f>+VLOOKUP(Importaciones_mensuales[[#This Row],[Código Arancelario]],Codigos10[],7,0)</f>
        <v>Sin especificar</v>
      </c>
      <c r="N2164">
        <v>2021</v>
      </c>
      <c r="O2164" t="s">
        <v>364</v>
      </c>
      <c r="P2164" t="s">
        <v>364</v>
      </c>
      <c r="Q2164">
        <v>2.61144</v>
      </c>
      <c r="R2164">
        <v>1.9029609340707576</v>
      </c>
      <c r="S2164">
        <v>1.602439024390244</v>
      </c>
      <c r="T2164">
        <v>2.8271599999999997</v>
      </c>
      <c r="U2164" t="s">
        <v>364</v>
      </c>
      <c r="V2164" t="s">
        <v>364</v>
      </c>
      <c r="W2164" t="s">
        <v>364</v>
      </c>
      <c r="X2164" t="s">
        <v>364</v>
      </c>
      <c r="Y2164" t="s">
        <v>364</v>
      </c>
      <c r="Z2164" t="s">
        <v>364</v>
      </c>
    </row>
    <row r="2165" spans="1:26" x14ac:dyDescent="0.25">
      <c r="A2165" t="s">
        <v>117</v>
      </c>
      <c r="B2165" t="s">
        <v>363</v>
      </c>
      <c r="C2165" t="str">
        <f>+VLOOKUP(Importaciones_mensuales[[#This Row],[Código Arancelario]],Codigos10[],2,0)</f>
        <v>Haba</v>
      </c>
      <c r="D2165">
        <f>+VLOOKUP(Importaciones_mensuales[[#This Row],[Cultivo]],Cod_categoría[],2,0)</f>
        <v>100112026</v>
      </c>
      <c r="E2165" t="str">
        <f>+VLOOKUP(Importaciones_mensuales[[#This Row],[Código Arancelario]],Codigos10[],4,0)</f>
        <v>Deshidratado</v>
      </c>
      <c r="F2165">
        <f>+VLOOKUP(Importaciones_mensuales[[#This Row],[Procesamiento]],Cod_procesamiento[],2,0)</f>
        <v>3</v>
      </c>
      <c r="G2165" t="str">
        <f>+VLOOKUP(Importaciones_mensuales[[#This Row],[Código Arancelario]],Codigos10[],3,0)</f>
        <v>Consumo</v>
      </c>
      <c r="H2165">
        <f>+VLOOKUP(Importaciones_mensuales[[#This Row],[Tipo]],Cod_tipo[],2,0)</f>
        <v>7</v>
      </c>
      <c r="I2165" t="str">
        <f>+VLOOKUP(Importaciones_mensuales[[#This Row],[Código Arancelario]],Codigos10[],5,0)</f>
        <v>Granos</v>
      </c>
      <c r="J2165">
        <f>+VLOOKUP(Importaciones_mensuales[[#This Row],[Categoría]],Cod_Tipo_cultivo[],2,0)</f>
        <v>8</v>
      </c>
      <c r="K2165" t="s">
        <v>20</v>
      </c>
      <c r="L2165">
        <f>+VLOOKUP(Importaciones_mensuales[[#This Row],[Contenido]],Contenido_cod[],2,0)</f>
        <v>2</v>
      </c>
      <c r="M2165" t="str">
        <f>+VLOOKUP(Importaciones_mensuales[[#This Row],[Código Arancelario]],Codigos10[],7,0)</f>
        <v>Sin especificar</v>
      </c>
      <c r="N2165">
        <v>2021</v>
      </c>
      <c r="O2165">
        <v>0.10601999999999999</v>
      </c>
      <c r="P2165">
        <v>0.90888750009644381</v>
      </c>
      <c r="Q2165" t="s">
        <v>364</v>
      </c>
      <c r="R2165">
        <v>0.11116370324954016</v>
      </c>
      <c r="S2165" t="s">
        <v>364</v>
      </c>
      <c r="T2165">
        <v>0.10489342403628119</v>
      </c>
      <c r="U2165">
        <v>0.11801495517509679</v>
      </c>
      <c r="V2165" t="s">
        <v>364</v>
      </c>
      <c r="W2165">
        <v>0.106694045174538</v>
      </c>
      <c r="X2165" t="s">
        <v>364</v>
      </c>
      <c r="Y2165" t="s">
        <v>364</v>
      </c>
      <c r="Z2165" t="s">
        <v>364</v>
      </c>
    </row>
    <row r="2166" spans="1:26" x14ac:dyDescent="0.25">
      <c r="A2166" t="s">
        <v>118</v>
      </c>
      <c r="B2166" t="s">
        <v>363</v>
      </c>
      <c r="C2166" t="str">
        <f>+VLOOKUP(Importaciones_mensuales[[#This Row],[Código Arancelario]],Codigos10[],2,0)</f>
        <v>Mandioca</v>
      </c>
      <c r="D2166">
        <f>+VLOOKUP(Importaciones_mensuales[[#This Row],[Cultivo]],Cod_categoría[],2,0)</f>
        <v>100114040</v>
      </c>
      <c r="E2166" t="str">
        <f>+VLOOKUP(Importaciones_mensuales[[#This Row],[Código Arancelario]],Codigos10[],4,0)</f>
        <v>Deshidratado</v>
      </c>
      <c r="F2166">
        <f>+VLOOKUP(Importaciones_mensuales[[#This Row],[Procesamiento]],Cod_procesamiento[],2,0)</f>
        <v>3</v>
      </c>
      <c r="G2166" t="str">
        <f>+VLOOKUP(Importaciones_mensuales[[#This Row],[Código Arancelario]],Codigos10[],3,0)</f>
        <v>Consumo</v>
      </c>
      <c r="H2166">
        <f>+VLOOKUP(Importaciones_mensuales[[#This Row],[Tipo]],Cod_tipo[],2,0)</f>
        <v>7</v>
      </c>
      <c r="I2166" t="str">
        <f>+VLOOKUP(Importaciones_mensuales[[#This Row],[Código Arancelario]],Codigos10[],5,0)</f>
        <v>Tubérculos</v>
      </c>
      <c r="J2166">
        <f>+VLOOKUP(Importaciones_mensuales[[#This Row],[Categoría]],Cod_Tipo_cultivo[],2,0)</f>
        <v>9</v>
      </c>
      <c r="K2166" t="s">
        <v>20</v>
      </c>
      <c r="L2166">
        <f>+VLOOKUP(Importaciones_mensuales[[#This Row],[Contenido]],Contenido_cod[],2,0)</f>
        <v>2</v>
      </c>
      <c r="M2166" t="str">
        <f>+VLOOKUP(Importaciones_mensuales[[#This Row],[Código Arancelario]],Codigos10[],7,0)</f>
        <v>Sin especificar</v>
      </c>
      <c r="N2166">
        <v>2021</v>
      </c>
      <c r="O2166">
        <v>0.19807371677997249</v>
      </c>
      <c r="P2166">
        <v>0.21927746737209433</v>
      </c>
      <c r="Q2166">
        <v>0.29336614877142797</v>
      </c>
      <c r="R2166">
        <v>0.20524970451415087</v>
      </c>
      <c r="S2166">
        <v>0.29112921969331934</v>
      </c>
      <c r="T2166">
        <v>0.31972821878535768</v>
      </c>
      <c r="U2166">
        <v>0.17753422714627559</v>
      </c>
      <c r="V2166">
        <v>0.23514277168115419</v>
      </c>
      <c r="W2166">
        <v>0.29558334402542419</v>
      </c>
      <c r="X2166" t="s">
        <v>364</v>
      </c>
      <c r="Y2166" t="s">
        <v>364</v>
      </c>
      <c r="Z2166" t="s">
        <v>364</v>
      </c>
    </row>
    <row r="2167" spans="1:26" x14ac:dyDescent="0.25">
      <c r="A2167" t="s">
        <v>120</v>
      </c>
      <c r="B2167" t="s">
        <v>363</v>
      </c>
      <c r="C2167" t="str">
        <f>+VLOOKUP(Importaciones_mensuales[[#This Row],[Código Arancelario]],Codigos10[],2,0)</f>
        <v>Camote</v>
      </c>
      <c r="D2167">
        <f>+VLOOKUP(Importaciones_mensuales[[#This Row],[Cultivo]],Cod_categoría[],2,0)</f>
        <v>100114002</v>
      </c>
      <c r="E2167" t="str">
        <f>+VLOOKUP(Importaciones_mensuales[[#This Row],[Código Arancelario]],Codigos10[],4,0)</f>
        <v>Deshidratado</v>
      </c>
      <c r="F2167">
        <f>+VLOOKUP(Importaciones_mensuales[[#This Row],[Procesamiento]],Cod_procesamiento[],2,0)</f>
        <v>3</v>
      </c>
      <c r="G2167" t="str">
        <f>+VLOOKUP(Importaciones_mensuales[[#This Row],[Código Arancelario]],Codigos10[],3,0)</f>
        <v>Consumo</v>
      </c>
      <c r="H2167">
        <f>+VLOOKUP(Importaciones_mensuales[[#This Row],[Tipo]],Cod_tipo[],2,0)</f>
        <v>7</v>
      </c>
      <c r="I2167" t="str">
        <f>+VLOOKUP(Importaciones_mensuales[[#This Row],[Código Arancelario]],Codigos10[],5,0)</f>
        <v>Tubérculos</v>
      </c>
      <c r="J2167">
        <f>+VLOOKUP(Importaciones_mensuales[[#This Row],[Categoría]],Cod_Tipo_cultivo[],2,0)</f>
        <v>9</v>
      </c>
      <c r="K2167" t="s">
        <v>20</v>
      </c>
      <c r="L2167">
        <f>+VLOOKUP(Importaciones_mensuales[[#This Row],[Contenido]],Contenido_cod[],2,0)</f>
        <v>2</v>
      </c>
      <c r="M2167" t="str">
        <f>+VLOOKUP(Importaciones_mensuales[[#This Row],[Código Arancelario]],Codigos10[],7,0)</f>
        <v>Sin especificar</v>
      </c>
      <c r="N2167">
        <v>2021</v>
      </c>
      <c r="O2167">
        <v>0.13042165166269679</v>
      </c>
      <c r="P2167">
        <v>0.1230953440071674</v>
      </c>
      <c r="Q2167">
        <v>0.15359455228491731</v>
      </c>
      <c r="R2167">
        <v>0.14635630364168814</v>
      </c>
      <c r="S2167">
        <v>0.14640840960324986</v>
      </c>
      <c r="T2167">
        <v>0.14176470868202912</v>
      </c>
      <c r="U2167">
        <v>0.14350400661643081</v>
      </c>
      <c r="V2167">
        <v>0.14308124393616681</v>
      </c>
      <c r="W2167">
        <v>0.14565803667281066</v>
      </c>
      <c r="X2167" t="s">
        <v>364</v>
      </c>
      <c r="Y2167" t="s">
        <v>364</v>
      </c>
      <c r="Z2167" t="s">
        <v>364</v>
      </c>
    </row>
    <row r="2168" spans="1:26" x14ac:dyDescent="0.25">
      <c r="A2168" t="s">
        <v>122</v>
      </c>
      <c r="B2168" t="s">
        <v>363</v>
      </c>
      <c r="C2168" t="str">
        <f>+VLOOKUP(Importaciones_mensuales[[#This Row],[Código Arancelario]],Codigos10[],2,0)</f>
        <v>Malanga</v>
      </c>
      <c r="D2168">
        <f>+VLOOKUP(Importaciones_mensuales[[#This Row],[Cultivo]],Cod_categoría[],2,0)</f>
        <v>100114041</v>
      </c>
      <c r="E2168" t="str">
        <f>+VLOOKUP(Importaciones_mensuales[[#This Row],[Código Arancelario]],Codigos10[],4,0)</f>
        <v>Deshidratado</v>
      </c>
      <c r="F2168">
        <f>+VLOOKUP(Importaciones_mensuales[[#This Row],[Procesamiento]],Cod_procesamiento[],2,0)</f>
        <v>3</v>
      </c>
      <c r="G2168" t="str">
        <f>+VLOOKUP(Importaciones_mensuales[[#This Row],[Código Arancelario]],Codigos10[],3,0)</f>
        <v>Consumo</v>
      </c>
      <c r="H2168">
        <f>+VLOOKUP(Importaciones_mensuales[[#This Row],[Tipo]],Cod_tipo[],2,0)</f>
        <v>7</v>
      </c>
      <c r="I2168" t="str">
        <f>+VLOOKUP(Importaciones_mensuales[[#This Row],[Código Arancelario]],Codigos10[],5,0)</f>
        <v>Tubérculos</v>
      </c>
      <c r="J2168">
        <f>+VLOOKUP(Importaciones_mensuales[[#This Row],[Categoría]],Cod_Tipo_cultivo[],2,0)</f>
        <v>9</v>
      </c>
      <c r="K2168" t="s">
        <v>20</v>
      </c>
      <c r="L2168">
        <f>+VLOOKUP(Importaciones_mensuales[[#This Row],[Contenido]],Contenido_cod[],2,0)</f>
        <v>2</v>
      </c>
      <c r="M2168" t="str">
        <f>+VLOOKUP(Importaciones_mensuales[[#This Row],[Código Arancelario]],Codigos10[],7,0)</f>
        <v>Sin especificar</v>
      </c>
      <c r="N2168">
        <v>2021</v>
      </c>
      <c r="O2168" t="s">
        <v>364</v>
      </c>
      <c r="P2168">
        <v>1.15585</v>
      </c>
      <c r="Q2168">
        <v>1.269165120593692</v>
      </c>
      <c r="R2168">
        <v>0.96398645598194121</v>
      </c>
      <c r="S2168" t="s">
        <v>364</v>
      </c>
      <c r="T2168" t="s">
        <v>364</v>
      </c>
      <c r="U2168" t="s">
        <v>364</v>
      </c>
      <c r="V2168" t="s">
        <v>364</v>
      </c>
      <c r="W2168" t="s">
        <v>364</v>
      </c>
      <c r="X2168" t="s">
        <v>364</v>
      </c>
      <c r="Y2168" t="s">
        <v>364</v>
      </c>
      <c r="Z2168" t="s">
        <v>364</v>
      </c>
    </row>
    <row r="2169" spans="1:26" x14ac:dyDescent="0.25">
      <c r="A2169" t="s">
        <v>124</v>
      </c>
      <c r="B2169" t="s">
        <v>363</v>
      </c>
      <c r="C2169" t="str">
        <f>+VLOOKUP(Importaciones_mensuales[[#This Row],[Código Arancelario]],Codigos10[],2,0)</f>
        <v>Otros tubérculos</v>
      </c>
      <c r="D2169">
        <f>+VLOOKUP(Importaciones_mensuales[[#This Row],[Cultivo]],Cod_categoría[],2,0)</f>
        <v>100114034</v>
      </c>
      <c r="E2169" t="str">
        <f>+VLOOKUP(Importaciones_mensuales[[#This Row],[Código Arancelario]],Codigos10[],4,0)</f>
        <v>Deshidratado</v>
      </c>
      <c r="F2169">
        <f>+VLOOKUP(Importaciones_mensuales[[#This Row],[Procesamiento]],Cod_procesamiento[],2,0)</f>
        <v>3</v>
      </c>
      <c r="G2169" t="str">
        <f>+VLOOKUP(Importaciones_mensuales[[#This Row],[Código Arancelario]],Codigos10[],3,0)</f>
        <v>Consumo</v>
      </c>
      <c r="H2169">
        <f>+VLOOKUP(Importaciones_mensuales[[#This Row],[Tipo]],Cod_tipo[],2,0)</f>
        <v>7</v>
      </c>
      <c r="I2169" t="str">
        <f>+VLOOKUP(Importaciones_mensuales[[#This Row],[Código Arancelario]],Codigos10[],5,0)</f>
        <v>Tubérculos</v>
      </c>
      <c r="J2169">
        <f>+VLOOKUP(Importaciones_mensuales[[#This Row],[Categoría]],Cod_Tipo_cultivo[],2,0)</f>
        <v>9</v>
      </c>
      <c r="K2169" t="s">
        <v>20</v>
      </c>
      <c r="L2169">
        <f>+VLOOKUP(Importaciones_mensuales[[#This Row],[Contenido]],Contenido_cod[],2,0)</f>
        <v>2</v>
      </c>
      <c r="M2169" t="str">
        <f>+VLOOKUP(Importaciones_mensuales[[#This Row],[Código Arancelario]],Codigos10[],7,0)</f>
        <v>Sin especificar</v>
      </c>
      <c r="N2169">
        <v>2021</v>
      </c>
      <c r="O2169">
        <v>0.12369463311967856</v>
      </c>
      <c r="P2169">
        <v>0.58910144490241834</v>
      </c>
      <c r="Q2169">
        <v>0.12896076546261959</v>
      </c>
      <c r="R2169">
        <v>0.13495066150007301</v>
      </c>
      <c r="S2169">
        <v>0.17019731578917924</v>
      </c>
      <c r="T2169">
        <v>0.28111734534158495</v>
      </c>
      <c r="U2169">
        <v>0.16122360369933156</v>
      </c>
      <c r="V2169">
        <v>0.17419835289994742</v>
      </c>
      <c r="W2169">
        <v>0.13417145106790804</v>
      </c>
      <c r="X2169" t="s">
        <v>364</v>
      </c>
      <c r="Y2169" t="s">
        <v>364</v>
      </c>
      <c r="Z2169" t="s">
        <v>364</v>
      </c>
    </row>
    <row r="2170" spans="1:26" x14ac:dyDescent="0.25">
      <c r="A2170" t="s">
        <v>126</v>
      </c>
      <c r="B2170" t="s">
        <v>363</v>
      </c>
      <c r="C2170" t="str">
        <f>+VLOOKUP(Importaciones_mensuales[[#This Row],[Código Arancelario]],Codigos10[],2,0)</f>
        <v>Coco</v>
      </c>
      <c r="D2170">
        <f>+VLOOKUP(Importaciones_mensuales[[#This Row],[Cultivo]],Cod_categoría[],2,0)</f>
        <v>100108007</v>
      </c>
      <c r="E2170" t="str">
        <f>+VLOOKUP(Importaciones_mensuales[[#This Row],[Código Arancelario]],Codigos10[],4,0)</f>
        <v>Deshidratado</v>
      </c>
      <c r="F2170">
        <f>+VLOOKUP(Importaciones_mensuales[[#This Row],[Procesamiento]],Cod_procesamiento[],2,0)</f>
        <v>3</v>
      </c>
      <c r="G2170" t="str">
        <f>+VLOOKUP(Importaciones_mensuales[[#This Row],[Código Arancelario]],Codigos10[],3,0)</f>
        <v>Sin especificar</v>
      </c>
      <c r="H2170">
        <f>+VLOOKUP(Importaciones_mensuales[[#This Row],[Tipo]],Cod_tipo[],2,0)</f>
        <v>5</v>
      </c>
      <c r="I2170" t="str">
        <f>+VLOOKUP(Importaciones_mensuales[[#This Row],[Código Arancelario]],Codigos10[],5,0)</f>
        <v>Tropicales y Subtropicales</v>
      </c>
      <c r="J2170">
        <f>+VLOOKUP(Importaciones_mensuales[[#This Row],[Categoría]],Cod_Tipo_cultivo[],2,0)</f>
        <v>4</v>
      </c>
      <c r="K2170" t="s">
        <v>129</v>
      </c>
      <c r="L2170">
        <f>+VLOOKUP(Importaciones_mensuales[[#This Row],[Contenido]],Contenido_cod[],2,0)</f>
        <v>1</v>
      </c>
      <c r="M2170" t="str">
        <f>+VLOOKUP(Importaciones_mensuales[[#This Row],[Código Arancelario]],Codigos10[],7,0)</f>
        <v>Sin especificar</v>
      </c>
      <c r="N2170">
        <v>2021</v>
      </c>
      <c r="O2170">
        <v>2.3089700403312459</v>
      </c>
      <c r="P2170">
        <v>2.1231719660194175</v>
      </c>
      <c r="Q2170">
        <v>2.9171749338386253</v>
      </c>
      <c r="R2170">
        <v>2.6556638442075946</v>
      </c>
      <c r="S2170">
        <v>2.5392654184645864</v>
      </c>
      <c r="T2170">
        <v>2.6844889751414831</v>
      </c>
      <c r="U2170">
        <v>2.3954911072519312</v>
      </c>
      <c r="V2170">
        <v>3.4100023402999815</v>
      </c>
      <c r="W2170">
        <v>2.962035206055222</v>
      </c>
      <c r="X2170" t="s">
        <v>364</v>
      </c>
      <c r="Y2170" t="s">
        <v>364</v>
      </c>
      <c r="Z2170" t="s">
        <v>364</v>
      </c>
    </row>
    <row r="2171" spans="1:26" x14ac:dyDescent="0.25">
      <c r="A2171" t="s">
        <v>130</v>
      </c>
      <c r="B2171" t="s">
        <v>363</v>
      </c>
      <c r="C2171" t="str">
        <f>+VLOOKUP(Importaciones_mensuales[[#This Row],[Código Arancelario]],Codigos10[],2,0)</f>
        <v>Coco</v>
      </c>
      <c r="D2171">
        <f>+VLOOKUP(Importaciones_mensuales[[#This Row],[Cultivo]],Cod_categoría[],2,0)</f>
        <v>100108007</v>
      </c>
      <c r="E2171" t="str">
        <f>+VLOOKUP(Importaciones_mensuales[[#This Row],[Código Arancelario]],Codigos10[],4,0)</f>
        <v>Deshidratado</v>
      </c>
      <c r="F2171">
        <f>+VLOOKUP(Importaciones_mensuales[[#This Row],[Procesamiento]],Cod_procesamiento[],2,0)</f>
        <v>3</v>
      </c>
      <c r="G2171" t="str">
        <f>+VLOOKUP(Importaciones_mensuales[[#This Row],[Código Arancelario]],Codigos10[],3,0)</f>
        <v>Sin especificar</v>
      </c>
      <c r="H2171">
        <f>+VLOOKUP(Importaciones_mensuales[[#This Row],[Tipo]],Cod_tipo[],2,0)</f>
        <v>5</v>
      </c>
      <c r="I2171" t="str">
        <f>+VLOOKUP(Importaciones_mensuales[[#This Row],[Código Arancelario]],Codigos10[],5,0)</f>
        <v>Tropicales y Subtropicales</v>
      </c>
      <c r="J2171">
        <f>+VLOOKUP(Importaciones_mensuales[[#This Row],[Categoría]],Cod_Tipo_cultivo[],2,0)</f>
        <v>4</v>
      </c>
      <c r="K2171" t="s">
        <v>129</v>
      </c>
      <c r="L2171">
        <f>+VLOOKUP(Importaciones_mensuales[[#This Row],[Contenido]],Contenido_cod[],2,0)</f>
        <v>1</v>
      </c>
      <c r="M2171" t="str">
        <f>+VLOOKUP(Importaciones_mensuales[[#This Row],[Código Arancelario]],Codigos10[],7,0)</f>
        <v>Sin especificar</v>
      </c>
      <c r="N2171">
        <v>2021</v>
      </c>
      <c r="O2171">
        <v>0.42350708266963932</v>
      </c>
      <c r="P2171">
        <v>1.2025804922515955</v>
      </c>
      <c r="Q2171">
        <v>1.8375781517627423</v>
      </c>
      <c r="R2171">
        <v>0.22622745007146441</v>
      </c>
      <c r="S2171">
        <v>0.2082773991382687</v>
      </c>
      <c r="T2171">
        <v>0.21000507780507779</v>
      </c>
      <c r="U2171">
        <v>0.17577113062568606</v>
      </c>
      <c r="V2171">
        <v>0.90241363440105149</v>
      </c>
      <c r="W2171">
        <v>1.2948736468836994</v>
      </c>
      <c r="X2171" t="s">
        <v>364</v>
      </c>
      <c r="Y2171" t="s">
        <v>364</v>
      </c>
      <c r="Z2171" t="s">
        <v>364</v>
      </c>
    </row>
    <row r="2172" spans="1:26" x14ac:dyDescent="0.25">
      <c r="A2172" t="s">
        <v>131</v>
      </c>
      <c r="B2172" t="s">
        <v>363</v>
      </c>
      <c r="C2172" t="str">
        <f>+VLOOKUP(Importaciones_mensuales[[#This Row],[Código Arancelario]],Codigos10[],2,0)</f>
        <v>Nuez</v>
      </c>
      <c r="D2172">
        <f>+VLOOKUP(Importaciones_mensuales[[#This Row],[Cultivo]],Cod_categoría[],2,0)</f>
        <v>100105004</v>
      </c>
      <c r="E2172" t="str">
        <f>+VLOOKUP(Importaciones_mensuales[[#This Row],[Código Arancelario]],Codigos10[],4,0)</f>
        <v>Deshidratado</v>
      </c>
      <c r="F2172">
        <f>+VLOOKUP(Importaciones_mensuales[[#This Row],[Procesamiento]],Cod_procesamiento[],2,0)</f>
        <v>3</v>
      </c>
      <c r="G2172" t="str">
        <f>+VLOOKUP(Importaciones_mensuales[[#This Row],[Código Arancelario]],Codigos10[],3,0)</f>
        <v>Sin cáscara</v>
      </c>
      <c r="H2172">
        <f>+VLOOKUP(Importaciones_mensuales[[#This Row],[Tipo]],Cod_tipo[],2,0)</f>
        <v>4</v>
      </c>
      <c r="I2172" t="str">
        <f>+VLOOKUP(Importaciones_mensuales[[#This Row],[Código Arancelario]],Codigos10[],5,0)</f>
        <v>Frutos Secos</v>
      </c>
      <c r="J2172">
        <f>+VLOOKUP(Importaciones_mensuales[[#This Row],[Categoría]],Cod_Tipo_cultivo[],2,0)</f>
        <v>6</v>
      </c>
      <c r="K2172" t="s">
        <v>129</v>
      </c>
      <c r="L2172">
        <f>+VLOOKUP(Importaciones_mensuales[[#This Row],[Contenido]],Contenido_cod[],2,0)</f>
        <v>1</v>
      </c>
      <c r="M2172" t="str">
        <f>+VLOOKUP(Importaciones_mensuales[[#This Row],[Código Arancelario]],Codigos10[],7,0)</f>
        <v>Nueces de Brasil</v>
      </c>
      <c r="N2172">
        <v>2021</v>
      </c>
      <c r="O2172" t="s">
        <v>364</v>
      </c>
      <c r="P2172">
        <v>2.8306</v>
      </c>
      <c r="Q2172" t="s">
        <v>364</v>
      </c>
      <c r="R2172" t="s">
        <v>364</v>
      </c>
      <c r="S2172" t="s">
        <v>364</v>
      </c>
      <c r="T2172" t="s">
        <v>364</v>
      </c>
      <c r="U2172" t="s">
        <v>364</v>
      </c>
      <c r="V2172">
        <v>22.864398422090726</v>
      </c>
      <c r="W2172" t="s">
        <v>364</v>
      </c>
      <c r="X2172" t="s">
        <v>364</v>
      </c>
      <c r="Y2172" t="s">
        <v>364</v>
      </c>
      <c r="Z2172" t="s">
        <v>364</v>
      </c>
    </row>
    <row r="2173" spans="1:26" x14ac:dyDescent="0.25">
      <c r="A2173" t="s">
        <v>136</v>
      </c>
      <c r="B2173" t="s">
        <v>363</v>
      </c>
      <c r="C2173" t="str">
        <f>+VLOOKUP(Importaciones_mensuales[[#This Row],[Código Arancelario]],Codigos10[],2,0)</f>
        <v>Nuez</v>
      </c>
      <c r="D2173">
        <f>+VLOOKUP(Importaciones_mensuales[[#This Row],[Cultivo]],Cod_categoría[],2,0)</f>
        <v>100105004</v>
      </c>
      <c r="E2173" t="str">
        <f>+VLOOKUP(Importaciones_mensuales[[#This Row],[Código Arancelario]],Codigos10[],4,0)</f>
        <v>Deshidratado</v>
      </c>
      <c r="F2173">
        <f>+VLOOKUP(Importaciones_mensuales[[#This Row],[Procesamiento]],Cod_procesamiento[],2,0)</f>
        <v>3</v>
      </c>
      <c r="G2173" t="str">
        <f>+VLOOKUP(Importaciones_mensuales[[#This Row],[Código Arancelario]],Codigos10[],3,0)</f>
        <v>Sin cáscara</v>
      </c>
      <c r="H2173">
        <f>+VLOOKUP(Importaciones_mensuales[[#This Row],[Tipo]],Cod_tipo[],2,0)</f>
        <v>4</v>
      </c>
      <c r="I2173" t="str">
        <f>+VLOOKUP(Importaciones_mensuales[[#This Row],[Código Arancelario]],Codigos10[],5,0)</f>
        <v>Frutos Secos</v>
      </c>
      <c r="J2173">
        <f>+VLOOKUP(Importaciones_mensuales[[#This Row],[Categoría]],Cod_Tipo_cultivo[],2,0)</f>
        <v>6</v>
      </c>
      <c r="K2173" t="s">
        <v>129</v>
      </c>
      <c r="L2173">
        <f>+VLOOKUP(Importaciones_mensuales[[#This Row],[Contenido]],Contenido_cod[],2,0)</f>
        <v>1</v>
      </c>
      <c r="M2173" t="str">
        <f>+VLOOKUP(Importaciones_mensuales[[#This Row],[Código Arancelario]],Codigos10[],7,0)</f>
        <v>Nueces de marañón</v>
      </c>
      <c r="N2173">
        <v>2021</v>
      </c>
      <c r="O2173">
        <v>8.3271154572940294</v>
      </c>
      <c r="P2173">
        <v>8.5216090763286019</v>
      </c>
      <c r="Q2173">
        <v>8.3568736877467042</v>
      </c>
      <c r="R2173">
        <v>7.7822190728143106</v>
      </c>
      <c r="S2173">
        <v>8.0079391686431922</v>
      </c>
      <c r="T2173">
        <v>8.5332057919736837</v>
      </c>
      <c r="U2173">
        <v>7.9870978811785474</v>
      </c>
      <c r="V2173">
        <v>8.6701039304610745</v>
      </c>
      <c r="W2173">
        <v>14.521375426480866</v>
      </c>
      <c r="X2173" t="s">
        <v>364</v>
      </c>
      <c r="Y2173" t="s">
        <v>364</v>
      </c>
      <c r="Z2173" t="s">
        <v>364</v>
      </c>
    </row>
    <row r="2174" spans="1:26" x14ac:dyDescent="0.25">
      <c r="A2174" t="s">
        <v>138</v>
      </c>
      <c r="B2174" t="s">
        <v>363</v>
      </c>
      <c r="C2174" t="str">
        <f>+VLOOKUP(Importaciones_mensuales[[#This Row],[Código Arancelario]],Codigos10[],2,0)</f>
        <v>Almendra</v>
      </c>
      <c r="D2174">
        <f>+VLOOKUP(Importaciones_mensuales[[#This Row],[Cultivo]],Cod_categoría[],2,0)</f>
        <v>100105001</v>
      </c>
      <c r="E2174" t="str">
        <f>+VLOOKUP(Importaciones_mensuales[[#This Row],[Código Arancelario]],Codigos10[],4,0)</f>
        <v>Deshidratado</v>
      </c>
      <c r="F2174">
        <f>+VLOOKUP(Importaciones_mensuales[[#This Row],[Procesamiento]],Cod_procesamiento[],2,0)</f>
        <v>3</v>
      </c>
      <c r="G2174" t="str">
        <f>+VLOOKUP(Importaciones_mensuales[[#This Row],[Código Arancelario]],Codigos10[],3,0)</f>
        <v>Con cáscara</v>
      </c>
      <c r="H2174">
        <f>+VLOOKUP(Importaciones_mensuales[[#This Row],[Tipo]],Cod_tipo[],2,0)</f>
        <v>3</v>
      </c>
      <c r="I2174" t="str">
        <f>+VLOOKUP(Importaciones_mensuales[[#This Row],[Código Arancelario]],Codigos10[],5,0)</f>
        <v>Frutos Secos</v>
      </c>
      <c r="J2174">
        <f>+VLOOKUP(Importaciones_mensuales[[#This Row],[Categoría]],Cod_Tipo_cultivo[],2,0)</f>
        <v>6</v>
      </c>
      <c r="K2174" t="s">
        <v>129</v>
      </c>
      <c r="L2174">
        <f>+VLOOKUP(Importaciones_mensuales[[#This Row],[Contenido]],Contenido_cod[],2,0)</f>
        <v>1</v>
      </c>
      <c r="M2174" t="str">
        <f>+VLOOKUP(Importaciones_mensuales[[#This Row],[Código Arancelario]],Codigos10[],7,0)</f>
        <v>Sin especificar</v>
      </c>
      <c r="N2174">
        <v>2021</v>
      </c>
      <c r="O2174">
        <v>4.8942662128079863</v>
      </c>
      <c r="P2174" t="s">
        <v>364</v>
      </c>
      <c r="Q2174">
        <v>4.3966750401606163</v>
      </c>
      <c r="R2174">
        <v>4.8999118165784834</v>
      </c>
      <c r="S2174" t="s">
        <v>364</v>
      </c>
      <c r="T2174">
        <v>4.7381393298059962</v>
      </c>
      <c r="U2174">
        <v>6.6</v>
      </c>
      <c r="V2174">
        <v>4.7168742497906928</v>
      </c>
      <c r="W2174">
        <v>4.6659996045045471</v>
      </c>
      <c r="X2174" t="s">
        <v>364</v>
      </c>
      <c r="Y2174" t="s">
        <v>364</v>
      </c>
      <c r="Z2174" t="s">
        <v>364</v>
      </c>
    </row>
    <row r="2175" spans="1:26" x14ac:dyDescent="0.25">
      <c r="A2175" t="s">
        <v>141</v>
      </c>
      <c r="B2175" t="s">
        <v>363</v>
      </c>
      <c r="C2175" t="str">
        <f>+VLOOKUP(Importaciones_mensuales[[#This Row],[Código Arancelario]],Codigos10[],2,0)</f>
        <v>Almendra</v>
      </c>
      <c r="D2175">
        <f>+VLOOKUP(Importaciones_mensuales[[#This Row],[Cultivo]],Cod_categoría[],2,0)</f>
        <v>100105001</v>
      </c>
      <c r="E2175" t="str">
        <f>+VLOOKUP(Importaciones_mensuales[[#This Row],[Código Arancelario]],Codigos10[],4,0)</f>
        <v>Deshidratado</v>
      </c>
      <c r="F2175">
        <f>+VLOOKUP(Importaciones_mensuales[[#This Row],[Procesamiento]],Cod_procesamiento[],2,0)</f>
        <v>3</v>
      </c>
      <c r="G2175" t="str">
        <f>+VLOOKUP(Importaciones_mensuales[[#This Row],[Código Arancelario]],Codigos10[],3,0)</f>
        <v>Sin cáscara</v>
      </c>
      <c r="H2175">
        <f>+VLOOKUP(Importaciones_mensuales[[#This Row],[Tipo]],Cod_tipo[],2,0)</f>
        <v>4</v>
      </c>
      <c r="I2175" t="str">
        <f>+VLOOKUP(Importaciones_mensuales[[#This Row],[Código Arancelario]],Codigos10[],5,0)</f>
        <v>Frutos Secos</v>
      </c>
      <c r="J2175">
        <f>+VLOOKUP(Importaciones_mensuales[[#This Row],[Categoría]],Cod_Tipo_cultivo[],2,0)</f>
        <v>6</v>
      </c>
      <c r="K2175" t="s">
        <v>129</v>
      </c>
      <c r="L2175">
        <f>+VLOOKUP(Importaciones_mensuales[[#This Row],[Contenido]],Contenido_cod[],2,0)</f>
        <v>1</v>
      </c>
      <c r="M2175" t="str">
        <f>+VLOOKUP(Importaciones_mensuales[[#This Row],[Código Arancelario]],Codigos10[],7,0)</f>
        <v>Sin especificar</v>
      </c>
      <c r="N2175">
        <v>2021</v>
      </c>
      <c r="O2175">
        <v>4.7423523375431822</v>
      </c>
      <c r="P2175">
        <v>4.6895465507425111</v>
      </c>
      <c r="Q2175">
        <v>4.6814063854318864</v>
      </c>
      <c r="R2175">
        <v>4.8677556652855705</v>
      </c>
      <c r="S2175">
        <v>4.7081879022034503</v>
      </c>
      <c r="T2175">
        <v>4.5823468966026262</v>
      </c>
      <c r="U2175">
        <v>4.7521819973433468</v>
      </c>
      <c r="V2175">
        <v>4.7510487194169864</v>
      </c>
      <c r="W2175">
        <v>4.8011494620055455</v>
      </c>
      <c r="X2175" t="s">
        <v>364</v>
      </c>
      <c r="Y2175" t="s">
        <v>364</v>
      </c>
      <c r="Z2175" t="s">
        <v>364</v>
      </c>
    </row>
    <row r="2176" spans="1:26" x14ac:dyDescent="0.25">
      <c r="A2176" t="s">
        <v>142</v>
      </c>
      <c r="B2176" t="s">
        <v>363</v>
      </c>
      <c r="C2176" t="str">
        <f>+VLOOKUP(Importaciones_mensuales[[#This Row],[Código Arancelario]],Codigos10[],2,0)</f>
        <v>Almendra</v>
      </c>
      <c r="D2176">
        <f>+VLOOKUP(Importaciones_mensuales[[#This Row],[Cultivo]],Cod_categoría[],2,0)</f>
        <v>100105001</v>
      </c>
      <c r="E2176" t="str">
        <f>+VLOOKUP(Importaciones_mensuales[[#This Row],[Código Arancelario]],Codigos10[],4,0)</f>
        <v>Deshidratado</v>
      </c>
      <c r="F2176">
        <f>+VLOOKUP(Importaciones_mensuales[[#This Row],[Procesamiento]],Cod_procesamiento[],2,0)</f>
        <v>3</v>
      </c>
      <c r="G2176" t="str">
        <f>+VLOOKUP(Importaciones_mensuales[[#This Row],[Código Arancelario]],Codigos10[],3,0)</f>
        <v>Sin cáscara</v>
      </c>
      <c r="H2176">
        <f>+VLOOKUP(Importaciones_mensuales[[#This Row],[Tipo]],Cod_tipo[],2,0)</f>
        <v>4</v>
      </c>
      <c r="I2176" t="str">
        <f>+VLOOKUP(Importaciones_mensuales[[#This Row],[Código Arancelario]],Codigos10[],5,0)</f>
        <v>Frutos Secos</v>
      </c>
      <c r="J2176">
        <f>+VLOOKUP(Importaciones_mensuales[[#This Row],[Categoría]],Cod_Tipo_cultivo[],2,0)</f>
        <v>6</v>
      </c>
      <c r="K2176" t="s">
        <v>129</v>
      </c>
      <c r="L2176">
        <f>+VLOOKUP(Importaciones_mensuales[[#This Row],[Contenido]],Contenido_cod[],2,0)</f>
        <v>1</v>
      </c>
      <c r="M2176" t="str">
        <f>+VLOOKUP(Importaciones_mensuales[[#This Row],[Código Arancelario]],Codigos10[],7,0)</f>
        <v>Sin especificar</v>
      </c>
      <c r="N2176">
        <v>2021</v>
      </c>
      <c r="O2176">
        <v>5.3170773839089298</v>
      </c>
      <c r="P2176">
        <v>5.710963950617284</v>
      </c>
      <c r="Q2176">
        <v>5.8353092110088376</v>
      </c>
      <c r="R2176">
        <v>8.5832260273462797</v>
      </c>
      <c r="S2176">
        <v>5.9664188079726426</v>
      </c>
      <c r="T2176">
        <v>6.6406327775635843</v>
      </c>
      <c r="U2176">
        <v>5.369980794044876</v>
      </c>
      <c r="V2176">
        <v>6.315801421445749</v>
      </c>
      <c r="W2176">
        <v>5.2017238934985288</v>
      </c>
      <c r="X2176" t="s">
        <v>364</v>
      </c>
      <c r="Y2176" t="s">
        <v>364</v>
      </c>
      <c r="Z2176" t="s">
        <v>364</v>
      </c>
    </row>
    <row r="2177" spans="1:26" x14ac:dyDescent="0.25">
      <c r="A2177" t="s">
        <v>143</v>
      </c>
      <c r="B2177" t="s">
        <v>363</v>
      </c>
      <c r="C2177" t="str">
        <f>+VLOOKUP(Importaciones_mensuales[[#This Row],[Código Arancelario]],Codigos10[],2,0)</f>
        <v>Avellana</v>
      </c>
      <c r="D2177">
        <f>+VLOOKUP(Importaciones_mensuales[[#This Row],[Cultivo]],Cod_categoría[],2,0)</f>
        <v>100105002</v>
      </c>
      <c r="E2177" t="str">
        <f>+VLOOKUP(Importaciones_mensuales[[#This Row],[Código Arancelario]],Codigos10[],4,0)</f>
        <v>Deshidratado</v>
      </c>
      <c r="F2177">
        <f>+VLOOKUP(Importaciones_mensuales[[#This Row],[Procesamiento]],Cod_procesamiento[],2,0)</f>
        <v>3</v>
      </c>
      <c r="G2177" t="str">
        <f>+VLOOKUP(Importaciones_mensuales[[#This Row],[Código Arancelario]],Codigos10[],3,0)</f>
        <v>Con cáscara</v>
      </c>
      <c r="H2177">
        <f>+VLOOKUP(Importaciones_mensuales[[#This Row],[Tipo]],Cod_tipo[],2,0)</f>
        <v>3</v>
      </c>
      <c r="I2177" t="str">
        <f>+VLOOKUP(Importaciones_mensuales[[#This Row],[Código Arancelario]],Codigos10[],5,0)</f>
        <v>Frutos Secos</v>
      </c>
      <c r="J2177">
        <f>+VLOOKUP(Importaciones_mensuales[[#This Row],[Categoría]],Cod_Tipo_cultivo[],2,0)</f>
        <v>6</v>
      </c>
      <c r="K2177" t="s">
        <v>129</v>
      </c>
      <c r="L2177">
        <f>+VLOOKUP(Importaciones_mensuales[[#This Row],[Contenido]],Contenido_cod[],2,0)</f>
        <v>1</v>
      </c>
      <c r="M2177" t="str">
        <f>+VLOOKUP(Importaciones_mensuales[[#This Row],[Código Arancelario]],Codigos10[],7,0)</f>
        <v>Sin especificar</v>
      </c>
      <c r="N2177">
        <v>2021</v>
      </c>
      <c r="O2177" t="s">
        <v>364</v>
      </c>
      <c r="P2177" t="s">
        <v>364</v>
      </c>
      <c r="Q2177" t="s">
        <v>364</v>
      </c>
      <c r="R2177" t="s">
        <v>364</v>
      </c>
      <c r="S2177" t="s">
        <v>364</v>
      </c>
      <c r="T2177" t="s">
        <v>364</v>
      </c>
      <c r="U2177">
        <v>4.6276196787063943</v>
      </c>
      <c r="V2177" t="s">
        <v>364</v>
      </c>
      <c r="W2177" t="s">
        <v>364</v>
      </c>
      <c r="X2177" t="s">
        <v>364</v>
      </c>
      <c r="Y2177" t="s">
        <v>364</v>
      </c>
      <c r="Z2177" t="s">
        <v>364</v>
      </c>
    </row>
    <row r="2178" spans="1:26" x14ac:dyDescent="0.25">
      <c r="A2178" t="s">
        <v>145</v>
      </c>
      <c r="B2178" t="s">
        <v>363</v>
      </c>
      <c r="C2178" t="str">
        <f>+VLOOKUP(Importaciones_mensuales[[#This Row],[Código Arancelario]],Codigos10[],2,0)</f>
        <v>Avellana</v>
      </c>
      <c r="D2178">
        <f>+VLOOKUP(Importaciones_mensuales[[#This Row],[Cultivo]],Cod_categoría[],2,0)</f>
        <v>100105002</v>
      </c>
      <c r="E2178" t="str">
        <f>+VLOOKUP(Importaciones_mensuales[[#This Row],[Código Arancelario]],Codigos10[],4,0)</f>
        <v>Deshidratado</v>
      </c>
      <c r="F2178">
        <f>+VLOOKUP(Importaciones_mensuales[[#This Row],[Procesamiento]],Cod_procesamiento[],2,0)</f>
        <v>3</v>
      </c>
      <c r="G2178" t="str">
        <f>+VLOOKUP(Importaciones_mensuales[[#This Row],[Código Arancelario]],Codigos10[],3,0)</f>
        <v>Sin cáscara</v>
      </c>
      <c r="H2178">
        <f>+VLOOKUP(Importaciones_mensuales[[#This Row],[Tipo]],Cod_tipo[],2,0)</f>
        <v>4</v>
      </c>
      <c r="I2178" t="str">
        <f>+VLOOKUP(Importaciones_mensuales[[#This Row],[Código Arancelario]],Codigos10[],5,0)</f>
        <v>Frutos Secos</v>
      </c>
      <c r="J2178">
        <f>+VLOOKUP(Importaciones_mensuales[[#This Row],[Categoría]],Cod_Tipo_cultivo[],2,0)</f>
        <v>6</v>
      </c>
      <c r="K2178" t="s">
        <v>129</v>
      </c>
      <c r="L2178">
        <f>+VLOOKUP(Importaciones_mensuales[[#This Row],[Contenido]],Contenido_cod[],2,0)</f>
        <v>1</v>
      </c>
      <c r="M2178" t="str">
        <f>+VLOOKUP(Importaciones_mensuales[[#This Row],[Código Arancelario]],Codigos10[],7,0)</f>
        <v>Sin especificar</v>
      </c>
      <c r="N2178">
        <v>2021</v>
      </c>
      <c r="O2178" t="s">
        <v>364</v>
      </c>
      <c r="P2178">
        <v>21.811805555555555</v>
      </c>
      <c r="Q2178" t="s">
        <v>364</v>
      </c>
      <c r="R2178" t="s">
        <v>364</v>
      </c>
      <c r="S2178" t="s">
        <v>364</v>
      </c>
      <c r="T2178" t="s">
        <v>364</v>
      </c>
      <c r="U2178" t="s">
        <v>364</v>
      </c>
      <c r="V2178" t="s">
        <v>364</v>
      </c>
      <c r="W2178" t="s">
        <v>364</v>
      </c>
      <c r="X2178" t="s">
        <v>364</v>
      </c>
      <c r="Y2178" t="s">
        <v>364</v>
      </c>
      <c r="Z2178" t="s">
        <v>364</v>
      </c>
    </row>
    <row r="2179" spans="1:26" x14ac:dyDescent="0.25">
      <c r="A2179" t="s">
        <v>146</v>
      </c>
      <c r="B2179" t="s">
        <v>363</v>
      </c>
      <c r="C2179" t="str">
        <f>+VLOOKUP(Importaciones_mensuales[[#This Row],[Código Arancelario]],Codigos10[],2,0)</f>
        <v>Nuez</v>
      </c>
      <c r="D2179">
        <f>+VLOOKUP(Importaciones_mensuales[[#This Row],[Cultivo]],Cod_categoría[],2,0)</f>
        <v>100105004</v>
      </c>
      <c r="E2179" t="str">
        <f>+VLOOKUP(Importaciones_mensuales[[#This Row],[Código Arancelario]],Codigos10[],4,0)</f>
        <v>Deshidratado</v>
      </c>
      <c r="F2179">
        <f>+VLOOKUP(Importaciones_mensuales[[#This Row],[Procesamiento]],Cod_procesamiento[],2,0)</f>
        <v>3</v>
      </c>
      <c r="G2179" t="str">
        <f>+VLOOKUP(Importaciones_mensuales[[#This Row],[Código Arancelario]],Codigos10[],3,0)</f>
        <v>Con cáscara</v>
      </c>
      <c r="H2179">
        <f>+VLOOKUP(Importaciones_mensuales[[#This Row],[Tipo]],Cod_tipo[],2,0)</f>
        <v>3</v>
      </c>
      <c r="I2179" t="str">
        <f>+VLOOKUP(Importaciones_mensuales[[#This Row],[Código Arancelario]],Codigos10[],5,0)</f>
        <v>Frutos Secos</v>
      </c>
      <c r="J2179">
        <f>+VLOOKUP(Importaciones_mensuales[[#This Row],[Categoría]],Cod_Tipo_cultivo[],2,0)</f>
        <v>6</v>
      </c>
      <c r="K2179" t="s">
        <v>129</v>
      </c>
      <c r="L2179">
        <f>+VLOOKUP(Importaciones_mensuales[[#This Row],[Contenido]],Contenido_cod[],2,0)</f>
        <v>1</v>
      </c>
      <c r="M2179" t="str">
        <f>+VLOOKUP(Importaciones_mensuales[[#This Row],[Código Arancelario]],Codigos10[],7,0)</f>
        <v>Nueces de nogal</v>
      </c>
      <c r="N2179">
        <v>2021</v>
      </c>
      <c r="O2179">
        <v>2.0699957725137397</v>
      </c>
      <c r="P2179">
        <v>2.1166608278030794</v>
      </c>
      <c r="Q2179">
        <v>2.0561255978029433</v>
      </c>
      <c r="R2179" t="s">
        <v>364</v>
      </c>
      <c r="S2179">
        <v>2.3389000000000002</v>
      </c>
      <c r="T2179">
        <v>2.202</v>
      </c>
      <c r="U2179">
        <v>1.732574199368516</v>
      </c>
      <c r="V2179">
        <v>1.3878131868131869</v>
      </c>
      <c r="W2179">
        <v>1.6210469684030742</v>
      </c>
      <c r="X2179" t="s">
        <v>364</v>
      </c>
      <c r="Y2179" t="s">
        <v>364</v>
      </c>
      <c r="Z2179" t="s">
        <v>364</v>
      </c>
    </row>
    <row r="2180" spans="1:26" x14ac:dyDescent="0.25">
      <c r="A2180" t="s">
        <v>148</v>
      </c>
      <c r="B2180" t="s">
        <v>363</v>
      </c>
      <c r="C2180" t="str">
        <f>+VLOOKUP(Importaciones_mensuales[[#This Row],[Código Arancelario]],Codigos10[],2,0)</f>
        <v>Nuez</v>
      </c>
      <c r="D2180">
        <f>+VLOOKUP(Importaciones_mensuales[[#This Row],[Cultivo]],Cod_categoría[],2,0)</f>
        <v>100105004</v>
      </c>
      <c r="E2180" t="str">
        <f>+VLOOKUP(Importaciones_mensuales[[#This Row],[Código Arancelario]],Codigos10[],4,0)</f>
        <v>Deshidratado</v>
      </c>
      <c r="F2180">
        <f>+VLOOKUP(Importaciones_mensuales[[#This Row],[Procesamiento]],Cod_procesamiento[],2,0)</f>
        <v>3</v>
      </c>
      <c r="G2180" t="str">
        <f>+VLOOKUP(Importaciones_mensuales[[#This Row],[Código Arancelario]],Codigos10[],3,0)</f>
        <v>Sin cáscara</v>
      </c>
      <c r="H2180">
        <f>+VLOOKUP(Importaciones_mensuales[[#This Row],[Tipo]],Cod_tipo[],2,0)</f>
        <v>4</v>
      </c>
      <c r="I2180" t="str">
        <f>+VLOOKUP(Importaciones_mensuales[[#This Row],[Código Arancelario]],Codigos10[],5,0)</f>
        <v>Frutos Secos</v>
      </c>
      <c r="J2180">
        <f>+VLOOKUP(Importaciones_mensuales[[#This Row],[Categoría]],Cod_Tipo_cultivo[],2,0)</f>
        <v>6</v>
      </c>
      <c r="K2180" t="s">
        <v>129</v>
      </c>
      <c r="L2180">
        <f>+VLOOKUP(Importaciones_mensuales[[#This Row],[Contenido]],Contenido_cod[],2,0)</f>
        <v>1</v>
      </c>
      <c r="M2180" t="str">
        <f>+VLOOKUP(Importaciones_mensuales[[#This Row],[Código Arancelario]],Codigos10[],7,0)</f>
        <v>Nueces de nogal</v>
      </c>
      <c r="N2180">
        <v>2021</v>
      </c>
      <c r="O2180" t="s">
        <v>364</v>
      </c>
      <c r="P2180">
        <v>7.3563316663978071</v>
      </c>
      <c r="Q2180" t="s">
        <v>364</v>
      </c>
      <c r="R2180" t="s">
        <v>364</v>
      </c>
      <c r="S2180">
        <v>41.610493827160489</v>
      </c>
      <c r="T2180">
        <v>3.1825939999999999</v>
      </c>
      <c r="U2180">
        <v>4</v>
      </c>
      <c r="V2180">
        <v>4</v>
      </c>
      <c r="W2180">
        <v>4.2673301596746995</v>
      </c>
      <c r="X2180" t="s">
        <v>364</v>
      </c>
      <c r="Y2180" t="s">
        <v>364</v>
      </c>
      <c r="Z2180" t="s">
        <v>364</v>
      </c>
    </row>
    <row r="2181" spans="1:26" x14ac:dyDescent="0.25">
      <c r="A2181" t="s">
        <v>149</v>
      </c>
      <c r="B2181" t="s">
        <v>363</v>
      </c>
      <c r="C2181" t="str">
        <f>+VLOOKUP(Importaciones_mensuales[[#This Row],[Código Arancelario]],Codigos10[],2,0)</f>
        <v>Nuez</v>
      </c>
      <c r="D2181">
        <f>+VLOOKUP(Importaciones_mensuales[[#This Row],[Cultivo]],Cod_categoría[],2,0)</f>
        <v>100105004</v>
      </c>
      <c r="E2181" t="str">
        <f>+VLOOKUP(Importaciones_mensuales[[#This Row],[Código Arancelario]],Codigos10[],4,0)</f>
        <v>Deshidratado</v>
      </c>
      <c r="F2181">
        <f>+VLOOKUP(Importaciones_mensuales[[#This Row],[Procesamiento]],Cod_procesamiento[],2,0)</f>
        <v>3</v>
      </c>
      <c r="G2181" t="str">
        <f>+VLOOKUP(Importaciones_mensuales[[#This Row],[Código Arancelario]],Codigos10[],3,0)</f>
        <v>Sin cáscara</v>
      </c>
      <c r="H2181">
        <f>+VLOOKUP(Importaciones_mensuales[[#This Row],[Tipo]],Cod_tipo[],2,0)</f>
        <v>4</v>
      </c>
      <c r="I2181" t="str">
        <f>+VLOOKUP(Importaciones_mensuales[[#This Row],[Código Arancelario]],Codigos10[],5,0)</f>
        <v>Frutos Secos</v>
      </c>
      <c r="J2181">
        <f>+VLOOKUP(Importaciones_mensuales[[#This Row],[Categoría]],Cod_Tipo_cultivo[],2,0)</f>
        <v>6</v>
      </c>
      <c r="K2181" t="s">
        <v>129</v>
      </c>
      <c r="L2181">
        <f>+VLOOKUP(Importaciones_mensuales[[#This Row],[Contenido]],Contenido_cod[],2,0)</f>
        <v>1</v>
      </c>
      <c r="M2181" t="str">
        <f>+VLOOKUP(Importaciones_mensuales[[#This Row],[Código Arancelario]],Codigos10[],7,0)</f>
        <v>Nueces de nogal</v>
      </c>
      <c r="N2181">
        <v>2021</v>
      </c>
      <c r="O2181">
        <v>2.1846096085962543</v>
      </c>
      <c r="P2181" t="s">
        <v>364</v>
      </c>
      <c r="Q2181">
        <v>38.394444444444446</v>
      </c>
      <c r="R2181" t="s">
        <v>364</v>
      </c>
      <c r="S2181" t="s">
        <v>364</v>
      </c>
      <c r="T2181">
        <v>59.17407407407407</v>
      </c>
      <c r="U2181">
        <v>3.1109744444444445</v>
      </c>
      <c r="V2181">
        <v>3.1281166666666667</v>
      </c>
      <c r="W2181">
        <v>4.4001322751322753</v>
      </c>
      <c r="X2181" t="s">
        <v>364</v>
      </c>
      <c r="Y2181" t="s">
        <v>364</v>
      </c>
      <c r="Z2181" t="s">
        <v>364</v>
      </c>
    </row>
    <row r="2182" spans="1:26" x14ac:dyDescent="0.25">
      <c r="A2182" t="s">
        <v>150</v>
      </c>
      <c r="B2182" t="s">
        <v>363</v>
      </c>
      <c r="C2182" t="str">
        <f>+VLOOKUP(Importaciones_mensuales[[#This Row],[Código Arancelario]],Codigos10[],2,0)</f>
        <v>Castaña</v>
      </c>
      <c r="D2182">
        <f>+VLOOKUP(Importaciones_mensuales[[#This Row],[Cultivo]],Cod_categoría[],2,0)</f>
        <v>100105003</v>
      </c>
      <c r="E2182" t="str">
        <f>+VLOOKUP(Importaciones_mensuales[[#This Row],[Código Arancelario]],Codigos10[],4,0)</f>
        <v>Deshidratado</v>
      </c>
      <c r="F2182">
        <f>+VLOOKUP(Importaciones_mensuales[[#This Row],[Procesamiento]],Cod_procesamiento[],2,0)</f>
        <v>3</v>
      </c>
      <c r="G2182" t="str">
        <f>+VLOOKUP(Importaciones_mensuales[[#This Row],[Código Arancelario]],Codigos10[],3,0)</f>
        <v>Sin cáscara</v>
      </c>
      <c r="H2182">
        <f>+VLOOKUP(Importaciones_mensuales[[#This Row],[Tipo]],Cod_tipo[],2,0)</f>
        <v>4</v>
      </c>
      <c r="I2182" t="str">
        <f>+VLOOKUP(Importaciones_mensuales[[#This Row],[Código Arancelario]],Codigos10[],5,0)</f>
        <v>Frutos Secos</v>
      </c>
      <c r="J2182">
        <f>+VLOOKUP(Importaciones_mensuales[[#This Row],[Categoría]],Cod_Tipo_cultivo[],2,0)</f>
        <v>6</v>
      </c>
      <c r="K2182" t="s">
        <v>129</v>
      </c>
      <c r="L2182">
        <f>+VLOOKUP(Importaciones_mensuales[[#This Row],[Contenido]],Contenido_cod[],2,0)</f>
        <v>1</v>
      </c>
      <c r="M2182" t="str">
        <f>+VLOOKUP(Importaciones_mensuales[[#This Row],[Código Arancelario]],Codigos10[],7,0)</f>
        <v>Sin especificar</v>
      </c>
      <c r="N2182">
        <v>2021</v>
      </c>
      <c r="O2182">
        <v>7.6580322499370119</v>
      </c>
      <c r="P2182" t="s">
        <v>364</v>
      </c>
      <c r="Q2182">
        <v>8.0552327407500464</v>
      </c>
      <c r="R2182">
        <v>25.302109704641349</v>
      </c>
      <c r="S2182">
        <v>40.925000000000004</v>
      </c>
      <c r="T2182">
        <v>7.1336369190459106</v>
      </c>
      <c r="U2182" t="s">
        <v>364</v>
      </c>
      <c r="V2182" t="s">
        <v>364</v>
      </c>
      <c r="W2182">
        <v>22.849999999999998</v>
      </c>
      <c r="X2182" t="s">
        <v>364</v>
      </c>
      <c r="Y2182" t="s">
        <v>364</v>
      </c>
      <c r="Z2182" t="s">
        <v>364</v>
      </c>
    </row>
    <row r="2183" spans="1:26" x14ac:dyDescent="0.25">
      <c r="A2183" t="s">
        <v>152</v>
      </c>
      <c r="B2183" t="s">
        <v>363</v>
      </c>
      <c r="C2183" t="str">
        <f>+VLOOKUP(Importaciones_mensuales[[#This Row],[Código Arancelario]],Codigos10[],2,0)</f>
        <v>Pistacho</v>
      </c>
      <c r="D2183">
        <f>+VLOOKUP(Importaciones_mensuales[[#This Row],[Cultivo]],Cod_categoría[],2,0)</f>
        <v>100105005</v>
      </c>
      <c r="E2183" t="str">
        <f>+VLOOKUP(Importaciones_mensuales[[#This Row],[Código Arancelario]],Codigos10[],4,0)</f>
        <v>Deshidratado</v>
      </c>
      <c r="F2183">
        <f>+VLOOKUP(Importaciones_mensuales[[#This Row],[Procesamiento]],Cod_procesamiento[],2,0)</f>
        <v>3</v>
      </c>
      <c r="G2183" t="str">
        <f>+VLOOKUP(Importaciones_mensuales[[#This Row],[Código Arancelario]],Codigos10[],3,0)</f>
        <v>Con cáscara</v>
      </c>
      <c r="H2183">
        <f>+VLOOKUP(Importaciones_mensuales[[#This Row],[Tipo]],Cod_tipo[],2,0)</f>
        <v>3</v>
      </c>
      <c r="I2183" t="str">
        <f>+VLOOKUP(Importaciones_mensuales[[#This Row],[Código Arancelario]],Codigos10[],5,0)</f>
        <v>Frutos Secos</v>
      </c>
      <c r="J2183">
        <f>+VLOOKUP(Importaciones_mensuales[[#This Row],[Categoría]],Cod_Tipo_cultivo[],2,0)</f>
        <v>6</v>
      </c>
      <c r="K2183" t="s">
        <v>129</v>
      </c>
      <c r="L2183">
        <f>+VLOOKUP(Importaciones_mensuales[[#This Row],[Contenido]],Contenido_cod[],2,0)</f>
        <v>1</v>
      </c>
      <c r="M2183" t="str">
        <f>+VLOOKUP(Importaciones_mensuales[[#This Row],[Código Arancelario]],Codigos10[],7,0)</f>
        <v>Sin especificar</v>
      </c>
      <c r="N2183">
        <v>2021</v>
      </c>
      <c r="O2183">
        <v>8.6317459013869069</v>
      </c>
      <c r="P2183">
        <v>9.085273771601404</v>
      </c>
      <c r="Q2183">
        <v>8.3746564184508845</v>
      </c>
      <c r="R2183">
        <v>9.6137946439782773</v>
      </c>
      <c r="S2183">
        <v>8.7333397405478568</v>
      </c>
      <c r="T2183" t="s">
        <v>364</v>
      </c>
      <c r="U2183">
        <v>5.356904497060226</v>
      </c>
      <c r="V2183">
        <v>8.8262463469992234</v>
      </c>
      <c r="W2183">
        <v>8.7743078947368431</v>
      </c>
      <c r="X2183" t="s">
        <v>364</v>
      </c>
      <c r="Y2183" t="s">
        <v>364</v>
      </c>
      <c r="Z2183" t="s">
        <v>364</v>
      </c>
    </row>
    <row r="2184" spans="1:26" x14ac:dyDescent="0.25">
      <c r="A2184" t="s">
        <v>154</v>
      </c>
      <c r="B2184" t="s">
        <v>363</v>
      </c>
      <c r="C2184" t="str">
        <f>+VLOOKUP(Importaciones_mensuales[[#This Row],[Código Arancelario]],Codigos10[],2,0)</f>
        <v>Pistacho</v>
      </c>
      <c r="D2184">
        <f>+VLOOKUP(Importaciones_mensuales[[#This Row],[Cultivo]],Cod_categoría[],2,0)</f>
        <v>100105005</v>
      </c>
      <c r="E2184" t="str">
        <f>+VLOOKUP(Importaciones_mensuales[[#This Row],[Código Arancelario]],Codigos10[],4,0)</f>
        <v>Deshidratado</v>
      </c>
      <c r="F2184">
        <f>+VLOOKUP(Importaciones_mensuales[[#This Row],[Procesamiento]],Cod_procesamiento[],2,0)</f>
        <v>3</v>
      </c>
      <c r="G2184" t="str">
        <f>+VLOOKUP(Importaciones_mensuales[[#This Row],[Código Arancelario]],Codigos10[],3,0)</f>
        <v>Sin cáscara</v>
      </c>
      <c r="H2184">
        <f>+VLOOKUP(Importaciones_mensuales[[#This Row],[Tipo]],Cod_tipo[],2,0)</f>
        <v>4</v>
      </c>
      <c r="I2184" t="str">
        <f>+VLOOKUP(Importaciones_mensuales[[#This Row],[Código Arancelario]],Codigos10[],5,0)</f>
        <v>Frutos Secos</v>
      </c>
      <c r="J2184">
        <f>+VLOOKUP(Importaciones_mensuales[[#This Row],[Categoría]],Cod_Tipo_cultivo[],2,0)</f>
        <v>6</v>
      </c>
      <c r="K2184" t="s">
        <v>129</v>
      </c>
      <c r="L2184">
        <f>+VLOOKUP(Importaciones_mensuales[[#This Row],[Contenido]],Contenido_cod[],2,0)</f>
        <v>1</v>
      </c>
      <c r="M2184" t="str">
        <f>+VLOOKUP(Importaciones_mensuales[[#This Row],[Código Arancelario]],Codigos10[],7,0)</f>
        <v>Sin especificar</v>
      </c>
      <c r="N2184">
        <v>2021</v>
      </c>
      <c r="O2184" t="s">
        <v>364</v>
      </c>
      <c r="P2184" t="s">
        <v>364</v>
      </c>
      <c r="Q2184" t="s">
        <v>364</v>
      </c>
      <c r="R2184" t="s">
        <v>364</v>
      </c>
      <c r="S2184" t="s">
        <v>364</v>
      </c>
      <c r="T2184">
        <v>12.365887713109936</v>
      </c>
      <c r="U2184" t="s">
        <v>364</v>
      </c>
      <c r="V2184" t="s">
        <v>364</v>
      </c>
      <c r="W2184" t="s">
        <v>364</v>
      </c>
      <c r="X2184" t="s">
        <v>364</v>
      </c>
      <c r="Y2184" t="s">
        <v>364</v>
      </c>
      <c r="Z2184" t="s">
        <v>364</v>
      </c>
    </row>
    <row r="2185" spans="1:26" x14ac:dyDescent="0.25">
      <c r="A2185" t="s">
        <v>155</v>
      </c>
      <c r="B2185" t="s">
        <v>363</v>
      </c>
      <c r="C2185" t="str">
        <f>+VLOOKUP(Importaciones_mensuales[[#This Row],[Código Arancelario]],Codigos10[],2,0)</f>
        <v>Nuez</v>
      </c>
      <c r="D2185">
        <f>+VLOOKUP(Importaciones_mensuales[[#This Row],[Cultivo]],Cod_categoría[],2,0)</f>
        <v>100105004</v>
      </c>
      <c r="E2185" t="str">
        <f>+VLOOKUP(Importaciones_mensuales[[#This Row],[Código Arancelario]],Codigos10[],4,0)</f>
        <v>Deshidratado</v>
      </c>
      <c r="F2185">
        <f>+VLOOKUP(Importaciones_mensuales[[#This Row],[Procesamiento]],Cod_procesamiento[],2,0)</f>
        <v>3</v>
      </c>
      <c r="G2185" t="str">
        <f>+VLOOKUP(Importaciones_mensuales[[#This Row],[Código Arancelario]],Codigos10[],3,0)</f>
        <v>Sin cáscara</v>
      </c>
      <c r="H2185">
        <f>+VLOOKUP(Importaciones_mensuales[[#This Row],[Tipo]],Cod_tipo[],2,0)</f>
        <v>4</v>
      </c>
      <c r="I2185" t="str">
        <f>+VLOOKUP(Importaciones_mensuales[[#This Row],[Código Arancelario]],Codigos10[],5,0)</f>
        <v>Frutos Secos</v>
      </c>
      <c r="J2185">
        <f>+VLOOKUP(Importaciones_mensuales[[#This Row],[Categoría]],Cod_Tipo_cultivo[],2,0)</f>
        <v>6</v>
      </c>
      <c r="K2185" t="s">
        <v>129</v>
      </c>
      <c r="L2185">
        <f>+VLOOKUP(Importaciones_mensuales[[#This Row],[Contenido]],Contenido_cod[],2,0)</f>
        <v>1</v>
      </c>
      <c r="M2185" t="str">
        <f>+VLOOKUP(Importaciones_mensuales[[#This Row],[Código Arancelario]],Codigos10[],7,0)</f>
        <v>Nueces de Macadamia</v>
      </c>
      <c r="N2185">
        <v>2021</v>
      </c>
      <c r="O2185">
        <v>8.4700603695468075</v>
      </c>
      <c r="P2185" t="s">
        <v>364</v>
      </c>
      <c r="Q2185" t="s">
        <v>364</v>
      </c>
      <c r="R2185">
        <v>72.089473684210532</v>
      </c>
      <c r="S2185" t="s">
        <v>364</v>
      </c>
      <c r="T2185" t="s">
        <v>364</v>
      </c>
      <c r="U2185" t="s">
        <v>364</v>
      </c>
      <c r="V2185" t="s">
        <v>364</v>
      </c>
      <c r="W2185">
        <v>30.526245915032682</v>
      </c>
      <c r="X2185" t="s">
        <v>364</v>
      </c>
      <c r="Y2185" t="s">
        <v>364</v>
      </c>
      <c r="Z2185" t="s">
        <v>364</v>
      </c>
    </row>
    <row r="2186" spans="1:26" x14ac:dyDescent="0.25">
      <c r="A2186" t="s">
        <v>157</v>
      </c>
      <c r="B2186" t="s">
        <v>363</v>
      </c>
      <c r="C2186" t="str">
        <f>+VLOOKUP(Importaciones_mensuales[[#This Row],[Código Arancelario]],Codigos10[],2,0)</f>
        <v>Nuez</v>
      </c>
      <c r="D2186">
        <f>+VLOOKUP(Importaciones_mensuales[[#This Row],[Cultivo]],Cod_categoría[],2,0)</f>
        <v>100105004</v>
      </c>
      <c r="E2186" t="str">
        <f>+VLOOKUP(Importaciones_mensuales[[#This Row],[Código Arancelario]],Codigos10[],4,0)</f>
        <v>Deshidratado</v>
      </c>
      <c r="F2186">
        <f>+VLOOKUP(Importaciones_mensuales[[#This Row],[Procesamiento]],Cod_procesamiento[],2,0)</f>
        <v>3</v>
      </c>
      <c r="G2186" t="str">
        <f>+VLOOKUP(Importaciones_mensuales[[#This Row],[Código Arancelario]],Codigos10[],3,0)</f>
        <v>Sin especificar</v>
      </c>
      <c r="H2186">
        <f>+VLOOKUP(Importaciones_mensuales[[#This Row],[Tipo]],Cod_tipo[],2,0)</f>
        <v>5</v>
      </c>
      <c r="I2186" t="str">
        <f>+VLOOKUP(Importaciones_mensuales[[#This Row],[Código Arancelario]],Codigos10[],5,0)</f>
        <v>Frutos Secos</v>
      </c>
      <c r="J2186">
        <f>+VLOOKUP(Importaciones_mensuales[[#This Row],[Categoría]],Cod_Tipo_cultivo[],2,0)</f>
        <v>6</v>
      </c>
      <c r="K2186" t="s">
        <v>129</v>
      </c>
      <c r="L2186">
        <f>+VLOOKUP(Importaciones_mensuales[[#This Row],[Contenido]],Contenido_cod[],2,0)</f>
        <v>1</v>
      </c>
      <c r="M2186" t="str">
        <f>+VLOOKUP(Importaciones_mensuales[[#This Row],[Código Arancelario]],Codigos10[],7,0)</f>
        <v>Otras nueces</v>
      </c>
      <c r="N2186">
        <v>2021</v>
      </c>
      <c r="O2186">
        <v>2.0404724760418991</v>
      </c>
      <c r="P2186">
        <v>12.011026936026937</v>
      </c>
      <c r="Q2186">
        <v>54.18333333333333</v>
      </c>
      <c r="R2186">
        <v>62.730000000000004</v>
      </c>
      <c r="S2186">
        <v>521.35</v>
      </c>
      <c r="T2186" t="s">
        <v>364</v>
      </c>
      <c r="U2186">
        <v>12.37155986724534</v>
      </c>
      <c r="V2186" t="s">
        <v>364</v>
      </c>
      <c r="W2186">
        <v>10.422834645669292</v>
      </c>
      <c r="X2186" t="s">
        <v>364</v>
      </c>
      <c r="Y2186" t="s">
        <v>364</v>
      </c>
      <c r="Z2186" t="s">
        <v>364</v>
      </c>
    </row>
    <row r="2187" spans="1:26" x14ac:dyDescent="0.25">
      <c r="A2187" t="s">
        <v>159</v>
      </c>
      <c r="B2187" t="s">
        <v>363</v>
      </c>
      <c r="C2187" t="str">
        <f>+VLOOKUP(Importaciones_mensuales[[#This Row],[Código Arancelario]],Codigos10[],2,0)</f>
        <v>Plátano</v>
      </c>
      <c r="D2187">
        <f>+VLOOKUP(Importaciones_mensuales[[#This Row],[Cultivo]],Cod_categoría[],2,0)</f>
        <v>100108006</v>
      </c>
      <c r="E2187" t="str">
        <f>+VLOOKUP(Importaciones_mensuales[[#This Row],[Código Arancelario]],Codigos10[],4,0)</f>
        <v>Sin especificar</v>
      </c>
      <c r="F2187">
        <f>+VLOOKUP(Importaciones_mensuales[[#This Row],[Procesamiento]],Cod_procesamiento[],2,0)</f>
        <v>6</v>
      </c>
      <c r="G2187" t="str">
        <f>+VLOOKUP(Importaciones_mensuales[[#This Row],[Código Arancelario]],Codigos10[],3,0)</f>
        <v>Sin especificar</v>
      </c>
      <c r="H2187">
        <f>+VLOOKUP(Importaciones_mensuales[[#This Row],[Tipo]],Cod_tipo[],2,0)</f>
        <v>5</v>
      </c>
      <c r="I2187" t="str">
        <f>+VLOOKUP(Importaciones_mensuales[[#This Row],[Código Arancelario]],Codigos10[],5,0)</f>
        <v>Tropicales y Subtropicales</v>
      </c>
      <c r="J2187">
        <f>+VLOOKUP(Importaciones_mensuales[[#This Row],[Categoría]],Cod_Tipo_cultivo[],2,0)</f>
        <v>4</v>
      </c>
      <c r="K2187" t="s">
        <v>129</v>
      </c>
      <c r="L2187">
        <f>+VLOOKUP(Importaciones_mensuales[[#This Row],[Contenido]],Contenido_cod[],2,0)</f>
        <v>1</v>
      </c>
      <c r="M2187" t="str">
        <f>+VLOOKUP(Importaciones_mensuales[[#This Row],[Código Arancelario]],Codigos10[],7,0)</f>
        <v>Sin especificar</v>
      </c>
      <c r="N2187">
        <v>2021</v>
      </c>
      <c r="O2187">
        <v>0.34219235098421313</v>
      </c>
      <c r="P2187">
        <v>0.33099564321784136</v>
      </c>
      <c r="Q2187">
        <v>0.35587319163453007</v>
      </c>
      <c r="R2187">
        <v>0.35678026347833092</v>
      </c>
      <c r="S2187">
        <v>0.37978123222275129</v>
      </c>
      <c r="T2187">
        <v>0.37147018510662799</v>
      </c>
      <c r="U2187">
        <v>0.41386068346052529</v>
      </c>
      <c r="V2187">
        <v>0.37881850615526758</v>
      </c>
      <c r="W2187">
        <v>0.43080398626557981</v>
      </c>
      <c r="X2187" t="s">
        <v>364</v>
      </c>
      <c r="Y2187" t="s">
        <v>364</v>
      </c>
      <c r="Z2187" t="s">
        <v>364</v>
      </c>
    </row>
    <row r="2188" spans="1:26" x14ac:dyDescent="0.25">
      <c r="A2188" t="s">
        <v>161</v>
      </c>
      <c r="B2188" t="s">
        <v>363</v>
      </c>
      <c r="C2188" t="str">
        <f>+VLOOKUP(Importaciones_mensuales[[#This Row],[Código Arancelario]],Codigos10[],2,0)</f>
        <v>Plátano</v>
      </c>
      <c r="D2188">
        <f>+VLOOKUP(Importaciones_mensuales[[#This Row],[Cultivo]],Cod_categoría[],2,0)</f>
        <v>100108006</v>
      </c>
      <c r="E2188" t="str">
        <f>+VLOOKUP(Importaciones_mensuales[[#This Row],[Código Arancelario]],Codigos10[],4,0)</f>
        <v>Sin especificar</v>
      </c>
      <c r="F2188">
        <f>+VLOOKUP(Importaciones_mensuales[[#This Row],[Procesamiento]],Cod_procesamiento[],2,0)</f>
        <v>6</v>
      </c>
      <c r="G2188" t="str">
        <f>+VLOOKUP(Importaciones_mensuales[[#This Row],[Código Arancelario]],Codigos10[],3,0)</f>
        <v>Sin especificar</v>
      </c>
      <c r="H2188">
        <f>+VLOOKUP(Importaciones_mensuales[[#This Row],[Tipo]],Cod_tipo[],2,0)</f>
        <v>5</v>
      </c>
      <c r="I2188" t="str">
        <f>+VLOOKUP(Importaciones_mensuales[[#This Row],[Código Arancelario]],Codigos10[],5,0)</f>
        <v>Tropicales y Subtropicales</v>
      </c>
      <c r="J2188">
        <f>+VLOOKUP(Importaciones_mensuales[[#This Row],[Categoría]],Cod_Tipo_cultivo[],2,0)</f>
        <v>4</v>
      </c>
      <c r="K2188" t="s">
        <v>129</v>
      </c>
      <c r="L2188">
        <f>+VLOOKUP(Importaciones_mensuales[[#This Row],[Contenido]],Contenido_cod[],2,0)</f>
        <v>1</v>
      </c>
      <c r="M2188" t="str">
        <f>+VLOOKUP(Importaciones_mensuales[[#This Row],[Código Arancelario]],Codigos10[],7,0)</f>
        <v>Sin especificar</v>
      </c>
      <c r="N2188">
        <v>2021</v>
      </c>
      <c r="O2188">
        <v>0.4060682970552823</v>
      </c>
      <c r="P2188">
        <v>0.42616583684515602</v>
      </c>
      <c r="Q2188">
        <v>0.43575342023399061</v>
      </c>
      <c r="R2188">
        <v>0.40959130030394525</v>
      </c>
      <c r="S2188">
        <v>0.38817299264451005</v>
      </c>
      <c r="T2188">
        <v>0.39539565542104721</v>
      </c>
      <c r="U2188">
        <v>0.39863975304787169</v>
      </c>
      <c r="V2188">
        <v>0.40221934150926425</v>
      </c>
      <c r="W2188">
        <v>0.39749755655775953</v>
      </c>
      <c r="X2188" t="s">
        <v>364</v>
      </c>
      <c r="Y2188" t="s">
        <v>364</v>
      </c>
      <c r="Z2188" t="s">
        <v>364</v>
      </c>
    </row>
    <row r="2189" spans="1:26" x14ac:dyDescent="0.25">
      <c r="A2189" t="s">
        <v>162</v>
      </c>
      <c r="B2189" t="s">
        <v>363</v>
      </c>
      <c r="C2189" t="str">
        <f>+VLOOKUP(Importaciones_mensuales[[#This Row],[Código Arancelario]],Codigos10[],2,0)</f>
        <v>Dátil</v>
      </c>
      <c r="D2189">
        <f>+VLOOKUP(Importaciones_mensuales[[#This Row],[Cultivo]],Cod_categoría[],2,0)</f>
        <v>100114023</v>
      </c>
      <c r="E2189" t="str">
        <f>+VLOOKUP(Importaciones_mensuales[[#This Row],[Código Arancelario]],Codigos10[],4,0)</f>
        <v>Sin especificar</v>
      </c>
      <c r="F2189">
        <f>+VLOOKUP(Importaciones_mensuales[[#This Row],[Procesamiento]],Cod_procesamiento[],2,0)</f>
        <v>6</v>
      </c>
      <c r="G2189" t="str">
        <f>+VLOOKUP(Importaciones_mensuales[[#This Row],[Código Arancelario]],Codigos10[],3,0)</f>
        <v>Sin especificar</v>
      </c>
      <c r="H2189">
        <f>+VLOOKUP(Importaciones_mensuales[[#This Row],[Tipo]],Cod_tipo[],2,0)</f>
        <v>5</v>
      </c>
      <c r="I2189" t="str">
        <f>+VLOOKUP(Importaciones_mensuales[[#This Row],[Código Arancelario]],Codigos10[],5,0)</f>
        <v>Tropicales y Subtropicales</v>
      </c>
      <c r="J2189">
        <f>+VLOOKUP(Importaciones_mensuales[[#This Row],[Categoría]],Cod_Tipo_cultivo[],2,0)</f>
        <v>4</v>
      </c>
      <c r="K2189" t="s">
        <v>129</v>
      </c>
      <c r="L2189">
        <f>+VLOOKUP(Importaciones_mensuales[[#This Row],[Contenido]],Contenido_cod[],2,0)</f>
        <v>1</v>
      </c>
      <c r="M2189" t="str">
        <f>+VLOOKUP(Importaciones_mensuales[[#This Row],[Código Arancelario]],Codigos10[],7,0)</f>
        <v>Sin especificar</v>
      </c>
      <c r="N2189">
        <v>2021</v>
      </c>
      <c r="O2189">
        <v>1.4317184573002755</v>
      </c>
      <c r="P2189">
        <v>1.5009962926905138</v>
      </c>
      <c r="Q2189">
        <v>1.1176621436716079</v>
      </c>
      <c r="R2189">
        <v>1.05</v>
      </c>
      <c r="S2189">
        <v>1.4066441081065288</v>
      </c>
      <c r="T2189">
        <v>0.69021618497109827</v>
      </c>
      <c r="U2189">
        <v>2.5681737179487176</v>
      </c>
      <c r="V2189" t="s">
        <v>364</v>
      </c>
      <c r="W2189">
        <v>1.9687813215450027</v>
      </c>
      <c r="X2189" t="s">
        <v>364</v>
      </c>
      <c r="Y2189" t="s">
        <v>364</v>
      </c>
      <c r="Z2189" t="s">
        <v>364</v>
      </c>
    </row>
    <row r="2190" spans="1:26" x14ac:dyDescent="0.25">
      <c r="A2190" t="s">
        <v>164</v>
      </c>
      <c r="B2190" t="s">
        <v>363</v>
      </c>
      <c r="C2190" t="str">
        <f>+VLOOKUP(Importaciones_mensuales[[#This Row],[Código Arancelario]],Codigos10[],2,0)</f>
        <v>Piña</v>
      </c>
      <c r="D2190">
        <f>+VLOOKUP(Importaciones_mensuales[[#This Row],[Cultivo]],Cod_categoría[],2,0)</f>
        <v>100108005</v>
      </c>
      <c r="E2190" t="str">
        <f>+VLOOKUP(Importaciones_mensuales[[#This Row],[Código Arancelario]],Codigos10[],4,0)</f>
        <v>Sin especificar</v>
      </c>
      <c r="F2190">
        <f>+VLOOKUP(Importaciones_mensuales[[#This Row],[Procesamiento]],Cod_procesamiento[],2,0)</f>
        <v>6</v>
      </c>
      <c r="G2190" t="str">
        <f>+VLOOKUP(Importaciones_mensuales[[#This Row],[Código Arancelario]],Codigos10[],3,0)</f>
        <v>Sin especificar</v>
      </c>
      <c r="H2190">
        <f>+VLOOKUP(Importaciones_mensuales[[#This Row],[Tipo]],Cod_tipo[],2,0)</f>
        <v>5</v>
      </c>
      <c r="I2190" t="str">
        <f>+VLOOKUP(Importaciones_mensuales[[#This Row],[Código Arancelario]],Codigos10[],5,0)</f>
        <v>Tropicales y Subtropicales</v>
      </c>
      <c r="J2190">
        <f>+VLOOKUP(Importaciones_mensuales[[#This Row],[Categoría]],Cod_Tipo_cultivo[],2,0)</f>
        <v>4</v>
      </c>
      <c r="K2190" t="s">
        <v>129</v>
      </c>
      <c r="L2190">
        <f>+VLOOKUP(Importaciones_mensuales[[#This Row],[Contenido]],Contenido_cod[],2,0)</f>
        <v>1</v>
      </c>
      <c r="M2190" t="str">
        <f>+VLOOKUP(Importaciones_mensuales[[#This Row],[Código Arancelario]],Codigos10[],7,0)</f>
        <v>Sin especificar</v>
      </c>
      <c r="N2190">
        <v>2021</v>
      </c>
      <c r="O2190">
        <v>0.44111851182206896</v>
      </c>
      <c r="P2190">
        <v>0.43699273282946038</v>
      </c>
      <c r="Q2190">
        <v>0.4249648282282551</v>
      </c>
      <c r="R2190">
        <v>0.41161075915356732</v>
      </c>
      <c r="S2190">
        <v>0.44504313931131179</v>
      </c>
      <c r="T2190">
        <v>0.44269142490067204</v>
      </c>
      <c r="U2190">
        <v>0.45783276820185592</v>
      </c>
      <c r="V2190">
        <v>0.47290083334467597</v>
      </c>
      <c r="W2190">
        <v>0.45605994521513266</v>
      </c>
      <c r="X2190" t="s">
        <v>364</v>
      </c>
      <c r="Y2190" t="s">
        <v>364</v>
      </c>
      <c r="Z2190" t="s">
        <v>364</v>
      </c>
    </row>
    <row r="2191" spans="1:26" x14ac:dyDescent="0.25">
      <c r="A2191" t="s">
        <v>310</v>
      </c>
      <c r="B2191" t="s">
        <v>15</v>
      </c>
      <c r="C2191" t="str">
        <f>+VLOOKUP(Importaciones_mensuales[[#This Row],[Código Arancelario]],Codigos10[],2,0)</f>
        <v>Manzana</v>
      </c>
      <c r="D2191">
        <f>+VLOOKUP(Importaciones_mensuales[[#This Row],[Cultivo]],Cod_categoría[],2,0)</f>
        <v>100104002</v>
      </c>
      <c r="E2191" t="str">
        <f>+VLOOKUP(Importaciones_mensuales[[#This Row],[Código Arancelario]],Codigos10[],4,0)</f>
        <v>Fresco</v>
      </c>
      <c r="F2191">
        <f>+VLOOKUP(Importaciones_mensuales[[#This Row],[Procesamiento]],Cod_procesamiento[],2,0)</f>
        <v>4</v>
      </c>
      <c r="G2191" t="str">
        <f>+VLOOKUP(Importaciones_mensuales[[#This Row],[Código Arancelario]],Codigos10[],3,0)</f>
        <v>Orgánico</v>
      </c>
      <c r="H2191">
        <f>+VLOOKUP(Importaciones_mensuales[[#This Row],[Tipo]],Cod_tipo[],2,0)</f>
        <v>1</v>
      </c>
      <c r="I2191" t="str">
        <f>+VLOOKUP(Importaciones_mensuales[[#This Row],[Código Arancelario]],Codigos10[],5,0)</f>
        <v>Frutos de pepita</v>
      </c>
      <c r="J2191">
        <f>+VLOOKUP(Importaciones_mensuales[[#This Row],[Categoría]],Cod_Tipo_cultivo[],2,0)</f>
        <v>3</v>
      </c>
      <c r="K2191" t="s">
        <v>129</v>
      </c>
      <c r="L2191">
        <f>+VLOOKUP(Importaciones_mensuales[[#This Row],[Contenido]],Contenido_cod[],2,0)</f>
        <v>1</v>
      </c>
      <c r="M2191" t="str">
        <f>+VLOOKUP(Importaciones_mensuales[[#This Row],[Código Arancelario]],Codigos10[],7,0)</f>
        <v>Fuji</v>
      </c>
      <c r="N2191">
        <v>2019</v>
      </c>
      <c r="O2191">
        <v>0</v>
      </c>
      <c r="P2191">
        <v>0</v>
      </c>
      <c r="Q2191">
        <v>18931.54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</row>
    <row r="2192" spans="1:26" x14ac:dyDescent="0.25">
      <c r="A2192" t="s">
        <v>311</v>
      </c>
      <c r="B2192" t="s">
        <v>15</v>
      </c>
      <c r="C2192" t="str">
        <f>+VLOOKUP(Importaciones_mensuales[[#This Row],[Código Arancelario]],Codigos10[],2,0)</f>
        <v>Manzana</v>
      </c>
      <c r="D2192">
        <f>+VLOOKUP(Importaciones_mensuales[[#This Row],[Cultivo]],Cod_categoría[],2,0)</f>
        <v>100104002</v>
      </c>
      <c r="E2192" t="str">
        <f>+VLOOKUP(Importaciones_mensuales[[#This Row],[Código Arancelario]],Codigos10[],4,0)</f>
        <v>Fresco</v>
      </c>
      <c r="F2192">
        <f>+VLOOKUP(Importaciones_mensuales[[#This Row],[Procesamiento]],Cod_procesamiento[],2,0)</f>
        <v>4</v>
      </c>
      <c r="G2192" t="str">
        <f>+VLOOKUP(Importaciones_mensuales[[#This Row],[Código Arancelario]],Codigos10[],3,0)</f>
        <v>Orgánico</v>
      </c>
      <c r="H2192">
        <f>+VLOOKUP(Importaciones_mensuales[[#This Row],[Tipo]],Cod_tipo[],2,0)</f>
        <v>1</v>
      </c>
      <c r="I2192" t="str">
        <f>+VLOOKUP(Importaciones_mensuales[[#This Row],[Código Arancelario]],Codigos10[],5,0)</f>
        <v>Frutos de pepita</v>
      </c>
      <c r="J2192">
        <f>+VLOOKUP(Importaciones_mensuales[[#This Row],[Categoría]],Cod_Tipo_cultivo[],2,0)</f>
        <v>3</v>
      </c>
      <c r="K2192" t="s">
        <v>129</v>
      </c>
      <c r="L2192">
        <f>+VLOOKUP(Importaciones_mensuales[[#This Row],[Contenido]],Contenido_cod[],2,0)</f>
        <v>1</v>
      </c>
      <c r="M2192" t="str">
        <f>+VLOOKUP(Importaciones_mensuales[[#This Row],[Código Arancelario]],Codigos10[],7,0)</f>
        <v>Granny smith</v>
      </c>
      <c r="N2192">
        <v>2019</v>
      </c>
      <c r="O2192">
        <v>0</v>
      </c>
      <c r="P2192">
        <v>0</v>
      </c>
      <c r="Q2192">
        <v>19968.89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</row>
    <row r="2193" spans="1:26" x14ac:dyDescent="0.25">
      <c r="A2193" t="s">
        <v>171</v>
      </c>
      <c r="B2193" t="s">
        <v>363</v>
      </c>
      <c r="C2193" t="str">
        <f>+VLOOKUP(Importaciones_mensuales[[#This Row],[Código Arancelario]],Codigos10[],2,0)</f>
        <v>Palta</v>
      </c>
      <c r="D2193">
        <f>+VLOOKUP(Importaciones_mensuales[[#This Row],[Cultivo]],Cod_categoría[],2,0)</f>
        <v>100106002</v>
      </c>
      <c r="E2193" t="str">
        <f>+VLOOKUP(Importaciones_mensuales[[#This Row],[Código Arancelario]],Codigos10[],4,0)</f>
        <v>Sin especificar</v>
      </c>
      <c r="F2193">
        <f>+VLOOKUP(Importaciones_mensuales[[#This Row],[Procesamiento]],Cod_procesamiento[],2,0)</f>
        <v>6</v>
      </c>
      <c r="G2193" t="str">
        <f>+VLOOKUP(Importaciones_mensuales[[#This Row],[Código Arancelario]],Codigos10[],3,0)</f>
        <v>Sin especificar</v>
      </c>
      <c r="H2193">
        <f>+VLOOKUP(Importaciones_mensuales[[#This Row],[Tipo]],Cod_tipo[],2,0)</f>
        <v>5</v>
      </c>
      <c r="I2193" t="str">
        <f>+VLOOKUP(Importaciones_mensuales[[#This Row],[Código Arancelario]],Codigos10[],5,0)</f>
        <v>Frutos Oleaginosos</v>
      </c>
      <c r="J2193">
        <f>+VLOOKUP(Importaciones_mensuales[[#This Row],[Categoría]],Cod_Tipo_cultivo[],2,0)</f>
        <v>12</v>
      </c>
      <c r="K2193" t="s">
        <v>129</v>
      </c>
      <c r="L2193">
        <f>+VLOOKUP(Importaciones_mensuales[[#This Row],[Contenido]],Contenido_cod[],2,0)</f>
        <v>1</v>
      </c>
      <c r="M2193" t="str">
        <f>+VLOOKUP(Importaciones_mensuales[[#This Row],[Código Arancelario]],Codigos10[],7,0)</f>
        <v>Fuerte</v>
      </c>
      <c r="N2193">
        <v>2021</v>
      </c>
      <c r="O2193" t="s">
        <v>364</v>
      </c>
      <c r="P2193">
        <v>1.2401943319838056</v>
      </c>
      <c r="Q2193">
        <v>1.2381532800226454</v>
      </c>
      <c r="R2193">
        <v>1.2373286016560869</v>
      </c>
      <c r="S2193">
        <v>1.2373544337606839</v>
      </c>
      <c r="T2193">
        <v>1.2390000000000001</v>
      </c>
      <c r="U2193" t="s">
        <v>364</v>
      </c>
      <c r="V2193" t="s">
        <v>364</v>
      </c>
      <c r="W2193" t="s">
        <v>364</v>
      </c>
      <c r="X2193" t="s">
        <v>364</v>
      </c>
      <c r="Y2193" t="s">
        <v>364</v>
      </c>
      <c r="Z2193" t="s">
        <v>364</v>
      </c>
    </row>
    <row r="2194" spans="1:26" x14ac:dyDescent="0.25">
      <c r="A2194" t="s">
        <v>229</v>
      </c>
      <c r="B2194" t="s">
        <v>15</v>
      </c>
      <c r="C2194" t="str">
        <f>+VLOOKUP(Importaciones_mensuales[[#This Row],[Código Arancelario]],Codigos10[],2,0)</f>
        <v>Ciruela</v>
      </c>
      <c r="D2194">
        <f>+VLOOKUP(Importaciones_mensuales[[#This Row],[Cultivo]],Cod_categoría[],2,0)</f>
        <v>100103002</v>
      </c>
      <c r="E2194" t="str">
        <f>+VLOOKUP(Importaciones_mensuales[[#This Row],[Código Arancelario]],Codigos10[],4,0)</f>
        <v>Fresco</v>
      </c>
      <c r="F2194">
        <f>+VLOOKUP(Importaciones_mensuales[[#This Row],[Procesamiento]],Cod_procesamiento[],2,0)</f>
        <v>4</v>
      </c>
      <c r="G2194" t="str">
        <f>+VLOOKUP(Importaciones_mensuales[[#This Row],[Código Arancelario]],Codigos10[],3,0)</f>
        <v>No orgánico</v>
      </c>
      <c r="H2194">
        <f>+VLOOKUP(Importaciones_mensuales[[#This Row],[Tipo]],Cod_tipo[],2,0)</f>
        <v>2</v>
      </c>
      <c r="I2194" t="str">
        <f>+VLOOKUP(Importaciones_mensuales[[#This Row],[Código Arancelario]],Codigos10[],5,0)</f>
        <v>Frutos de carozo</v>
      </c>
      <c r="J2194">
        <f>+VLOOKUP(Importaciones_mensuales[[#This Row],[Categoría]],Cod_Tipo_cultivo[],2,0)</f>
        <v>5</v>
      </c>
      <c r="K2194" t="s">
        <v>129</v>
      </c>
      <c r="L2194">
        <f>+VLOOKUP(Importaciones_mensuales[[#This Row],[Contenido]],Contenido_cod[],2,0)</f>
        <v>1</v>
      </c>
      <c r="M2194" t="str">
        <f>+VLOOKUP(Importaciones_mensuales[[#This Row],[Código Arancelario]],Codigos10[],7,0)</f>
        <v>Sin especificar</v>
      </c>
      <c r="N2194">
        <v>2019</v>
      </c>
      <c r="O2194">
        <v>0</v>
      </c>
      <c r="P2194">
        <v>0</v>
      </c>
      <c r="Q2194">
        <v>0</v>
      </c>
      <c r="R2194">
        <v>65.8</v>
      </c>
      <c r="S2194">
        <v>0</v>
      </c>
      <c r="T2194">
        <v>0</v>
      </c>
      <c r="U2194">
        <v>25027.200000000001</v>
      </c>
      <c r="V2194">
        <v>38194.800000000003</v>
      </c>
      <c r="W2194">
        <v>21283.200000000001</v>
      </c>
      <c r="X2194">
        <v>111749.93</v>
      </c>
      <c r="Y2194">
        <v>61.35</v>
      </c>
      <c r="Z2194">
        <v>0</v>
      </c>
    </row>
    <row r="2195" spans="1:26" x14ac:dyDescent="0.25">
      <c r="A2195" t="s">
        <v>174</v>
      </c>
      <c r="B2195" t="s">
        <v>363</v>
      </c>
      <c r="C2195" t="str">
        <f>+VLOOKUP(Importaciones_mensuales[[#This Row],[Código Arancelario]],Codigos10[],2,0)</f>
        <v>Mango</v>
      </c>
      <c r="D2195">
        <f>+VLOOKUP(Importaciones_mensuales[[#This Row],[Cultivo]],Cod_categoría[],2,0)</f>
        <v>100108002</v>
      </c>
      <c r="E2195" t="str">
        <f>+VLOOKUP(Importaciones_mensuales[[#This Row],[Código Arancelario]],Codigos10[],4,0)</f>
        <v>Sin especificar</v>
      </c>
      <c r="F2195">
        <f>+VLOOKUP(Importaciones_mensuales[[#This Row],[Procesamiento]],Cod_procesamiento[],2,0)</f>
        <v>6</v>
      </c>
      <c r="G2195" t="str">
        <f>+VLOOKUP(Importaciones_mensuales[[#This Row],[Código Arancelario]],Codigos10[],3,0)</f>
        <v>Sin especificar</v>
      </c>
      <c r="H2195">
        <f>+VLOOKUP(Importaciones_mensuales[[#This Row],[Tipo]],Cod_tipo[],2,0)</f>
        <v>5</v>
      </c>
      <c r="I2195" t="str">
        <f>+VLOOKUP(Importaciones_mensuales[[#This Row],[Código Arancelario]],Codigos10[],5,0)</f>
        <v>Tropicales y Subtropicales</v>
      </c>
      <c r="J2195">
        <f>+VLOOKUP(Importaciones_mensuales[[#This Row],[Categoría]],Cod_Tipo_cultivo[],2,0)</f>
        <v>4</v>
      </c>
      <c r="K2195" t="s">
        <v>129</v>
      </c>
      <c r="L2195">
        <f>+VLOOKUP(Importaciones_mensuales[[#This Row],[Contenido]],Contenido_cod[],2,0)</f>
        <v>1</v>
      </c>
      <c r="M2195" t="str">
        <f>+VLOOKUP(Importaciones_mensuales[[#This Row],[Código Arancelario]],Codigos10[],7,0)</f>
        <v>Guayabas, mangos y mangostanes</v>
      </c>
      <c r="N2195">
        <v>2021</v>
      </c>
      <c r="O2195">
        <v>0.79246140879235949</v>
      </c>
      <c r="P2195">
        <v>0.8934306134411143</v>
      </c>
      <c r="Q2195">
        <v>0.98538416342756585</v>
      </c>
      <c r="R2195">
        <v>1.202421128250597</v>
      </c>
      <c r="S2195">
        <v>1.1172246689317324</v>
      </c>
      <c r="T2195">
        <v>1.2589330138346053</v>
      </c>
      <c r="U2195">
        <v>1.2991375788522994</v>
      </c>
      <c r="V2195">
        <v>1.1960781136591199</v>
      </c>
      <c r="W2195">
        <v>1.1315167230260754</v>
      </c>
      <c r="X2195" t="s">
        <v>364</v>
      </c>
      <c r="Y2195" t="s">
        <v>364</v>
      </c>
      <c r="Z2195" t="s">
        <v>364</v>
      </c>
    </row>
    <row r="2196" spans="1:26" x14ac:dyDescent="0.25">
      <c r="A2196" t="s">
        <v>176</v>
      </c>
      <c r="B2196" t="s">
        <v>363</v>
      </c>
      <c r="C2196" t="str">
        <f>+VLOOKUP(Importaciones_mensuales[[#This Row],[Código Arancelario]],Codigos10[],2,0)</f>
        <v>Mandarina</v>
      </c>
      <c r="D2196">
        <f>+VLOOKUP(Importaciones_mensuales[[#This Row],[Cultivo]],Cod_categoría[],2,0)</f>
        <v>100102004</v>
      </c>
      <c r="E2196" t="str">
        <f>+VLOOKUP(Importaciones_mensuales[[#This Row],[Código Arancelario]],Codigos10[],4,0)</f>
        <v>Sin especificar</v>
      </c>
      <c r="F2196">
        <f>+VLOOKUP(Importaciones_mensuales[[#This Row],[Procesamiento]],Cod_procesamiento[],2,0)</f>
        <v>6</v>
      </c>
      <c r="G2196" t="str">
        <f>+VLOOKUP(Importaciones_mensuales[[#This Row],[Código Arancelario]],Codigos10[],3,0)</f>
        <v>Sin especificar</v>
      </c>
      <c r="H2196">
        <f>+VLOOKUP(Importaciones_mensuales[[#This Row],[Tipo]],Cod_tipo[],2,0)</f>
        <v>5</v>
      </c>
      <c r="I2196" t="str">
        <f>+VLOOKUP(Importaciones_mensuales[[#This Row],[Código Arancelario]],Codigos10[],5,0)</f>
        <v>Cítricos</v>
      </c>
      <c r="J2196">
        <f>+VLOOKUP(Importaciones_mensuales[[#This Row],[Categoría]],Cod_Tipo_cultivo[],2,0)</f>
        <v>2</v>
      </c>
      <c r="K2196" t="s">
        <v>129</v>
      </c>
      <c r="L2196">
        <f>+VLOOKUP(Importaciones_mensuales[[#This Row],[Contenido]],Contenido_cod[],2,0)</f>
        <v>1</v>
      </c>
      <c r="M2196" t="str">
        <f>+VLOOKUP(Importaciones_mensuales[[#This Row],[Código Arancelario]],Codigos10[],7,0)</f>
        <v>Sin especificar</v>
      </c>
      <c r="N2196">
        <v>2021</v>
      </c>
      <c r="O2196" t="s">
        <v>364</v>
      </c>
      <c r="P2196">
        <v>2.623246528894231</v>
      </c>
      <c r="Q2196">
        <v>2.0253346980746065</v>
      </c>
      <c r="R2196">
        <v>1.5855242103086469</v>
      </c>
      <c r="S2196">
        <v>1.4672508399867099</v>
      </c>
      <c r="T2196">
        <v>1.5202046783625729</v>
      </c>
      <c r="U2196">
        <v>19.180303030303033</v>
      </c>
      <c r="V2196">
        <v>1.0933333333333335</v>
      </c>
      <c r="W2196" t="s">
        <v>364</v>
      </c>
      <c r="X2196" t="s">
        <v>364</v>
      </c>
      <c r="Y2196" t="s">
        <v>364</v>
      </c>
      <c r="Z2196" t="s">
        <v>364</v>
      </c>
    </row>
    <row r="2197" spans="1:26" x14ac:dyDescent="0.25">
      <c r="A2197" t="s">
        <v>179</v>
      </c>
      <c r="B2197" t="s">
        <v>363</v>
      </c>
      <c r="C2197" t="str">
        <f>+VLOOKUP(Importaciones_mensuales[[#This Row],[Código Arancelario]],Codigos10[],2,0)</f>
        <v>Otros cítricos</v>
      </c>
      <c r="D2197">
        <f>+VLOOKUP(Importaciones_mensuales[[#This Row],[Cultivo]],Cod_categoría[],2,0)</f>
        <v>100102008</v>
      </c>
      <c r="E2197" t="str">
        <f>+VLOOKUP(Importaciones_mensuales[[#This Row],[Código Arancelario]],Codigos10[],4,0)</f>
        <v>Sin especificar</v>
      </c>
      <c r="F2197">
        <f>+VLOOKUP(Importaciones_mensuales[[#This Row],[Procesamiento]],Cod_procesamiento[],2,0)</f>
        <v>6</v>
      </c>
      <c r="G2197" t="str">
        <f>+VLOOKUP(Importaciones_mensuales[[#This Row],[Código Arancelario]],Codigos10[],3,0)</f>
        <v>Sin especificar</v>
      </c>
      <c r="H2197">
        <f>+VLOOKUP(Importaciones_mensuales[[#This Row],[Tipo]],Cod_tipo[],2,0)</f>
        <v>5</v>
      </c>
      <c r="I2197" t="str">
        <f>+VLOOKUP(Importaciones_mensuales[[#This Row],[Código Arancelario]],Codigos10[],5,0)</f>
        <v>Cítricos</v>
      </c>
      <c r="J2197">
        <f>+VLOOKUP(Importaciones_mensuales[[#This Row],[Categoría]],Cod_Tipo_cultivo[],2,0)</f>
        <v>2</v>
      </c>
      <c r="K2197" t="s">
        <v>129</v>
      </c>
      <c r="L2197">
        <f>+VLOOKUP(Importaciones_mensuales[[#This Row],[Contenido]],Contenido_cod[],2,0)</f>
        <v>1</v>
      </c>
      <c r="M2197" t="str">
        <f>+VLOOKUP(Importaciones_mensuales[[#This Row],[Código Arancelario]],Codigos10[],7,0)</f>
        <v>Sin especificar</v>
      </c>
      <c r="N2197">
        <v>2021</v>
      </c>
      <c r="O2197" t="s">
        <v>364</v>
      </c>
      <c r="P2197">
        <v>1.4298992664841204</v>
      </c>
      <c r="Q2197" t="s">
        <v>364</v>
      </c>
      <c r="R2197" t="s">
        <v>364</v>
      </c>
      <c r="S2197">
        <v>1.5435501653803747</v>
      </c>
      <c r="T2197" t="s">
        <v>364</v>
      </c>
      <c r="U2197">
        <v>1.0944626585251291</v>
      </c>
      <c r="V2197">
        <v>1.149803449177413</v>
      </c>
      <c r="W2197">
        <v>1.0666666666666667</v>
      </c>
      <c r="X2197" t="s">
        <v>364</v>
      </c>
      <c r="Y2197" t="s">
        <v>364</v>
      </c>
      <c r="Z2197" t="s">
        <v>364</v>
      </c>
    </row>
    <row r="2198" spans="1:26" x14ac:dyDescent="0.25">
      <c r="A2198" t="s">
        <v>181</v>
      </c>
      <c r="B2198" t="s">
        <v>363</v>
      </c>
      <c r="C2198" t="str">
        <f>+VLOOKUP(Importaciones_mensuales[[#This Row],[Código Arancelario]],Codigos10[],2,0)</f>
        <v>Pomelo</v>
      </c>
      <c r="D2198">
        <f>+VLOOKUP(Importaciones_mensuales[[#This Row],[Cultivo]],Cod_categoría[],2,0)</f>
        <v>100102006</v>
      </c>
      <c r="E2198" t="str">
        <f>+VLOOKUP(Importaciones_mensuales[[#This Row],[Código Arancelario]],Codigos10[],4,0)</f>
        <v>Sin especificar</v>
      </c>
      <c r="F2198">
        <f>+VLOOKUP(Importaciones_mensuales[[#This Row],[Procesamiento]],Cod_procesamiento[],2,0)</f>
        <v>6</v>
      </c>
      <c r="G2198" t="str">
        <f>+VLOOKUP(Importaciones_mensuales[[#This Row],[Código Arancelario]],Codigos10[],3,0)</f>
        <v>Sin especificar</v>
      </c>
      <c r="H2198">
        <f>+VLOOKUP(Importaciones_mensuales[[#This Row],[Tipo]],Cod_tipo[],2,0)</f>
        <v>5</v>
      </c>
      <c r="I2198" t="str">
        <f>+VLOOKUP(Importaciones_mensuales[[#This Row],[Código Arancelario]],Codigos10[],5,0)</f>
        <v>Cítricos</v>
      </c>
      <c r="J2198">
        <f>+VLOOKUP(Importaciones_mensuales[[#This Row],[Categoría]],Cod_Tipo_cultivo[],2,0)</f>
        <v>2</v>
      </c>
      <c r="K2198" t="s">
        <v>129</v>
      </c>
      <c r="L2198">
        <f>+VLOOKUP(Importaciones_mensuales[[#This Row],[Contenido]],Contenido_cod[],2,0)</f>
        <v>1</v>
      </c>
      <c r="M2198" t="str">
        <f>+VLOOKUP(Importaciones_mensuales[[#This Row],[Código Arancelario]],Codigos10[],7,0)</f>
        <v>Sin especificar</v>
      </c>
      <c r="N2198">
        <v>2021</v>
      </c>
      <c r="O2198" t="s">
        <v>364</v>
      </c>
      <c r="P2198" t="s">
        <v>364</v>
      </c>
      <c r="Q2198">
        <v>2.0484512334835405</v>
      </c>
      <c r="R2198">
        <v>1.9646381734038638</v>
      </c>
      <c r="S2198">
        <v>1.9263168438317746</v>
      </c>
      <c r="T2198" t="s">
        <v>364</v>
      </c>
      <c r="U2198">
        <v>66.554062500000001</v>
      </c>
      <c r="V2198" t="s">
        <v>364</v>
      </c>
      <c r="W2198" t="s">
        <v>364</v>
      </c>
      <c r="X2198" t="s">
        <v>364</v>
      </c>
      <c r="Y2198" t="s">
        <v>364</v>
      </c>
      <c r="Z2198" t="s">
        <v>364</v>
      </c>
    </row>
    <row r="2199" spans="1:26" x14ac:dyDescent="0.25">
      <c r="A2199" t="s">
        <v>183</v>
      </c>
      <c r="B2199" t="s">
        <v>363</v>
      </c>
      <c r="C2199" t="str">
        <f>+VLOOKUP(Importaciones_mensuales[[#This Row],[Código Arancelario]],Codigos10[],2,0)</f>
        <v>Limón</v>
      </c>
      <c r="D2199">
        <f>+VLOOKUP(Importaciones_mensuales[[#This Row],[Cultivo]],Cod_categoría[],2,0)</f>
        <v>100102003</v>
      </c>
      <c r="E2199" t="str">
        <f>+VLOOKUP(Importaciones_mensuales[[#This Row],[Código Arancelario]],Codigos10[],4,0)</f>
        <v>Sin especificar</v>
      </c>
      <c r="F2199">
        <f>+VLOOKUP(Importaciones_mensuales[[#This Row],[Procesamiento]],Cod_procesamiento[],2,0)</f>
        <v>6</v>
      </c>
      <c r="G2199" t="str">
        <f>+VLOOKUP(Importaciones_mensuales[[#This Row],[Código Arancelario]],Codigos10[],3,0)</f>
        <v>Sin especificar</v>
      </c>
      <c r="H2199">
        <f>+VLOOKUP(Importaciones_mensuales[[#This Row],[Tipo]],Cod_tipo[],2,0)</f>
        <v>5</v>
      </c>
      <c r="I2199" t="str">
        <f>+VLOOKUP(Importaciones_mensuales[[#This Row],[Código Arancelario]],Codigos10[],5,0)</f>
        <v>Cítricos</v>
      </c>
      <c r="J2199">
        <f>+VLOOKUP(Importaciones_mensuales[[#This Row],[Categoría]],Cod_Tipo_cultivo[],2,0)</f>
        <v>2</v>
      </c>
      <c r="K2199" t="s">
        <v>129</v>
      </c>
      <c r="L2199">
        <f>+VLOOKUP(Importaciones_mensuales[[#This Row],[Contenido]],Contenido_cod[],2,0)</f>
        <v>1</v>
      </c>
      <c r="M2199" t="str">
        <f>+VLOOKUP(Importaciones_mensuales[[#This Row],[Código Arancelario]],Codigos10[],7,0)</f>
        <v>Sin especificar</v>
      </c>
      <c r="N2199">
        <v>2021</v>
      </c>
      <c r="O2199">
        <v>1.3165466212407972</v>
      </c>
      <c r="P2199">
        <v>1.3522489048661761</v>
      </c>
      <c r="Q2199">
        <v>1.3036773322179331</v>
      </c>
      <c r="R2199">
        <v>1.0408894683810033</v>
      </c>
      <c r="S2199">
        <v>0.81972222222222224</v>
      </c>
      <c r="T2199">
        <v>0.81533910427979894</v>
      </c>
      <c r="U2199">
        <v>0.99850587164709437</v>
      </c>
      <c r="V2199">
        <v>0.8237345501438349</v>
      </c>
      <c r="W2199">
        <v>0.91597815040650388</v>
      </c>
      <c r="X2199" t="s">
        <v>364</v>
      </c>
      <c r="Y2199" t="s">
        <v>364</v>
      </c>
      <c r="Z2199" t="s">
        <v>364</v>
      </c>
    </row>
    <row r="2200" spans="1:26" x14ac:dyDescent="0.25">
      <c r="A2200" t="s">
        <v>185</v>
      </c>
      <c r="B2200" t="s">
        <v>363</v>
      </c>
      <c r="C2200" t="str">
        <f>+VLOOKUP(Importaciones_mensuales[[#This Row],[Código Arancelario]],Codigos10[],2,0)</f>
        <v>Lima agria</v>
      </c>
      <c r="D2200">
        <f>+VLOOKUP(Importaciones_mensuales[[#This Row],[Cultivo]],Cod_categoría[],2,0)</f>
        <v>100114027</v>
      </c>
      <c r="E2200" t="str">
        <f>+VLOOKUP(Importaciones_mensuales[[#This Row],[Código Arancelario]],Codigos10[],4,0)</f>
        <v>Sin especificar</v>
      </c>
      <c r="F2200">
        <f>+VLOOKUP(Importaciones_mensuales[[#This Row],[Procesamiento]],Cod_procesamiento[],2,0)</f>
        <v>6</v>
      </c>
      <c r="G2200" t="str">
        <f>+VLOOKUP(Importaciones_mensuales[[#This Row],[Código Arancelario]],Codigos10[],3,0)</f>
        <v>Sin especificar</v>
      </c>
      <c r="H2200">
        <f>+VLOOKUP(Importaciones_mensuales[[#This Row],[Tipo]],Cod_tipo[],2,0)</f>
        <v>5</v>
      </c>
      <c r="I2200" t="str">
        <f>+VLOOKUP(Importaciones_mensuales[[#This Row],[Código Arancelario]],Codigos10[],5,0)</f>
        <v>Cítricos</v>
      </c>
      <c r="J2200">
        <f>+VLOOKUP(Importaciones_mensuales[[#This Row],[Categoría]],Cod_Tipo_cultivo[],2,0)</f>
        <v>2</v>
      </c>
      <c r="K2200" t="s">
        <v>129</v>
      </c>
      <c r="L2200">
        <f>+VLOOKUP(Importaciones_mensuales[[#This Row],[Contenido]],Contenido_cod[],2,0)</f>
        <v>1</v>
      </c>
      <c r="M2200" t="str">
        <f>+VLOOKUP(Importaciones_mensuales[[#This Row],[Código Arancelario]],Codigos10[],7,0)</f>
        <v>Sin especificar</v>
      </c>
      <c r="N2200">
        <v>2021</v>
      </c>
      <c r="O2200">
        <v>0.75917236142748667</v>
      </c>
      <c r="P2200">
        <v>0.68349701875049029</v>
      </c>
      <c r="Q2200">
        <v>0.66100971110263906</v>
      </c>
      <c r="R2200">
        <v>0.75399966090200066</v>
      </c>
      <c r="S2200">
        <v>0.80211353724658185</v>
      </c>
      <c r="T2200">
        <v>0.66857872596153844</v>
      </c>
      <c r="U2200">
        <v>0.73794506166276852</v>
      </c>
      <c r="V2200">
        <v>0.75814001769117034</v>
      </c>
      <c r="W2200">
        <v>0.83732011222926239</v>
      </c>
      <c r="X2200" t="s">
        <v>364</v>
      </c>
      <c r="Y2200" t="s">
        <v>364</v>
      </c>
      <c r="Z2200" t="s">
        <v>364</v>
      </c>
    </row>
    <row r="2201" spans="1:26" x14ac:dyDescent="0.25">
      <c r="A2201" t="s">
        <v>187</v>
      </c>
      <c r="B2201" t="s">
        <v>363</v>
      </c>
      <c r="C2201" t="str">
        <f>+VLOOKUP(Importaciones_mensuales[[#This Row],[Código Arancelario]],Codigos10[],2,0)</f>
        <v>Limón</v>
      </c>
      <c r="D2201">
        <f>+VLOOKUP(Importaciones_mensuales[[#This Row],[Cultivo]],Cod_categoría[],2,0)</f>
        <v>100102003</v>
      </c>
      <c r="E2201" t="str">
        <f>+VLOOKUP(Importaciones_mensuales[[#This Row],[Código Arancelario]],Codigos10[],4,0)</f>
        <v>Sin especificar</v>
      </c>
      <c r="F2201">
        <f>+VLOOKUP(Importaciones_mensuales[[#This Row],[Procesamiento]],Cod_procesamiento[],2,0)</f>
        <v>6</v>
      </c>
      <c r="G2201" t="str">
        <f>+VLOOKUP(Importaciones_mensuales[[#This Row],[Código Arancelario]],Codigos10[],3,0)</f>
        <v>Sin especificar</v>
      </c>
      <c r="H2201">
        <f>+VLOOKUP(Importaciones_mensuales[[#This Row],[Tipo]],Cod_tipo[],2,0)</f>
        <v>5</v>
      </c>
      <c r="I2201" t="str">
        <f>+VLOOKUP(Importaciones_mensuales[[#This Row],[Código Arancelario]],Codigos10[],5,0)</f>
        <v>Cítricos</v>
      </c>
      <c r="J2201">
        <f>+VLOOKUP(Importaciones_mensuales[[#This Row],[Categoría]],Cod_Tipo_cultivo[],2,0)</f>
        <v>2</v>
      </c>
      <c r="K2201" t="s">
        <v>129</v>
      </c>
      <c r="L2201">
        <f>+VLOOKUP(Importaciones_mensuales[[#This Row],[Contenido]],Contenido_cod[],2,0)</f>
        <v>1</v>
      </c>
      <c r="M2201" t="str">
        <f>+VLOOKUP(Importaciones_mensuales[[#This Row],[Código Arancelario]],Codigos10[],7,0)</f>
        <v>Sin especificar</v>
      </c>
      <c r="N2201">
        <v>2021</v>
      </c>
      <c r="O2201">
        <v>0.78322532844366732</v>
      </c>
      <c r="P2201">
        <v>0.75569051740719362</v>
      </c>
      <c r="Q2201">
        <v>0.76047145016352513</v>
      </c>
      <c r="R2201">
        <v>0.76600484691611792</v>
      </c>
      <c r="S2201">
        <v>0.81097544984686065</v>
      </c>
      <c r="T2201">
        <v>0.75935637998875771</v>
      </c>
      <c r="U2201">
        <v>0.87791203509288918</v>
      </c>
      <c r="V2201">
        <v>0.89066963660858012</v>
      </c>
      <c r="W2201">
        <v>0.8236693267011399</v>
      </c>
      <c r="X2201" t="s">
        <v>364</v>
      </c>
      <c r="Y2201" t="s">
        <v>364</v>
      </c>
      <c r="Z2201" t="s">
        <v>364</v>
      </c>
    </row>
    <row r="2202" spans="1:26" x14ac:dyDescent="0.25">
      <c r="A2202" t="s">
        <v>188</v>
      </c>
      <c r="B2202" t="s">
        <v>363</v>
      </c>
      <c r="C2202" t="str">
        <f>+VLOOKUP(Importaciones_mensuales[[#This Row],[Código Arancelario]],Codigos10[],2,0)</f>
        <v>Otros cítricos</v>
      </c>
      <c r="D2202">
        <f>+VLOOKUP(Importaciones_mensuales[[#This Row],[Cultivo]],Cod_categoría[],2,0)</f>
        <v>100102008</v>
      </c>
      <c r="E2202" t="str">
        <f>+VLOOKUP(Importaciones_mensuales[[#This Row],[Código Arancelario]],Codigos10[],4,0)</f>
        <v>Sin especificar</v>
      </c>
      <c r="F2202">
        <f>+VLOOKUP(Importaciones_mensuales[[#This Row],[Procesamiento]],Cod_procesamiento[],2,0)</f>
        <v>6</v>
      </c>
      <c r="G2202" t="str">
        <f>+VLOOKUP(Importaciones_mensuales[[#This Row],[Código Arancelario]],Codigos10[],3,0)</f>
        <v>Sin especificar</v>
      </c>
      <c r="H2202">
        <f>+VLOOKUP(Importaciones_mensuales[[#This Row],[Tipo]],Cod_tipo[],2,0)</f>
        <v>5</v>
      </c>
      <c r="I2202" t="str">
        <f>+VLOOKUP(Importaciones_mensuales[[#This Row],[Código Arancelario]],Codigos10[],5,0)</f>
        <v>Cítricos</v>
      </c>
      <c r="J2202">
        <f>+VLOOKUP(Importaciones_mensuales[[#This Row],[Categoría]],Cod_Tipo_cultivo[],2,0)</f>
        <v>2</v>
      </c>
      <c r="K2202" t="s">
        <v>129</v>
      </c>
      <c r="L2202">
        <f>+VLOOKUP(Importaciones_mensuales[[#This Row],[Contenido]],Contenido_cod[],2,0)</f>
        <v>1</v>
      </c>
      <c r="M2202" t="str">
        <f>+VLOOKUP(Importaciones_mensuales[[#This Row],[Código Arancelario]],Codigos10[],7,0)</f>
        <v>Sin especificar</v>
      </c>
      <c r="N2202">
        <v>2021</v>
      </c>
      <c r="O2202" t="s">
        <v>364</v>
      </c>
      <c r="P2202" t="s">
        <v>364</v>
      </c>
      <c r="Q2202" t="s">
        <v>364</v>
      </c>
      <c r="R2202">
        <v>39.896551724137936</v>
      </c>
      <c r="S2202">
        <v>27.109090909090906</v>
      </c>
      <c r="T2202" t="s">
        <v>364</v>
      </c>
      <c r="U2202">
        <v>1.0822443639291466</v>
      </c>
      <c r="V2202">
        <v>1.0629939613526571</v>
      </c>
      <c r="W2202">
        <v>4.9966442857142859</v>
      </c>
      <c r="X2202" t="s">
        <v>364</v>
      </c>
      <c r="Y2202" t="s">
        <v>364</v>
      </c>
      <c r="Z2202" t="s">
        <v>364</v>
      </c>
    </row>
    <row r="2203" spans="1:26" x14ac:dyDescent="0.25">
      <c r="A2203" t="s">
        <v>318</v>
      </c>
      <c r="B2203" t="s">
        <v>15</v>
      </c>
      <c r="C2203" t="str">
        <f>+VLOOKUP(Importaciones_mensuales[[#This Row],[Código Arancelario]],Codigos10[],2,0)</f>
        <v>Frambuesa</v>
      </c>
      <c r="D2203">
        <f>+VLOOKUP(Importaciones_mensuales[[#This Row],[Cultivo]],Cod_categoría[],2,0)</f>
        <v>100101004</v>
      </c>
      <c r="E2203" t="str">
        <f>+VLOOKUP(Importaciones_mensuales[[#This Row],[Código Arancelario]],Codigos10[],4,0)</f>
        <v>Fresco</v>
      </c>
      <c r="F2203">
        <f>+VLOOKUP(Importaciones_mensuales[[#This Row],[Procesamiento]],Cod_procesamiento[],2,0)</f>
        <v>4</v>
      </c>
      <c r="G2203" t="str">
        <f>+VLOOKUP(Importaciones_mensuales[[#This Row],[Código Arancelario]],Codigos10[],3,0)</f>
        <v>No orgánico</v>
      </c>
      <c r="H2203">
        <f>+VLOOKUP(Importaciones_mensuales[[#This Row],[Tipo]],Cod_tipo[],2,0)</f>
        <v>2</v>
      </c>
      <c r="I2203" t="str">
        <f>+VLOOKUP(Importaciones_mensuales[[#This Row],[Código Arancelario]],Codigos10[],5,0)</f>
        <v>Berries</v>
      </c>
      <c r="J2203">
        <f>+VLOOKUP(Importaciones_mensuales[[#This Row],[Categoría]],Cod_Tipo_cultivo[],2,0)</f>
        <v>1</v>
      </c>
      <c r="K2203" t="s">
        <v>129</v>
      </c>
      <c r="L2203">
        <f>+VLOOKUP(Importaciones_mensuales[[#This Row],[Contenido]],Contenido_cod[],2,0)</f>
        <v>1</v>
      </c>
      <c r="M2203" t="str">
        <f>+VLOOKUP(Importaciones_mensuales[[#This Row],[Código Arancelario]],Codigos10[],7,0)</f>
        <v>Sin especificar</v>
      </c>
      <c r="N2203">
        <v>2019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188.7</v>
      </c>
      <c r="X2203">
        <v>0</v>
      </c>
      <c r="Y2203">
        <v>0</v>
      </c>
      <c r="Z2203">
        <v>0</v>
      </c>
    </row>
    <row r="2204" spans="1:26" x14ac:dyDescent="0.25">
      <c r="A2204" t="s">
        <v>240</v>
      </c>
      <c r="B2204" t="s">
        <v>15</v>
      </c>
      <c r="C2204" t="str">
        <f>+VLOOKUP(Importaciones_mensuales[[#This Row],[Código Arancelario]],Codigos10[],2,0)</f>
        <v>Arándano</v>
      </c>
      <c r="D2204">
        <f>+VLOOKUP(Importaciones_mensuales[[#This Row],[Cultivo]],Cod_categoría[],2,0)</f>
        <v>100101001</v>
      </c>
      <c r="E2204" t="str">
        <f>+VLOOKUP(Importaciones_mensuales[[#This Row],[Código Arancelario]],Codigos10[],4,0)</f>
        <v>Fresco</v>
      </c>
      <c r="F2204">
        <f>+VLOOKUP(Importaciones_mensuales[[#This Row],[Procesamiento]],Cod_procesamiento[],2,0)</f>
        <v>4</v>
      </c>
      <c r="G2204" t="str">
        <f>+VLOOKUP(Importaciones_mensuales[[#This Row],[Código Arancelario]],Codigos10[],3,0)</f>
        <v>No orgánico</v>
      </c>
      <c r="H2204">
        <f>+VLOOKUP(Importaciones_mensuales[[#This Row],[Tipo]],Cod_tipo[],2,0)</f>
        <v>2</v>
      </c>
      <c r="I2204" t="str">
        <f>+VLOOKUP(Importaciones_mensuales[[#This Row],[Código Arancelario]],Codigos10[],5,0)</f>
        <v>Berries</v>
      </c>
      <c r="J2204">
        <f>+VLOOKUP(Importaciones_mensuales[[#This Row],[Categoría]],Cod_Tipo_cultivo[],2,0)</f>
        <v>1</v>
      </c>
      <c r="K2204" t="s">
        <v>129</v>
      </c>
      <c r="L2204">
        <f>+VLOOKUP(Importaciones_mensuales[[#This Row],[Contenido]],Contenido_cod[],2,0)</f>
        <v>1</v>
      </c>
      <c r="M2204" t="str">
        <f>+VLOOKUP(Importaciones_mensuales[[#This Row],[Código Arancelario]],Codigos10[],7,0)</f>
        <v>Azul</v>
      </c>
      <c r="N2204">
        <v>2019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60996</v>
      </c>
      <c r="W2204">
        <v>0</v>
      </c>
      <c r="X2204">
        <v>0</v>
      </c>
      <c r="Y2204">
        <v>0</v>
      </c>
      <c r="Z2204">
        <v>0</v>
      </c>
    </row>
    <row r="2205" spans="1:26" x14ac:dyDescent="0.25">
      <c r="A2205" t="s">
        <v>244</v>
      </c>
      <c r="B2205" t="s">
        <v>15</v>
      </c>
      <c r="C2205" t="str">
        <f>+VLOOKUP(Importaciones_mensuales[[#This Row],[Código Arancelario]],Codigos10[],2,0)</f>
        <v>Zarzaparrilla</v>
      </c>
      <c r="D2205">
        <f>+VLOOKUP(Importaciones_mensuales[[#This Row],[Cultivo]],Cod_categoría[],2,0)</f>
        <v>100114039</v>
      </c>
      <c r="E2205" t="str">
        <f>+VLOOKUP(Importaciones_mensuales[[#This Row],[Código Arancelario]],Codigos10[],4,0)</f>
        <v>Fresco</v>
      </c>
      <c r="F2205">
        <f>+VLOOKUP(Importaciones_mensuales[[#This Row],[Procesamiento]],Cod_procesamiento[],2,0)</f>
        <v>4</v>
      </c>
      <c r="G2205" t="str">
        <f>+VLOOKUP(Importaciones_mensuales[[#This Row],[Código Arancelario]],Codigos10[],3,0)</f>
        <v>No orgánico</v>
      </c>
      <c r="H2205">
        <f>+VLOOKUP(Importaciones_mensuales[[#This Row],[Tipo]],Cod_tipo[],2,0)</f>
        <v>2</v>
      </c>
      <c r="I2205" t="str">
        <f>+VLOOKUP(Importaciones_mensuales[[#This Row],[Código Arancelario]],Codigos10[],5,0)</f>
        <v>Berries</v>
      </c>
      <c r="J2205">
        <f>+VLOOKUP(Importaciones_mensuales[[#This Row],[Categoría]],Cod_Tipo_cultivo[],2,0)</f>
        <v>1</v>
      </c>
      <c r="K2205" t="s">
        <v>129</v>
      </c>
      <c r="L2205">
        <f>+VLOOKUP(Importaciones_mensuales[[#This Row],[Contenido]],Contenido_cod[],2,0)</f>
        <v>1</v>
      </c>
      <c r="M2205" t="str">
        <f>+VLOOKUP(Importaciones_mensuales[[#This Row],[Código Arancelario]],Codigos10[],7,0)</f>
        <v>Sin especificar</v>
      </c>
      <c r="N2205">
        <v>2019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6585.73</v>
      </c>
      <c r="U2205">
        <v>8065.23</v>
      </c>
      <c r="V2205">
        <v>0</v>
      </c>
      <c r="W2205">
        <v>0</v>
      </c>
      <c r="X2205">
        <v>0</v>
      </c>
      <c r="Y2205">
        <v>0</v>
      </c>
      <c r="Z2205">
        <v>0</v>
      </c>
    </row>
    <row r="2206" spans="1:26" x14ac:dyDescent="0.25">
      <c r="A2206" t="s">
        <v>196</v>
      </c>
      <c r="B2206" t="s">
        <v>363</v>
      </c>
      <c r="C2206" t="str">
        <f>+VLOOKUP(Importaciones_mensuales[[#This Row],[Código Arancelario]],Codigos10[],2,0)</f>
        <v>Uva</v>
      </c>
      <c r="D2206">
        <f>+VLOOKUP(Importaciones_mensuales[[#This Row],[Cultivo]],Cod_categoría[],2,0)</f>
        <v>100109001</v>
      </c>
      <c r="E2206" t="str">
        <f>+VLOOKUP(Importaciones_mensuales[[#This Row],[Código Arancelario]],Codigos10[],4,0)</f>
        <v>Deshidratado</v>
      </c>
      <c r="F2206">
        <f>+VLOOKUP(Importaciones_mensuales[[#This Row],[Procesamiento]],Cod_procesamiento[],2,0)</f>
        <v>3</v>
      </c>
      <c r="G2206" t="str">
        <f>+VLOOKUP(Importaciones_mensuales[[#This Row],[Código Arancelario]],Codigos10[],3,0)</f>
        <v>Sin especificar</v>
      </c>
      <c r="H2206">
        <f>+VLOOKUP(Importaciones_mensuales[[#This Row],[Tipo]],Cod_tipo[],2,0)</f>
        <v>5</v>
      </c>
      <c r="I2206" t="str">
        <f>+VLOOKUP(Importaciones_mensuales[[#This Row],[Código Arancelario]],Codigos10[],5,0)</f>
        <v>Uva</v>
      </c>
      <c r="J2206">
        <f>+VLOOKUP(Importaciones_mensuales[[#This Row],[Categoría]],Cod_Tipo_cultivo[],2,0)</f>
        <v>11</v>
      </c>
      <c r="K2206" t="s">
        <v>129</v>
      </c>
      <c r="L2206">
        <f>+VLOOKUP(Importaciones_mensuales[[#This Row],[Contenido]],Contenido_cod[],2,0)</f>
        <v>1</v>
      </c>
      <c r="M2206" t="str">
        <f>+VLOOKUP(Importaciones_mensuales[[#This Row],[Código Arancelario]],Codigos10[],7,0)</f>
        <v>Sin especificar</v>
      </c>
      <c r="N2206">
        <v>2021</v>
      </c>
      <c r="O2206">
        <v>33.5</v>
      </c>
      <c r="P2206" t="s">
        <v>364</v>
      </c>
      <c r="Q2206" t="s">
        <v>364</v>
      </c>
      <c r="R2206">
        <v>1.4952027906976744</v>
      </c>
      <c r="S2206" t="s">
        <v>364</v>
      </c>
      <c r="T2206">
        <v>37.65</v>
      </c>
      <c r="U2206" t="s">
        <v>364</v>
      </c>
      <c r="V2206">
        <v>1.4307536633663367</v>
      </c>
      <c r="W2206">
        <v>0.71792982456140353</v>
      </c>
      <c r="X2206" t="s">
        <v>364</v>
      </c>
      <c r="Y2206" t="s">
        <v>364</v>
      </c>
      <c r="Z2206" t="s">
        <v>364</v>
      </c>
    </row>
    <row r="2207" spans="1:26" x14ac:dyDescent="0.25">
      <c r="A2207" t="s">
        <v>197</v>
      </c>
      <c r="B2207" t="s">
        <v>363</v>
      </c>
      <c r="C2207" t="str">
        <f>+VLOOKUP(Importaciones_mensuales[[#This Row],[Código Arancelario]],Codigos10[],2,0)</f>
        <v>Uva</v>
      </c>
      <c r="D2207">
        <f>+VLOOKUP(Importaciones_mensuales[[#This Row],[Cultivo]],Cod_categoría[],2,0)</f>
        <v>100109001</v>
      </c>
      <c r="E2207" t="str">
        <f>+VLOOKUP(Importaciones_mensuales[[#This Row],[Código Arancelario]],Codigos10[],4,0)</f>
        <v>Deshidratado</v>
      </c>
      <c r="F2207">
        <f>+VLOOKUP(Importaciones_mensuales[[#This Row],[Procesamiento]],Cod_procesamiento[],2,0)</f>
        <v>3</v>
      </c>
      <c r="G2207" t="str">
        <f>+VLOOKUP(Importaciones_mensuales[[#This Row],[Código Arancelario]],Codigos10[],3,0)</f>
        <v>Sin especificar</v>
      </c>
      <c r="H2207">
        <f>+VLOOKUP(Importaciones_mensuales[[#This Row],[Tipo]],Cod_tipo[],2,0)</f>
        <v>5</v>
      </c>
      <c r="I2207" t="str">
        <f>+VLOOKUP(Importaciones_mensuales[[#This Row],[Código Arancelario]],Codigos10[],5,0)</f>
        <v>Uva</v>
      </c>
      <c r="J2207">
        <f>+VLOOKUP(Importaciones_mensuales[[#This Row],[Categoría]],Cod_Tipo_cultivo[],2,0)</f>
        <v>11</v>
      </c>
      <c r="K2207" t="s">
        <v>129</v>
      </c>
      <c r="L2207">
        <f>+VLOOKUP(Importaciones_mensuales[[#This Row],[Contenido]],Contenido_cod[],2,0)</f>
        <v>1</v>
      </c>
      <c r="M2207" t="str">
        <f>+VLOOKUP(Importaciones_mensuales[[#This Row],[Código Arancelario]],Codigos10[],7,0)</f>
        <v>Sin especificar</v>
      </c>
      <c r="N2207">
        <v>2021</v>
      </c>
      <c r="O2207">
        <v>7.1115141198550909</v>
      </c>
      <c r="P2207">
        <v>1.3724192805755395</v>
      </c>
      <c r="Q2207">
        <v>1.8636337598577526</v>
      </c>
      <c r="R2207">
        <v>2.8345887057145216</v>
      </c>
      <c r="S2207">
        <v>6.9779917066783055</v>
      </c>
      <c r="T2207">
        <v>2.5475702778234424</v>
      </c>
      <c r="U2207">
        <v>2.2311352478632478</v>
      </c>
      <c r="V2207">
        <v>2.3245634530005819</v>
      </c>
      <c r="W2207">
        <v>2.4344221550926979</v>
      </c>
      <c r="X2207" t="s">
        <v>364</v>
      </c>
      <c r="Y2207" t="s">
        <v>364</v>
      </c>
      <c r="Z2207" t="s">
        <v>364</v>
      </c>
    </row>
    <row r="2208" spans="1:26" x14ac:dyDescent="0.25">
      <c r="A2208" t="s">
        <v>198</v>
      </c>
      <c r="B2208" t="s">
        <v>363</v>
      </c>
      <c r="C2208" t="str">
        <f>+VLOOKUP(Importaciones_mensuales[[#This Row],[Código Arancelario]],Codigos10[],2,0)</f>
        <v>Sandía</v>
      </c>
      <c r="D2208">
        <f>+VLOOKUP(Importaciones_mensuales[[#This Row],[Cultivo]],Cod_categoría[],2,0)</f>
        <v>100112028</v>
      </c>
      <c r="E2208" t="str">
        <f>+VLOOKUP(Importaciones_mensuales[[#This Row],[Código Arancelario]],Codigos10[],4,0)</f>
        <v>Fresco</v>
      </c>
      <c r="F2208">
        <f>+VLOOKUP(Importaciones_mensuales[[#This Row],[Procesamiento]],Cod_procesamiento[],2,0)</f>
        <v>4</v>
      </c>
      <c r="G2208" t="str">
        <f>+VLOOKUP(Importaciones_mensuales[[#This Row],[Código Arancelario]],Codigos10[],3,0)</f>
        <v>Sin especificar</v>
      </c>
      <c r="H2208">
        <f>+VLOOKUP(Importaciones_mensuales[[#This Row],[Tipo]],Cod_tipo[],2,0)</f>
        <v>5</v>
      </c>
      <c r="I2208" t="str">
        <f>+VLOOKUP(Importaciones_mensuales[[#This Row],[Código Arancelario]],Codigos10[],5,0)</f>
        <v>Frutas anuales</v>
      </c>
      <c r="J2208">
        <f>+VLOOKUP(Importaciones_mensuales[[#This Row],[Categoría]],Cod_Tipo_cultivo[],2,0)</f>
        <v>10</v>
      </c>
      <c r="K2208" t="s">
        <v>129</v>
      </c>
      <c r="L2208">
        <f>+VLOOKUP(Importaciones_mensuales[[#This Row],[Contenido]],Contenido_cod[],2,0)</f>
        <v>1</v>
      </c>
      <c r="M2208" t="str">
        <f>+VLOOKUP(Importaciones_mensuales[[#This Row],[Código Arancelario]],Codigos10[],7,0)</f>
        <v>Sin especificar</v>
      </c>
      <c r="N2208">
        <v>2021</v>
      </c>
      <c r="O2208">
        <v>0.10832872970101685</v>
      </c>
      <c r="P2208">
        <v>0.10775957727873184</v>
      </c>
      <c r="Q2208">
        <v>0.12160679245283018</v>
      </c>
      <c r="R2208">
        <v>0.18765462365591398</v>
      </c>
      <c r="S2208">
        <v>0.22194949494949495</v>
      </c>
      <c r="T2208">
        <v>0.63286917609897342</v>
      </c>
      <c r="U2208">
        <v>0.7151750102585146</v>
      </c>
      <c r="V2208">
        <v>0.68402186949615884</v>
      </c>
      <c r="W2208">
        <v>0.19198628730659237</v>
      </c>
      <c r="X2208" t="s">
        <v>364</v>
      </c>
      <c r="Y2208" t="s">
        <v>364</v>
      </c>
      <c r="Z2208" t="s">
        <v>364</v>
      </c>
    </row>
    <row r="2209" spans="1:26" x14ac:dyDescent="0.25">
      <c r="A2209" t="s">
        <v>201</v>
      </c>
      <c r="B2209" t="s">
        <v>363</v>
      </c>
      <c r="C2209" t="str">
        <f>+VLOOKUP(Importaciones_mensuales[[#This Row],[Código Arancelario]],Codigos10[],2,0)</f>
        <v>Melón</v>
      </c>
      <c r="D2209">
        <f>+VLOOKUP(Importaciones_mensuales[[#This Row],[Cultivo]],Cod_categoría[],2,0)</f>
        <v>100112027</v>
      </c>
      <c r="E2209" t="str">
        <f>+VLOOKUP(Importaciones_mensuales[[#This Row],[Código Arancelario]],Codigos10[],4,0)</f>
        <v>Fresco</v>
      </c>
      <c r="F2209">
        <f>+VLOOKUP(Importaciones_mensuales[[#This Row],[Procesamiento]],Cod_procesamiento[],2,0)</f>
        <v>4</v>
      </c>
      <c r="G2209" t="str">
        <f>+VLOOKUP(Importaciones_mensuales[[#This Row],[Código Arancelario]],Codigos10[],3,0)</f>
        <v>Sin especificar</v>
      </c>
      <c r="H2209">
        <f>+VLOOKUP(Importaciones_mensuales[[#This Row],[Tipo]],Cod_tipo[],2,0)</f>
        <v>5</v>
      </c>
      <c r="I2209" t="str">
        <f>+VLOOKUP(Importaciones_mensuales[[#This Row],[Código Arancelario]],Codigos10[],5,0)</f>
        <v>Frutas anuales</v>
      </c>
      <c r="J2209">
        <f>+VLOOKUP(Importaciones_mensuales[[#This Row],[Categoría]],Cod_Tipo_cultivo[],2,0)</f>
        <v>10</v>
      </c>
      <c r="K2209" t="s">
        <v>129</v>
      </c>
      <c r="L2209">
        <f>+VLOOKUP(Importaciones_mensuales[[#This Row],[Contenido]],Contenido_cod[],2,0)</f>
        <v>1</v>
      </c>
      <c r="M2209" t="str">
        <f>+VLOOKUP(Importaciones_mensuales[[#This Row],[Código Arancelario]],Codigos10[],7,0)</f>
        <v>Sin especificar</v>
      </c>
      <c r="N2209">
        <v>2021</v>
      </c>
      <c r="O2209" t="s">
        <v>364</v>
      </c>
      <c r="P2209" t="s">
        <v>364</v>
      </c>
      <c r="Q2209">
        <v>0.28841110793014602</v>
      </c>
      <c r="R2209">
        <v>0.36229388008698354</v>
      </c>
      <c r="S2209" t="s">
        <v>364</v>
      </c>
      <c r="T2209">
        <v>0.71276190476190471</v>
      </c>
      <c r="U2209">
        <v>0.73111164419948205</v>
      </c>
      <c r="V2209">
        <v>0.71380169129850635</v>
      </c>
      <c r="W2209">
        <v>0.70083218670227954</v>
      </c>
      <c r="X2209" t="s">
        <v>364</v>
      </c>
      <c r="Y2209" t="s">
        <v>364</v>
      </c>
      <c r="Z2209" t="s">
        <v>364</v>
      </c>
    </row>
    <row r="2210" spans="1:26" x14ac:dyDescent="0.25">
      <c r="A2210" t="s">
        <v>203</v>
      </c>
      <c r="B2210" t="s">
        <v>363</v>
      </c>
      <c r="C2210" t="str">
        <f>+VLOOKUP(Importaciones_mensuales[[#This Row],[Código Arancelario]],Codigos10[],2,0)</f>
        <v>Papaya</v>
      </c>
      <c r="D2210">
        <f>+VLOOKUP(Importaciones_mensuales[[#This Row],[Cultivo]],Cod_categoría[],2,0)</f>
        <v>100108004</v>
      </c>
      <c r="E2210" t="str">
        <f>+VLOOKUP(Importaciones_mensuales[[#This Row],[Código Arancelario]],Codigos10[],4,0)</f>
        <v>Fresco</v>
      </c>
      <c r="F2210">
        <f>+VLOOKUP(Importaciones_mensuales[[#This Row],[Procesamiento]],Cod_procesamiento[],2,0)</f>
        <v>4</v>
      </c>
      <c r="G2210" t="str">
        <f>+VLOOKUP(Importaciones_mensuales[[#This Row],[Código Arancelario]],Codigos10[],3,0)</f>
        <v>Sin especificar</v>
      </c>
      <c r="H2210">
        <f>+VLOOKUP(Importaciones_mensuales[[#This Row],[Tipo]],Cod_tipo[],2,0)</f>
        <v>5</v>
      </c>
      <c r="I2210" t="str">
        <f>+VLOOKUP(Importaciones_mensuales[[#This Row],[Código Arancelario]],Codigos10[],5,0)</f>
        <v>Tropicales y Subtropicales</v>
      </c>
      <c r="J2210">
        <f>+VLOOKUP(Importaciones_mensuales[[#This Row],[Categoría]],Cod_Tipo_cultivo[],2,0)</f>
        <v>4</v>
      </c>
      <c r="K2210" t="s">
        <v>129</v>
      </c>
      <c r="L2210">
        <f>+VLOOKUP(Importaciones_mensuales[[#This Row],[Contenido]],Contenido_cod[],2,0)</f>
        <v>1</v>
      </c>
      <c r="M2210" t="str">
        <f>+VLOOKUP(Importaciones_mensuales[[#This Row],[Código Arancelario]],Codigos10[],7,0)</f>
        <v>Sin especificar</v>
      </c>
      <c r="N2210">
        <v>2021</v>
      </c>
      <c r="O2210" t="s">
        <v>364</v>
      </c>
      <c r="P2210" t="s">
        <v>364</v>
      </c>
      <c r="Q2210" t="s">
        <v>364</v>
      </c>
      <c r="R2210" t="s">
        <v>364</v>
      </c>
      <c r="S2210">
        <v>9.7986301369863025</v>
      </c>
      <c r="T2210" t="s">
        <v>364</v>
      </c>
      <c r="U2210" t="s">
        <v>364</v>
      </c>
      <c r="V2210" t="s">
        <v>364</v>
      </c>
      <c r="W2210" t="s">
        <v>364</v>
      </c>
      <c r="X2210" t="s">
        <v>364</v>
      </c>
      <c r="Y2210" t="s">
        <v>364</v>
      </c>
      <c r="Z2210" t="s">
        <v>364</v>
      </c>
    </row>
    <row r="2211" spans="1:26" x14ac:dyDescent="0.25">
      <c r="A2211" t="s">
        <v>205</v>
      </c>
      <c r="B2211" t="s">
        <v>363</v>
      </c>
      <c r="C2211" t="str">
        <f>+VLOOKUP(Importaciones_mensuales[[#This Row],[Código Arancelario]],Codigos10[],2,0)</f>
        <v>Manzana</v>
      </c>
      <c r="D2211">
        <f>+VLOOKUP(Importaciones_mensuales[[#This Row],[Cultivo]],Cod_categoría[],2,0)</f>
        <v>100104002</v>
      </c>
      <c r="E2211" t="str">
        <f>+VLOOKUP(Importaciones_mensuales[[#This Row],[Código Arancelario]],Codigos10[],4,0)</f>
        <v>Fresco</v>
      </c>
      <c r="F2211">
        <f>+VLOOKUP(Importaciones_mensuales[[#This Row],[Procesamiento]],Cod_procesamiento[],2,0)</f>
        <v>4</v>
      </c>
      <c r="G2211" t="str">
        <f>+VLOOKUP(Importaciones_mensuales[[#This Row],[Código Arancelario]],Codigos10[],3,0)</f>
        <v>Sin especificar</v>
      </c>
      <c r="H2211">
        <f>+VLOOKUP(Importaciones_mensuales[[#This Row],[Tipo]],Cod_tipo[],2,0)</f>
        <v>5</v>
      </c>
      <c r="I2211" t="str">
        <f>+VLOOKUP(Importaciones_mensuales[[#This Row],[Código Arancelario]],Codigos10[],5,0)</f>
        <v>Frutos de pepita</v>
      </c>
      <c r="J2211">
        <f>+VLOOKUP(Importaciones_mensuales[[#This Row],[Categoría]],Cod_Tipo_cultivo[],2,0)</f>
        <v>3</v>
      </c>
      <c r="K2211" t="s">
        <v>129</v>
      </c>
      <c r="L2211">
        <f>+VLOOKUP(Importaciones_mensuales[[#This Row],[Contenido]],Contenido_cod[],2,0)</f>
        <v>1</v>
      </c>
      <c r="M2211" t="str">
        <f>+VLOOKUP(Importaciones_mensuales[[#This Row],[Código Arancelario]],Codigos10[],7,0)</f>
        <v>Richared delicious</v>
      </c>
      <c r="N2211">
        <v>2021</v>
      </c>
      <c r="O2211">
        <v>1.2688227513227512</v>
      </c>
      <c r="P2211">
        <v>1.272607709750567</v>
      </c>
      <c r="Q2211" t="s">
        <v>364</v>
      </c>
      <c r="R2211" t="s">
        <v>364</v>
      </c>
      <c r="S2211" t="s">
        <v>364</v>
      </c>
      <c r="T2211" t="s">
        <v>364</v>
      </c>
      <c r="U2211" t="s">
        <v>364</v>
      </c>
      <c r="V2211" t="s">
        <v>364</v>
      </c>
      <c r="W2211" t="s">
        <v>364</v>
      </c>
      <c r="X2211" t="s">
        <v>364</v>
      </c>
      <c r="Y2211" t="s">
        <v>364</v>
      </c>
      <c r="Z2211" t="s">
        <v>364</v>
      </c>
    </row>
    <row r="2212" spans="1:26" x14ac:dyDescent="0.25">
      <c r="A2212" t="s">
        <v>246</v>
      </c>
      <c r="B2212" t="s">
        <v>15</v>
      </c>
      <c r="C2212" t="str">
        <f>+VLOOKUP(Importaciones_mensuales[[#This Row],[Código Arancelario]],Codigos10[],2,0)</f>
        <v>Frutilla</v>
      </c>
      <c r="D2212">
        <f>+VLOOKUP(Importaciones_mensuales[[#This Row],[Cultivo]],Cod_categoría[],2,0)</f>
        <v>100112025</v>
      </c>
      <c r="E2212" t="str">
        <f>+VLOOKUP(Importaciones_mensuales[[#This Row],[Código Arancelario]],Codigos10[],4,0)</f>
        <v>Congelado</v>
      </c>
      <c r="F2212">
        <f>+VLOOKUP(Importaciones_mensuales[[#This Row],[Procesamiento]],Cod_procesamiento[],2,0)</f>
        <v>1</v>
      </c>
      <c r="G2212" t="str">
        <f>+VLOOKUP(Importaciones_mensuales[[#This Row],[Código Arancelario]],Codigos10[],3,0)</f>
        <v>Orgánico</v>
      </c>
      <c r="H2212">
        <f>+VLOOKUP(Importaciones_mensuales[[#This Row],[Tipo]],Cod_tipo[],2,0)</f>
        <v>1</v>
      </c>
      <c r="I2212" t="str">
        <f>+VLOOKUP(Importaciones_mensuales[[#This Row],[Código Arancelario]],Codigos10[],5,0)</f>
        <v>Berries</v>
      </c>
      <c r="J2212">
        <f>+VLOOKUP(Importaciones_mensuales[[#This Row],[Categoría]],Cod_Tipo_cultivo[],2,0)</f>
        <v>1</v>
      </c>
      <c r="K2212" t="s">
        <v>129</v>
      </c>
      <c r="L2212">
        <f>+VLOOKUP(Importaciones_mensuales[[#This Row],[Contenido]],Contenido_cod[],2,0)</f>
        <v>1</v>
      </c>
      <c r="M2212" t="str">
        <f>+VLOOKUP(Importaciones_mensuales[[#This Row],[Código Arancelario]],Codigos10[],7,0)</f>
        <v>Sin especificar</v>
      </c>
      <c r="N2212">
        <v>2019</v>
      </c>
      <c r="O2212">
        <v>0</v>
      </c>
      <c r="P2212">
        <v>0</v>
      </c>
      <c r="Q2212">
        <v>63579.6</v>
      </c>
      <c r="R2212">
        <v>57791.41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344.88</v>
      </c>
    </row>
    <row r="2213" spans="1:26" x14ac:dyDescent="0.25">
      <c r="A2213" t="s">
        <v>298</v>
      </c>
      <c r="B2213" t="s">
        <v>15</v>
      </c>
      <c r="C2213" t="str">
        <f>+VLOOKUP(Importaciones_mensuales[[#This Row],[Código Arancelario]],Codigos10[],2,0)</f>
        <v>Mora</v>
      </c>
      <c r="D2213">
        <f>+VLOOKUP(Importaciones_mensuales[[#This Row],[Cultivo]],Cod_categoría[],2,0)</f>
        <v>100101008</v>
      </c>
      <c r="E2213" t="str">
        <f>+VLOOKUP(Importaciones_mensuales[[#This Row],[Código Arancelario]],Codigos10[],4,0)</f>
        <v>Congelado</v>
      </c>
      <c r="F2213">
        <f>+VLOOKUP(Importaciones_mensuales[[#This Row],[Procesamiento]],Cod_procesamiento[],2,0)</f>
        <v>1</v>
      </c>
      <c r="G2213" t="str">
        <f>+VLOOKUP(Importaciones_mensuales[[#This Row],[Código Arancelario]],Codigos10[],3,0)</f>
        <v>Orgánico</v>
      </c>
      <c r="H2213">
        <f>+VLOOKUP(Importaciones_mensuales[[#This Row],[Tipo]],Cod_tipo[],2,0)</f>
        <v>1</v>
      </c>
      <c r="I2213" t="str">
        <f>+VLOOKUP(Importaciones_mensuales[[#This Row],[Código Arancelario]],Codigos10[],5,0)</f>
        <v>Berries</v>
      </c>
      <c r="J2213">
        <f>+VLOOKUP(Importaciones_mensuales[[#This Row],[Categoría]],Cod_Tipo_cultivo[],2,0)</f>
        <v>1</v>
      </c>
      <c r="K2213" t="s">
        <v>129</v>
      </c>
      <c r="L2213">
        <f>+VLOOKUP(Importaciones_mensuales[[#This Row],[Contenido]],Contenido_cod[],2,0)</f>
        <v>1</v>
      </c>
      <c r="M2213" t="str">
        <f>+VLOOKUP(Importaciones_mensuales[[#This Row],[Código Arancelario]],Codigos10[],7,0)</f>
        <v>Sin especificar</v>
      </c>
      <c r="N2213">
        <v>2019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46952.25</v>
      </c>
      <c r="Z2213">
        <v>24570</v>
      </c>
    </row>
    <row r="2214" spans="1:26" x14ac:dyDescent="0.25">
      <c r="A2214" t="s">
        <v>248</v>
      </c>
      <c r="B2214" t="s">
        <v>15</v>
      </c>
      <c r="C2214" t="str">
        <f>+VLOOKUP(Importaciones_mensuales[[#This Row],[Código Arancelario]],Codigos10[],2,0)</f>
        <v>Mora</v>
      </c>
      <c r="D2214">
        <f>+VLOOKUP(Importaciones_mensuales[[#This Row],[Cultivo]],Cod_categoría[],2,0)</f>
        <v>100101008</v>
      </c>
      <c r="E2214" t="str">
        <f>+VLOOKUP(Importaciones_mensuales[[#This Row],[Código Arancelario]],Codigos10[],4,0)</f>
        <v>Congelado</v>
      </c>
      <c r="F2214">
        <f>+VLOOKUP(Importaciones_mensuales[[#This Row],[Procesamiento]],Cod_procesamiento[],2,0)</f>
        <v>1</v>
      </c>
      <c r="G2214" t="str">
        <f>+VLOOKUP(Importaciones_mensuales[[#This Row],[Código Arancelario]],Codigos10[],3,0)</f>
        <v>No orgánico</v>
      </c>
      <c r="H2214">
        <f>+VLOOKUP(Importaciones_mensuales[[#This Row],[Tipo]],Cod_tipo[],2,0)</f>
        <v>2</v>
      </c>
      <c r="I2214" t="str">
        <f>+VLOOKUP(Importaciones_mensuales[[#This Row],[Código Arancelario]],Codigos10[],5,0)</f>
        <v>Berries</v>
      </c>
      <c r="J2214">
        <f>+VLOOKUP(Importaciones_mensuales[[#This Row],[Categoría]],Cod_Tipo_cultivo[],2,0)</f>
        <v>1</v>
      </c>
      <c r="K2214" t="s">
        <v>129</v>
      </c>
      <c r="L2214">
        <f>+VLOOKUP(Importaciones_mensuales[[#This Row],[Contenido]],Contenido_cod[],2,0)</f>
        <v>1</v>
      </c>
      <c r="M2214" t="str">
        <f>+VLOOKUP(Importaciones_mensuales[[#This Row],[Código Arancelario]],Codigos10[],7,0)</f>
        <v>Sin especificar</v>
      </c>
      <c r="N2214">
        <v>2019</v>
      </c>
      <c r="O2214">
        <v>0</v>
      </c>
      <c r="P2214">
        <v>0</v>
      </c>
      <c r="Q2214">
        <v>100.7</v>
      </c>
      <c r="R2214">
        <v>0</v>
      </c>
      <c r="S2214">
        <v>0</v>
      </c>
      <c r="T2214">
        <v>0</v>
      </c>
      <c r="U2214">
        <v>463.98</v>
      </c>
      <c r="V2214">
        <v>0</v>
      </c>
      <c r="W2214">
        <v>76331.09</v>
      </c>
      <c r="X2214">
        <v>0</v>
      </c>
      <c r="Y2214">
        <v>0</v>
      </c>
      <c r="Z2214">
        <v>0</v>
      </c>
    </row>
    <row r="2215" spans="1:26" x14ac:dyDescent="0.25">
      <c r="A2215" t="s">
        <v>254</v>
      </c>
      <c r="B2215" t="s">
        <v>15</v>
      </c>
      <c r="C2215" t="str">
        <f>+VLOOKUP(Importaciones_mensuales[[#This Row],[Código Arancelario]],Codigos10[],2,0)</f>
        <v>Arándano</v>
      </c>
      <c r="D2215">
        <f>+VLOOKUP(Importaciones_mensuales[[#This Row],[Cultivo]],Cod_categoría[],2,0)</f>
        <v>100101001</v>
      </c>
      <c r="E2215" t="str">
        <f>+VLOOKUP(Importaciones_mensuales[[#This Row],[Código Arancelario]],Codigos10[],4,0)</f>
        <v>Congelado</v>
      </c>
      <c r="F2215">
        <f>+VLOOKUP(Importaciones_mensuales[[#This Row],[Procesamiento]],Cod_procesamiento[],2,0)</f>
        <v>1</v>
      </c>
      <c r="G2215" t="str">
        <f>+VLOOKUP(Importaciones_mensuales[[#This Row],[Código Arancelario]],Codigos10[],3,0)</f>
        <v>Orgánico</v>
      </c>
      <c r="H2215">
        <f>+VLOOKUP(Importaciones_mensuales[[#This Row],[Tipo]],Cod_tipo[],2,0)</f>
        <v>1</v>
      </c>
      <c r="I2215" t="str">
        <f>+VLOOKUP(Importaciones_mensuales[[#This Row],[Código Arancelario]],Codigos10[],5,0)</f>
        <v>Berries</v>
      </c>
      <c r="J2215">
        <f>+VLOOKUP(Importaciones_mensuales[[#This Row],[Categoría]],Cod_Tipo_cultivo[],2,0)</f>
        <v>1</v>
      </c>
      <c r="K2215" t="s">
        <v>129</v>
      </c>
      <c r="L2215">
        <f>+VLOOKUP(Importaciones_mensuales[[#This Row],[Contenido]],Contenido_cod[],2,0)</f>
        <v>1</v>
      </c>
      <c r="M2215" t="str">
        <f>+VLOOKUP(Importaciones_mensuales[[#This Row],[Código Arancelario]],Codigos10[],7,0)</f>
        <v>Sin especificar</v>
      </c>
      <c r="N2215">
        <v>2019</v>
      </c>
      <c r="O2215">
        <v>0</v>
      </c>
      <c r="P2215">
        <v>77439.179999999993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56904.69</v>
      </c>
      <c r="W2215">
        <v>0</v>
      </c>
      <c r="X2215">
        <v>0</v>
      </c>
      <c r="Y2215">
        <v>0</v>
      </c>
      <c r="Z2215">
        <v>0</v>
      </c>
    </row>
    <row r="2216" spans="1:26" x14ac:dyDescent="0.25">
      <c r="A2216" t="s">
        <v>216</v>
      </c>
      <c r="B2216" t="s">
        <v>363</v>
      </c>
      <c r="C2216" t="str">
        <f>+VLOOKUP(Importaciones_mensuales[[#This Row],[Código Arancelario]],Codigos10[],2,0)</f>
        <v>Pera</v>
      </c>
      <c r="D2216">
        <f>+VLOOKUP(Importaciones_mensuales[[#This Row],[Cultivo]],Cod_categoría[],2,0)</f>
        <v>100104005</v>
      </c>
      <c r="E2216" t="str">
        <f>+VLOOKUP(Importaciones_mensuales[[#This Row],[Código Arancelario]],Codigos10[],4,0)</f>
        <v>Fresco</v>
      </c>
      <c r="F2216">
        <f>+VLOOKUP(Importaciones_mensuales[[#This Row],[Procesamiento]],Cod_procesamiento[],2,0)</f>
        <v>4</v>
      </c>
      <c r="G2216" t="str">
        <f>+VLOOKUP(Importaciones_mensuales[[#This Row],[Código Arancelario]],Codigos10[],3,0)</f>
        <v>Sin especificar</v>
      </c>
      <c r="H2216">
        <f>+VLOOKUP(Importaciones_mensuales[[#This Row],[Tipo]],Cod_tipo[],2,0)</f>
        <v>5</v>
      </c>
      <c r="I2216" t="str">
        <f>+VLOOKUP(Importaciones_mensuales[[#This Row],[Código Arancelario]],Codigos10[],5,0)</f>
        <v>Frutos de pepita</v>
      </c>
      <c r="J2216">
        <f>+VLOOKUP(Importaciones_mensuales[[#This Row],[Categoría]],Cod_Tipo_cultivo[],2,0)</f>
        <v>3</v>
      </c>
      <c r="K2216" t="s">
        <v>129</v>
      </c>
      <c r="L2216">
        <f>+VLOOKUP(Importaciones_mensuales[[#This Row],[Contenido]],Contenido_cod[],2,0)</f>
        <v>1</v>
      </c>
      <c r="M2216" t="str">
        <f>+VLOOKUP(Importaciones_mensuales[[#This Row],[Código Arancelario]],Codigos10[],7,0)</f>
        <v>Packham's triumph</v>
      </c>
      <c r="N2216">
        <v>2021</v>
      </c>
      <c r="O2216">
        <v>1.3120044117994938</v>
      </c>
      <c r="P2216">
        <v>1.2295081967213115</v>
      </c>
      <c r="Q2216" t="s">
        <v>364</v>
      </c>
      <c r="R2216">
        <v>0.50211325966850828</v>
      </c>
      <c r="S2216" t="s">
        <v>364</v>
      </c>
      <c r="T2216" t="s">
        <v>364</v>
      </c>
      <c r="U2216" t="s">
        <v>364</v>
      </c>
      <c r="V2216">
        <v>0.95371572871572863</v>
      </c>
      <c r="W2216">
        <v>0.95371572871572863</v>
      </c>
      <c r="X2216" t="s">
        <v>364</v>
      </c>
      <c r="Y2216" t="s">
        <v>364</v>
      </c>
      <c r="Z2216" t="s">
        <v>364</v>
      </c>
    </row>
    <row r="2217" spans="1:26" x14ac:dyDescent="0.25">
      <c r="A2217" t="s">
        <v>219</v>
      </c>
      <c r="B2217" t="s">
        <v>363</v>
      </c>
      <c r="C2217" t="str">
        <f>+VLOOKUP(Importaciones_mensuales[[#This Row],[Código Arancelario]],Codigos10[],2,0)</f>
        <v>Pera</v>
      </c>
      <c r="D2217">
        <f>+VLOOKUP(Importaciones_mensuales[[#This Row],[Cultivo]],Cod_categoría[],2,0)</f>
        <v>100104005</v>
      </c>
      <c r="E2217" t="str">
        <f>+VLOOKUP(Importaciones_mensuales[[#This Row],[Código Arancelario]],Codigos10[],4,0)</f>
        <v>Fresco</v>
      </c>
      <c r="F2217">
        <f>+VLOOKUP(Importaciones_mensuales[[#This Row],[Procesamiento]],Cod_procesamiento[],2,0)</f>
        <v>4</v>
      </c>
      <c r="G2217" t="str">
        <f>+VLOOKUP(Importaciones_mensuales[[#This Row],[Código Arancelario]],Codigos10[],3,0)</f>
        <v>Sin especificar</v>
      </c>
      <c r="H2217">
        <f>+VLOOKUP(Importaciones_mensuales[[#This Row],[Tipo]],Cod_tipo[],2,0)</f>
        <v>5</v>
      </c>
      <c r="I2217" t="str">
        <f>+VLOOKUP(Importaciones_mensuales[[#This Row],[Código Arancelario]],Codigos10[],5,0)</f>
        <v>Frutos de pepita</v>
      </c>
      <c r="J2217">
        <f>+VLOOKUP(Importaciones_mensuales[[#This Row],[Categoría]],Cod_Tipo_cultivo[],2,0)</f>
        <v>3</v>
      </c>
      <c r="K2217" t="s">
        <v>129</v>
      </c>
      <c r="L2217">
        <f>+VLOOKUP(Importaciones_mensuales[[#This Row],[Contenido]],Contenido_cod[],2,0)</f>
        <v>1</v>
      </c>
      <c r="M2217" t="str">
        <f>+VLOOKUP(Importaciones_mensuales[[#This Row],[Código Arancelario]],Codigos10[],7,0)</f>
        <v>D'Anjou</v>
      </c>
      <c r="N2217">
        <v>2021</v>
      </c>
      <c r="O2217" t="s">
        <v>364</v>
      </c>
      <c r="P2217" t="s">
        <v>364</v>
      </c>
      <c r="Q2217" t="s">
        <v>364</v>
      </c>
      <c r="R2217">
        <v>0.50191259398496235</v>
      </c>
      <c r="S2217" t="s">
        <v>364</v>
      </c>
      <c r="T2217" t="s">
        <v>364</v>
      </c>
      <c r="U2217" t="s">
        <v>364</v>
      </c>
      <c r="V2217" t="s">
        <v>364</v>
      </c>
      <c r="W2217" t="s">
        <v>364</v>
      </c>
      <c r="X2217" t="s">
        <v>364</v>
      </c>
      <c r="Y2217" t="s">
        <v>364</v>
      </c>
      <c r="Z2217" t="s">
        <v>364</v>
      </c>
    </row>
    <row r="2218" spans="1:26" x14ac:dyDescent="0.25">
      <c r="A2218" t="s">
        <v>221</v>
      </c>
      <c r="B2218" t="s">
        <v>363</v>
      </c>
      <c r="C2218" t="str">
        <f>+VLOOKUP(Importaciones_mensuales[[#This Row],[Código Arancelario]],Codigos10[],2,0)</f>
        <v>Pera</v>
      </c>
      <c r="D2218">
        <f>+VLOOKUP(Importaciones_mensuales[[#This Row],[Cultivo]],Cod_categoría[],2,0)</f>
        <v>100104005</v>
      </c>
      <c r="E2218" t="str">
        <f>+VLOOKUP(Importaciones_mensuales[[#This Row],[Código Arancelario]],Codigos10[],4,0)</f>
        <v>Fresco</v>
      </c>
      <c r="F2218">
        <f>+VLOOKUP(Importaciones_mensuales[[#This Row],[Procesamiento]],Cod_procesamiento[],2,0)</f>
        <v>4</v>
      </c>
      <c r="G2218" t="str">
        <f>+VLOOKUP(Importaciones_mensuales[[#This Row],[Código Arancelario]],Codigos10[],3,0)</f>
        <v>Sin especificar</v>
      </c>
      <c r="H2218">
        <f>+VLOOKUP(Importaciones_mensuales[[#This Row],[Tipo]],Cod_tipo[],2,0)</f>
        <v>5</v>
      </c>
      <c r="I2218" t="str">
        <f>+VLOOKUP(Importaciones_mensuales[[#This Row],[Código Arancelario]],Codigos10[],5,0)</f>
        <v>Frutos de pepita</v>
      </c>
      <c r="J2218">
        <f>+VLOOKUP(Importaciones_mensuales[[#This Row],[Categoría]],Cod_Tipo_cultivo[],2,0)</f>
        <v>3</v>
      </c>
      <c r="K2218" t="s">
        <v>129</v>
      </c>
      <c r="L2218">
        <f>+VLOOKUP(Importaciones_mensuales[[#This Row],[Contenido]],Contenido_cod[],2,0)</f>
        <v>1</v>
      </c>
      <c r="M2218" t="str">
        <f>+VLOOKUP(Importaciones_mensuales[[#This Row],[Código Arancelario]],Codigos10[],7,0)</f>
        <v>Sin especificar</v>
      </c>
      <c r="N2218">
        <v>2021</v>
      </c>
      <c r="O2218" t="s">
        <v>364</v>
      </c>
      <c r="P2218" t="s">
        <v>364</v>
      </c>
      <c r="Q2218" t="s">
        <v>364</v>
      </c>
      <c r="R2218" t="s">
        <v>364</v>
      </c>
      <c r="S2218" t="s">
        <v>364</v>
      </c>
      <c r="T2218" t="s">
        <v>364</v>
      </c>
      <c r="U2218" t="s">
        <v>364</v>
      </c>
      <c r="V2218" t="s">
        <v>364</v>
      </c>
      <c r="W2218" t="s">
        <v>364</v>
      </c>
      <c r="X2218" t="s">
        <v>364</v>
      </c>
      <c r="Y2218" t="s">
        <v>364</v>
      </c>
      <c r="Z2218" t="s">
        <v>364</v>
      </c>
    </row>
    <row r="2219" spans="1:26" x14ac:dyDescent="0.25">
      <c r="A2219" t="s">
        <v>222</v>
      </c>
      <c r="B2219" t="s">
        <v>363</v>
      </c>
      <c r="C2219" t="str">
        <f>+VLOOKUP(Importaciones_mensuales[[#This Row],[Código Arancelario]],Codigos10[],2,0)</f>
        <v>Damasco</v>
      </c>
      <c r="D2219">
        <f>+VLOOKUP(Importaciones_mensuales[[#This Row],[Cultivo]],Cod_categoría[],2,0)</f>
        <v>100103003</v>
      </c>
      <c r="E2219" t="str">
        <f>+VLOOKUP(Importaciones_mensuales[[#This Row],[Código Arancelario]],Codigos10[],4,0)</f>
        <v>Fresco</v>
      </c>
      <c r="F2219">
        <f>+VLOOKUP(Importaciones_mensuales[[#This Row],[Procesamiento]],Cod_procesamiento[],2,0)</f>
        <v>4</v>
      </c>
      <c r="G2219" t="str">
        <f>+VLOOKUP(Importaciones_mensuales[[#This Row],[Código Arancelario]],Codigos10[],3,0)</f>
        <v>Sin especificar</v>
      </c>
      <c r="H2219">
        <f>+VLOOKUP(Importaciones_mensuales[[#This Row],[Tipo]],Cod_tipo[],2,0)</f>
        <v>5</v>
      </c>
      <c r="I2219" t="str">
        <f>+VLOOKUP(Importaciones_mensuales[[#This Row],[Código Arancelario]],Codigos10[],5,0)</f>
        <v>Frutos de carozo</v>
      </c>
      <c r="J2219">
        <f>+VLOOKUP(Importaciones_mensuales[[#This Row],[Categoría]],Cod_Tipo_cultivo[],2,0)</f>
        <v>5</v>
      </c>
      <c r="K2219" t="s">
        <v>129</v>
      </c>
      <c r="L2219">
        <f>+VLOOKUP(Importaciones_mensuales[[#This Row],[Contenido]],Contenido_cod[],2,0)</f>
        <v>1</v>
      </c>
      <c r="M2219" t="str">
        <f>+VLOOKUP(Importaciones_mensuales[[#This Row],[Código Arancelario]],Codigos10[],7,0)</f>
        <v>Sin especificar</v>
      </c>
      <c r="N2219">
        <v>2021</v>
      </c>
      <c r="O2219" t="s">
        <v>364</v>
      </c>
      <c r="P2219" t="s">
        <v>364</v>
      </c>
      <c r="Q2219">
        <v>5.697658832990796</v>
      </c>
      <c r="R2219" t="s">
        <v>364</v>
      </c>
      <c r="S2219" t="s">
        <v>364</v>
      </c>
      <c r="T2219" t="s">
        <v>364</v>
      </c>
      <c r="U2219" t="s">
        <v>364</v>
      </c>
      <c r="V2219" t="s">
        <v>364</v>
      </c>
      <c r="W2219" t="s">
        <v>364</v>
      </c>
      <c r="X2219" t="s">
        <v>364</v>
      </c>
      <c r="Y2219" t="s">
        <v>364</v>
      </c>
      <c r="Z2219" t="s">
        <v>364</v>
      </c>
    </row>
    <row r="2220" spans="1:26" x14ac:dyDescent="0.25">
      <c r="A2220" t="s">
        <v>225</v>
      </c>
      <c r="B2220" t="s">
        <v>363</v>
      </c>
      <c r="C2220" t="str">
        <f>+VLOOKUP(Importaciones_mensuales[[#This Row],[Código Arancelario]],Codigos10[],2,0)</f>
        <v>Nectarín</v>
      </c>
      <c r="D2220">
        <f>+VLOOKUP(Importaciones_mensuales[[#This Row],[Cultivo]],Cod_categoría[],2,0)</f>
        <v>100103006</v>
      </c>
      <c r="E2220" t="str">
        <f>+VLOOKUP(Importaciones_mensuales[[#This Row],[Código Arancelario]],Codigos10[],4,0)</f>
        <v>Fresco</v>
      </c>
      <c r="F2220">
        <f>+VLOOKUP(Importaciones_mensuales[[#This Row],[Procesamiento]],Cod_procesamiento[],2,0)</f>
        <v>4</v>
      </c>
      <c r="G2220" t="str">
        <f>+VLOOKUP(Importaciones_mensuales[[#This Row],[Código Arancelario]],Codigos10[],3,0)</f>
        <v>Sin especificar</v>
      </c>
      <c r="H2220">
        <f>+VLOOKUP(Importaciones_mensuales[[#This Row],[Tipo]],Cod_tipo[],2,0)</f>
        <v>5</v>
      </c>
      <c r="I2220" t="str">
        <f>+VLOOKUP(Importaciones_mensuales[[#This Row],[Código Arancelario]],Codigos10[],5,0)</f>
        <v>Frutos de carozo</v>
      </c>
      <c r="J2220">
        <f>+VLOOKUP(Importaciones_mensuales[[#This Row],[Categoría]],Cod_Tipo_cultivo[],2,0)</f>
        <v>5</v>
      </c>
      <c r="K2220" t="s">
        <v>129</v>
      </c>
      <c r="L2220">
        <f>+VLOOKUP(Importaciones_mensuales[[#This Row],[Contenido]],Contenido_cod[],2,0)</f>
        <v>1</v>
      </c>
      <c r="M2220" t="str">
        <f>+VLOOKUP(Importaciones_mensuales[[#This Row],[Código Arancelario]],Codigos10[],7,0)</f>
        <v>Sin especificar</v>
      </c>
      <c r="N2220">
        <v>2021</v>
      </c>
      <c r="O2220" t="s">
        <v>364</v>
      </c>
      <c r="P2220" t="s">
        <v>364</v>
      </c>
      <c r="Q2220" t="s">
        <v>364</v>
      </c>
      <c r="R2220" t="s">
        <v>364</v>
      </c>
      <c r="S2220" t="s">
        <v>364</v>
      </c>
      <c r="T2220">
        <v>4.7744707605229992</v>
      </c>
      <c r="U2220">
        <v>4.8705042909490324</v>
      </c>
      <c r="V2220">
        <v>5.7116542588132244</v>
      </c>
      <c r="W2220">
        <v>5.0296212890177907</v>
      </c>
      <c r="X2220" t="s">
        <v>364</v>
      </c>
      <c r="Y2220" t="s">
        <v>364</v>
      </c>
      <c r="Z2220" t="s">
        <v>364</v>
      </c>
    </row>
    <row r="2221" spans="1:26" x14ac:dyDescent="0.25">
      <c r="A2221" t="s">
        <v>227</v>
      </c>
      <c r="B2221" t="s">
        <v>363</v>
      </c>
      <c r="C2221" t="str">
        <f>+VLOOKUP(Importaciones_mensuales[[#This Row],[Código Arancelario]],Codigos10[],2,0)</f>
        <v>Durazno</v>
      </c>
      <c r="D2221">
        <f>+VLOOKUP(Importaciones_mensuales[[#This Row],[Cultivo]],Cod_categoría[],2,0)</f>
        <v>100103004</v>
      </c>
      <c r="E2221" t="str">
        <f>+VLOOKUP(Importaciones_mensuales[[#This Row],[Código Arancelario]],Codigos10[],4,0)</f>
        <v>Fresco</v>
      </c>
      <c r="F2221">
        <f>+VLOOKUP(Importaciones_mensuales[[#This Row],[Procesamiento]],Cod_procesamiento[],2,0)</f>
        <v>4</v>
      </c>
      <c r="G2221" t="str">
        <f>+VLOOKUP(Importaciones_mensuales[[#This Row],[Código Arancelario]],Codigos10[],3,0)</f>
        <v>Sin especificar</v>
      </c>
      <c r="H2221">
        <f>+VLOOKUP(Importaciones_mensuales[[#This Row],[Tipo]],Cod_tipo[],2,0)</f>
        <v>5</v>
      </c>
      <c r="I2221" t="str">
        <f>+VLOOKUP(Importaciones_mensuales[[#This Row],[Código Arancelario]],Codigos10[],5,0)</f>
        <v>Frutos de carozo</v>
      </c>
      <c r="J2221">
        <f>+VLOOKUP(Importaciones_mensuales[[#This Row],[Categoría]],Cod_Tipo_cultivo[],2,0)</f>
        <v>5</v>
      </c>
      <c r="K2221" t="s">
        <v>129</v>
      </c>
      <c r="L2221">
        <f>+VLOOKUP(Importaciones_mensuales[[#This Row],[Contenido]],Contenido_cod[],2,0)</f>
        <v>1</v>
      </c>
      <c r="M2221" t="str">
        <f>+VLOOKUP(Importaciones_mensuales[[#This Row],[Código Arancelario]],Codigos10[],7,0)</f>
        <v>Sin especificar</v>
      </c>
      <c r="N2221">
        <v>2021</v>
      </c>
      <c r="O2221" t="s">
        <v>364</v>
      </c>
      <c r="P2221" t="s">
        <v>364</v>
      </c>
      <c r="Q2221" t="s">
        <v>364</v>
      </c>
      <c r="R2221" t="s">
        <v>364</v>
      </c>
      <c r="S2221" t="s">
        <v>364</v>
      </c>
      <c r="T2221">
        <v>6.1027246067715275</v>
      </c>
      <c r="U2221">
        <v>5.9338355531603666</v>
      </c>
      <c r="V2221">
        <v>5.8868775315231385</v>
      </c>
      <c r="W2221">
        <v>5.9813556805750894</v>
      </c>
      <c r="X2221" t="s">
        <v>364</v>
      </c>
      <c r="Y2221" t="s">
        <v>364</v>
      </c>
      <c r="Z2221" t="s">
        <v>364</v>
      </c>
    </row>
    <row r="2222" spans="1:26" x14ac:dyDescent="0.25">
      <c r="A2222" t="s">
        <v>255</v>
      </c>
      <c r="B2222" t="s">
        <v>15</v>
      </c>
      <c r="C2222" t="str">
        <f>+VLOOKUP(Importaciones_mensuales[[#This Row],[Código Arancelario]],Codigos10[],2,0)</f>
        <v>Arándano</v>
      </c>
      <c r="D2222">
        <f>+VLOOKUP(Importaciones_mensuales[[#This Row],[Cultivo]],Cod_categoría[],2,0)</f>
        <v>100101001</v>
      </c>
      <c r="E2222" t="str">
        <f>+VLOOKUP(Importaciones_mensuales[[#This Row],[Código Arancelario]],Codigos10[],4,0)</f>
        <v>Congelado</v>
      </c>
      <c r="F2222">
        <f>+VLOOKUP(Importaciones_mensuales[[#This Row],[Procesamiento]],Cod_procesamiento[],2,0)</f>
        <v>1</v>
      </c>
      <c r="G2222" t="str">
        <f>+VLOOKUP(Importaciones_mensuales[[#This Row],[Código Arancelario]],Codigos10[],3,0)</f>
        <v>No orgánico</v>
      </c>
      <c r="H2222">
        <f>+VLOOKUP(Importaciones_mensuales[[#This Row],[Tipo]],Cod_tipo[],2,0)</f>
        <v>2</v>
      </c>
      <c r="I2222" t="str">
        <f>+VLOOKUP(Importaciones_mensuales[[#This Row],[Código Arancelario]],Codigos10[],5,0)</f>
        <v>Berries</v>
      </c>
      <c r="J2222">
        <f>+VLOOKUP(Importaciones_mensuales[[#This Row],[Categoría]],Cod_Tipo_cultivo[],2,0)</f>
        <v>1</v>
      </c>
      <c r="K2222" t="s">
        <v>129</v>
      </c>
      <c r="L2222">
        <f>+VLOOKUP(Importaciones_mensuales[[#This Row],[Contenido]],Contenido_cod[],2,0)</f>
        <v>1</v>
      </c>
      <c r="M2222" t="str">
        <f>+VLOOKUP(Importaciones_mensuales[[#This Row],[Código Arancelario]],Codigos10[],7,0)</f>
        <v>Sin especificar</v>
      </c>
      <c r="N2222">
        <v>2019</v>
      </c>
      <c r="O2222">
        <v>0</v>
      </c>
      <c r="P2222">
        <v>26.37</v>
      </c>
      <c r="Q2222">
        <v>60150.8</v>
      </c>
      <c r="R2222">
        <v>69391.13</v>
      </c>
      <c r="S2222">
        <v>70437.5</v>
      </c>
      <c r="T2222">
        <v>488739.96</v>
      </c>
      <c r="U2222">
        <v>138461.37</v>
      </c>
      <c r="V2222">
        <v>18649.41</v>
      </c>
      <c r="W2222">
        <v>0</v>
      </c>
      <c r="X2222">
        <v>0</v>
      </c>
      <c r="Y2222">
        <v>58103.07</v>
      </c>
      <c r="Z2222">
        <v>255.28</v>
      </c>
    </row>
    <row r="2223" spans="1:26" x14ac:dyDescent="0.25">
      <c r="A2223" t="s">
        <v>231</v>
      </c>
      <c r="B2223" t="s">
        <v>363</v>
      </c>
      <c r="C2223" t="str">
        <f>+VLOOKUP(Importaciones_mensuales[[#This Row],[Código Arancelario]],Codigos10[],2,0)</f>
        <v>Frutilla</v>
      </c>
      <c r="D2223">
        <f>+VLOOKUP(Importaciones_mensuales[[#This Row],[Cultivo]],Cod_categoría[],2,0)</f>
        <v>100112025</v>
      </c>
      <c r="E2223" t="str">
        <f>+VLOOKUP(Importaciones_mensuales[[#This Row],[Código Arancelario]],Codigos10[],4,0)</f>
        <v>Fresco</v>
      </c>
      <c r="F2223">
        <f>+VLOOKUP(Importaciones_mensuales[[#This Row],[Procesamiento]],Cod_procesamiento[],2,0)</f>
        <v>4</v>
      </c>
      <c r="G2223" t="str">
        <f>+VLOOKUP(Importaciones_mensuales[[#This Row],[Código Arancelario]],Codigos10[],3,0)</f>
        <v>Sin especificar</v>
      </c>
      <c r="H2223">
        <f>+VLOOKUP(Importaciones_mensuales[[#This Row],[Tipo]],Cod_tipo[],2,0)</f>
        <v>5</v>
      </c>
      <c r="I2223" t="str">
        <f>+VLOOKUP(Importaciones_mensuales[[#This Row],[Código Arancelario]],Codigos10[],5,0)</f>
        <v>Berries</v>
      </c>
      <c r="J2223">
        <f>+VLOOKUP(Importaciones_mensuales[[#This Row],[Categoría]],Cod_Tipo_cultivo[],2,0)</f>
        <v>1</v>
      </c>
      <c r="K2223" t="s">
        <v>129</v>
      </c>
      <c r="L2223">
        <f>+VLOOKUP(Importaciones_mensuales[[#This Row],[Contenido]],Contenido_cod[],2,0)</f>
        <v>1</v>
      </c>
      <c r="M2223" t="str">
        <f>+VLOOKUP(Importaciones_mensuales[[#This Row],[Código Arancelario]],Codigos10[],7,0)</f>
        <v>Sin especificar</v>
      </c>
      <c r="N2223">
        <v>2021</v>
      </c>
      <c r="O2223">
        <v>10.234328358208954</v>
      </c>
      <c r="P2223" t="s">
        <v>364</v>
      </c>
      <c r="Q2223">
        <v>2.001495534418313</v>
      </c>
      <c r="R2223" t="s">
        <v>364</v>
      </c>
      <c r="S2223" t="s">
        <v>364</v>
      </c>
      <c r="T2223">
        <v>73.08</v>
      </c>
      <c r="U2223" t="s">
        <v>364</v>
      </c>
      <c r="V2223" t="s">
        <v>364</v>
      </c>
      <c r="W2223" t="s">
        <v>364</v>
      </c>
      <c r="X2223" t="s">
        <v>364</v>
      </c>
      <c r="Y2223" t="s">
        <v>364</v>
      </c>
      <c r="Z2223" t="s">
        <v>364</v>
      </c>
    </row>
    <row r="2224" spans="1:26" x14ac:dyDescent="0.25">
      <c r="A2224" t="s">
        <v>260</v>
      </c>
      <c r="B2224" t="s">
        <v>15</v>
      </c>
      <c r="C2224" t="str">
        <f>+VLOOKUP(Importaciones_mensuales[[#This Row],[Código Arancelario]],Codigos10[],2,0)</f>
        <v>Cereza</v>
      </c>
      <c r="D2224">
        <f>+VLOOKUP(Importaciones_mensuales[[#This Row],[Cultivo]],Cod_categoría[],2,0)</f>
        <v>100103001</v>
      </c>
      <c r="E2224" t="str">
        <f>+VLOOKUP(Importaciones_mensuales[[#This Row],[Código Arancelario]],Codigos10[],4,0)</f>
        <v>Conserva</v>
      </c>
      <c r="F2224">
        <f>+VLOOKUP(Importaciones_mensuales[[#This Row],[Procesamiento]],Cod_procesamiento[],2,0)</f>
        <v>2</v>
      </c>
      <c r="G2224" t="str">
        <f>+VLOOKUP(Importaciones_mensuales[[#This Row],[Código Arancelario]],Codigos10[],3,0)</f>
        <v>Orgánico</v>
      </c>
      <c r="H2224">
        <f>+VLOOKUP(Importaciones_mensuales[[#This Row],[Tipo]],Cod_tipo[],2,0)</f>
        <v>1</v>
      </c>
      <c r="I2224" t="str">
        <f>+VLOOKUP(Importaciones_mensuales[[#This Row],[Código Arancelario]],Codigos10[],5,0)</f>
        <v>Frutos de carozo</v>
      </c>
      <c r="J2224">
        <f>+VLOOKUP(Importaciones_mensuales[[#This Row],[Categoría]],Cod_Tipo_cultivo[],2,0)</f>
        <v>5</v>
      </c>
      <c r="K2224" t="s">
        <v>129</v>
      </c>
      <c r="L2224">
        <f>+VLOOKUP(Importaciones_mensuales[[#This Row],[Contenido]],Contenido_cod[],2,0)</f>
        <v>1</v>
      </c>
      <c r="M2224" t="str">
        <f>+VLOOKUP(Importaciones_mensuales[[#This Row],[Código Arancelario]],Codigos10[],7,0)</f>
        <v>Sin especificar</v>
      </c>
      <c r="N2224">
        <v>2019</v>
      </c>
      <c r="O2224">
        <v>0</v>
      </c>
      <c r="P2224">
        <v>30932.66</v>
      </c>
      <c r="Q2224">
        <v>36669.699999999997</v>
      </c>
      <c r="R2224">
        <v>0</v>
      </c>
      <c r="S2224">
        <v>0</v>
      </c>
      <c r="T2224">
        <v>0</v>
      </c>
      <c r="U2224">
        <v>32768.03</v>
      </c>
      <c r="V2224">
        <v>0</v>
      </c>
      <c r="W2224">
        <v>0</v>
      </c>
      <c r="X2224">
        <v>0</v>
      </c>
      <c r="Y2224">
        <v>53700.45</v>
      </c>
      <c r="Z2224">
        <v>0</v>
      </c>
    </row>
    <row r="2225" spans="1:26" x14ac:dyDescent="0.25">
      <c r="A2225" t="s">
        <v>262</v>
      </c>
      <c r="B2225" t="s">
        <v>15</v>
      </c>
      <c r="C2225" t="str">
        <f>+VLOOKUP(Importaciones_mensuales[[#This Row],[Código Arancelario]],Codigos10[],2,0)</f>
        <v>Cereza</v>
      </c>
      <c r="D2225">
        <f>+VLOOKUP(Importaciones_mensuales[[#This Row],[Cultivo]],Cod_categoría[],2,0)</f>
        <v>100103001</v>
      </c>
      <c r="E2225" t="str">
        <f>+VLOOKUP(Importaciones_mensuales[[#This Row],[Código Arancelario]],Codigos10[],4,0)</f>
        <v>Conserva</v>
      </c>
      <c r="F2225">
        <f>+VLOOKUP(Importaciones_mensuales[[#This Row],[Procesamiento]],Cod_procesamiento[],2,0)</f>
        <v>2</v>
      </c>
      <c r="G2225" t="str">
        <f>+VLOOKUP(Importaciones_mensuales[[#This Row],[Código Arancelario]],Codigos10[],3,0)</f>
        <v>No orgánico</v>
      </c>
      <c r="H2225">
        <f>+VLOOKUP(Importaciones_mensuales[[#This Row],[Tipo]],Cod_tipo[],2,0)</f>
        <v>2</v>
      </c>
      <c r="I2225" t="str">
        <f>+VLOOKUP(Importaciones_mensuales[[#This Row],[Código Arancelario]],Codigos10[],5,0)</f>
        <v>Frutos de carozo</v>
      </c>
      <c r="J2225">
        <f>+VLOOKUP(Importaciones_mensuales[[#This Row],[Categoría]],Cod_Tipo_cultivo[],2,0)</f>
        <v>5</v>
      </c>
      <c r="K2225" t="s">
        <v>129</v>
      </c>
      <c r="L2225">
        <f>+VLOOKUP(Importaciones_mensuales[[#This Row],[Contenido]],Contenido_cod[],2,0)</f>
        <v>1</v>
      </c>
      <c r="M2225" t="str">
        <f>+VLOOKUP(Importaciones_mensuales[[#This Row],[Código Arancelario]],Codigos10[],7,0)</f>
        <v>Sin especificar</v>
      </c>
      <c r="N2225">
        <v>2019</v>
      </c>
      <c r="O2225">
        <v>0</v>
      </c>
      <c r="P2225">
        <v>0</v>
      </c>
      <c r="Q2225">
        <v>36687.9</v>
      </c>
      <c r="R2225">
        <v>31853.439999999999</v>
      </c>
      <c r="S2225">
        <v>31562.080000000002</v>
      </c>
      <c r="T2225">
        <v>0</v>
      </c>
      <c r="U2225">
        <v>18328.599999999999</v>
      </c>
      <c r="V2225">
        <v>0</v>
      </c>
      <c r="W2225">
        <v>0</v>
      </c>
      <c r="X2225">
        <v>35251.42</v>
      </c>
      <c r="Y2225">
        <v>0</v>
      </c>
      <c r="Z2225">
        <v>0</v>
      </c>
    </row>
    <row r="2226" spans="1:26" x14ac:dyDescent="0.25">
      <c r="A2226" t="s">
        <v>266</v>
      </c>
      <c r="B2226" t="s">
        <v>15</v>
      </c>
      <c r="C2226" t="str">
        <f>+VLOOKUP(Importaciones_mensuales[[#This Row],[Código Arancelario]],Codigos10[],2,0)</f>
        <v>Ciruela</v>
      </c>
      <c r="D2226">
        <f>+VLOOKUP(Importaciones_mensuales[[#This Row],[Cultivo]],Cod_categoría[],2,0)</f>
        <v>100103002</v>
      </c>
      <c r="E2226" t="str">
        <f>+VLOOKUP(Importaciones_mensuales[[#This Row],[Código Arancelario]],Codigos10[],4,0)</f>
        <v>Deshidratado</v>
      </c>
      <c r="F2226">
        <f>+VLOOKUP(Importaciones_mensuales[[#This Row],[Procesamiento]],Cod_procesamiento[],2,0)</f>
        <v>3</v>
      </c>
      <c r="G2226" t="str">
        <f>+VLOOKUP(Importaciones_mensuales[[#This Row],[Código Arancelario]],Codigos10[],3,0)</f>
        <v>Orgánico</v>
      </c>
      <c r="H2226">
        <f>+VLOOKUP(Importaciones_mensuales[[#This Row],[Tipo]],Cod_tipo[],2,0)</f>
        <v>1</v>
      </c>
      <c r="I2226" t="str">
        <f>+VLOOKUP(Importaciones_mensuales[[#This Row],[Código Arancelario]],Codigos10[],5,0)</f>
        <v>Frutos de carozo</v>
      </c>
      <c r="J2226">
        <f>+VLOOKUP(Importaciones_mensuales[[#This Row],[Categoría]],Cod_Tipo_cultivo[],2,0)</f>
        <v>5</v>
      </c>
      <c r="K2226" t="s">
        <v>129</v>
      </c>
      <c r="L2226">
        <f>+VLOOKUP(Importaciones_mensuales[[#This Row],[Contenido]],Contenido_cod[],2,0)</f>
        <v>1</v>
      </c>
      <c r="M2226" t="str">
        <f>+VLOOKUP(Importaciones_mensuales[[#This Row],[Código Arancelario]],Codigos10[],7,0)</f>
        <v>Sin especificar</v>
      </c>
      <c r="N2226">
        <v>2019</v>
      </c>
      <c r="O2226">
        <v>0</v>
      </c>
      <c r="P2226">
        <v>0</v>
      </c>
      <c r="Q2226">
        <v>0</v>
      </c>
      <c r="R2226">
        <v>129083.15</v>
      </c>
      <c r="S2226">
        <v>1527412.07</v>
      </c>
      <c r="T2226">
        <v>1417840.83</v>
      </c>
      <c r="U2226">
        <v>213028.21</v>
      </c>
      <c r="V2226">
        <v>90222.07</v>
      </c>
      <c r="W2226">
        <v>0</v>
      </c>
      <c r="X2226">
        <v>0</v>
      </c>
      <c r="Y2226">
        <v>0</v>
      </c>
      <c r="Z2226">
        <v>0</v>
      </c>
    </row>
    <row r="2227" spans="1:26" x14ac:dyDescent="0.25">
      <c r="A2227" t="s">
        <v>272</v>
      </c>
      <c r="B2227" t="s">
        <v>15</v>
      </c>
      <c r="C2227" t="str">
        <f>+VLOOKUP(Importaciones_mensuales[[#This Row],[Código Arancelario]],Codigos10[],2,0)</f>
        <v>Frambuesa</v>
      </c>
      <c r="D2227">
        <f>+VLOOKUP(Importaciones_mensuales[[#This Row],[Cultivo]],Cod_categoría[],2,0)</f>
        <v>100101004</v>
      </c>
      <c r="E2227" t="str">
        <f>+VLOOKUP(Importaciones_mensuales[[#This Row],[Código Arancelario]],Codigos10[],4,0)</f>
        <v>Deshidratado</v>
      </c>
      <c r="F2227">
        <f>+VLOOKUP(Importaciones_mensuales[[#This Row],[Procesamiento]],Cod_procesamiento[],2,0)</f>
        <v>3</v>
      </c>
      <c r="G2227" t="str">
        <f>+VLOOKUP(Importaciones_mensuales[[#This Row],[Código Arancelario]],Codigos10[],3,0)</f>
        <v>No orgánico</v>
      </c>
      <c r="H2227">
        <f>+VLOOKUP(Importaciones_mensuales[[#This Row],[Tipo]],Cod_tipo[],2,0)</f>
        <v>2</v>
      </c>
      <c r="I2227" t="str">
        <f>+VLOOKUP(Importaciones_mensuales[[#This Row],[Código Arancelario]],Codigos10[],5,0)</f>
        <v>Berries</v>
      </c>
      <c r="J2227">
        <f>+VLOOKUP(Importaciones_mensuales[[#This Row],[Categoría]],Cod_Tipo_cultivo[],2,0)</f>
        <v>1</v>
      </c>
      <c r="K2227" t="s">
        <v>129</v>
      </c>
      <c r="L2227">
        <f>+VLOOKUP(Importaciones_mensuales[[#This Row],[Contenido]],Contenido_cod[],2,0)</f>
        <v>1</v>
      </c>
      <c r="M2227" t="str">
        <f>+VLOOKUP(Importaciones_mensuales[[#This Row],[Código Arancelario]],Codigos10[],7,0)</f>
        <v>Sin especificar</v>
      </c>
      <c r="N2227">
        <v>2019</v>
      </c>
      <c r="O2227">
        <v>0</v>
      </c>
      <c r="P2227">
        <v>3882.46</v>
      </c>
      <c r="Q2227">
        <v>213.89</v>
      </c>
      <c r="R2227">
        <v>0</v>
      </c>
      <c r="S2227">
        <v>0</v>
      </c>
      <c r="T2227">
        <v>7499.31</v>
      </c>
      <c r="U2227">
        <v>0</v>
      </c>
      <c r="V2227">
        <v>41675.68</v>
      </c>
      <c r="W2227">
        <v>0</v>
      </c>
      <c r="X2227">
        <v>31155</v>
      </c>
      <c r="Y2227">
        <v>0</v>
      </c>
      <c r="Z2227">
        <v>2246.21</v>
      </c>
    </row>
    <row r="2228" spans="1:26" x14ac:dyDescent="0.25">
      <c r="A2228" t="s">
        <v>273</v>
      </c>
      <c r="B2228" t="s">
        <v>15</v>
      </c>
      <c r="C2228" t="str">
        <f>+VLOOKUP(Importaciones_mensuales[[#This Row],[Código Arancelario]],Codigos10[],2,0)</f>
        <v>Arándano</v>
      </c>
      <c r="D2228">
        <f>+VLOOKUP(Importaciones_mensuales[[#This Row],[Cultivo]],Cod_categoría[],2,0)</f>
        <v>100101001</v>
      </c>
      <c r="E2228" t="str">
        <f>+VLOOKUP(Importaciones_mensuales[[#This Row],[Código Arancelario]],Codigos10[],4,0)</f>
        <v>Deshidratado</v>
      </c>
      <c r="F2228">
        <f>+VLOOKUP(Importaciones_mensuales[[#This Row],[Procesamiento]],Cod_procesamiento[],2,0)</f>
        <v>3</v>
      </c>
      <c r="G2228" t="str">
        <f>+VLOOKUP(Importaciones_mensuales[[#This Row],[Código Arancelario]],Codigos10[],3,0)</f>
        <v>No orgánico</v>
      </c>
      <c r="H2228">
        <f>+VLOOKUP(Importaciones_mensuales[[#This Row],[Tipo]],Cod_tipo[],2,0)</f>
        <v>2</v>
      </c>
      <c r="I2228" t="str">
        <f>+VLOOKUP(Importaciones_mensuales[[#This Row],[Código Arancelario]],Codigos10[],5,0)</f>
        <v>Berries</v>
      </c>
      <c r="J2228">
        <f>+VLOOKUP(Importaciones_mensuales[[#This Row],[Categoría]],Cod_Tipo_cultivo[],2,0)</f>
        <v>1</v>
      </c>
      <c r="K2228" t="s">
        <v>129</v>
      </c>
      <c r="L2228">
        <f>+VLOOKUP(Importaciones_mensuales[[#This Row],[Contenido]],Contenido_cod[],2,0)</f>
        <v>1</v>
      </c>
      <c r="M2228" t="str">
        <f>+VLOOKUP(Importaciones_mensuales[[#This Row],[Código Arancelario]],Codigos10[],7,0)</f>
        <v>Sin especificar</v>
      </c>
      <c r="N2228">
        <v>2019</v>
      </c>
      <c r="O2228">
        <v>0</v>
      </c>
      <c r="P2228">
        <v>1577.28</v>
      </c>
      <c r="Q2228">
        <v>894.58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</row>
    <row r="2229" spans="1:26" x14ac:dyDescent="0.25">
      <c r="A2229" t="s">
        <v>322</v>
      </c>
      <c r="B2229" t="s">
        <v>15</v>
      </c>
      <c r="C2229" t="str">
        <f>+VLOOKUP(Importaciones_mensuales[[#This Row],[Código Arancelario]],Codigos10[],2,0)</f>
        <v>Frutilla</v>
      </c>
      <c r="D2229">
        <f>+VLOOKUP(Importaciones_mensuales[[#This Row],[Cultivo]],Cod_categoría[],2,0)</f>
        <v>100112025</v>
      </c>
      <c r="E2229" t="str">
        <f>+VLOOKUP(Importaciones_mensuales[[#This Row],[Código Arancelario]],Codigos10[],4,0)</f>
        <v>Deshidratado</v>
      </c>
      <c r="F2229">
        <f>+VLOOKUP(Importaciones_mensuales[[#This Row],[Procesamiento]],Cod_procesamiento[],2,0)</f>
        <v>3</v>
      </c>
      <c r="G2229" t="str">
        <f>+VLOOKUP(Importaciones_mensuales[[#This Row],[Código Arancelario]],Codigos10[],3,0)</f>
        <v>Orgánico</v>
      </c>
      <c r="H2229">
        <f>+VLOOKUP(Importaciones_mensuales[[#This Row],[Tipo]],Cod_tipo[],2,0)</f>
        <v>1</v>
      </c>
      <c r="I2229" t="str">
        <f>+VLOOKUP(Importaciones_mensuales[[#This Row],[Código Arancelario]],Codigos10[],5,0)</f>
        <v>Berries</v>
      </c>
      <c r="J2229">
        <f>+VLOOKUP(Importaciones_mensuales[[#This Row],[Categoría]],Cod_Tipo_cultivo[],2,0)</f>
        <v>1</v>
      </c>
      <c r="K2229" t="s">
        <v>129</v>
      </c>
      <c r="L2229">
        <f>+VLOOKUP(Importaciones_mensuales[[#This Row],[Contenido]],Contenido_cod[],2,0)</f>
        <v>1</v>
      </c>
      <c r="M2229" t="str">
        <f>+VLOOKUP(Importaciones_mensuales[[#This Row],[Código Arancelario]],Codigos10[],7,0)</f>
        <v>Sin especificar</v>
      </c>
      <c r="N2229">
        <v>2019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6015.34</v>
      </c>
      <c r="X2229">
        <v>0</v>
      </c>
      <c r="Y2229">
        <v>0</v>
      </c>
      <c r="Z2229">
        <v>0</v>
      </c>
    </row>
    <row r="2230" spans="1:26" x14ac:dyDescent="0.25">
      <c r="A2230" t="s">
        <v>274</v>
      </c>
      <c r="B2230" t="s">
        <v>15</v>
      </c>
      <c r="C2230" t="str">
        <f>+VLOOKUP(Importaciones_mensuales[[#This Row],[Código Arancelario]],Codigos10[],2,0)</f>
        <v>Frutilla</v>
      </c>
      <c r="D2230">
        <f>+VLOOKUP(Importaciones_mensuales[[#This Row],[Cultivo]],Cod_categoría[],2,0)</f>
        <v>100112025</v>
      </c>
      <c r="E2230" t="str">
        <f>+VLOOKUP(Importaciones_mensuales[[#This Row],[Código Arancelario]],Codigos10[],4,0)</f>
        <v>Deshidratado</v>
      </c>
      <c r="F2230">
        <f>+VLOOKUP(Importaciones_mensuales[[#This Row],[Procesamiento]],Cod_procesamiento[],2,0)</f>
        <v>3</v>
      </c>
      <c r="G2230" t="str">
        <f>+VLOOKUP(Importaciones_mensuales[[#This Row],[Código Arancelario]],Codigos10[],3,0)</f>
        <v>No orgánico</v>
      </c>
      <c r="H2230">
        <f>+VLOOKUP(Importaciones_mensuales[[#This Row],[Tipo]],Cod_tipo[],2,0)</f>
        <v>2</v>
      </c>
      <c r="I2230" t="str">
        <f>+VLOOKUP(Importaciones_mensuales[[#This Row],[Código Arancelario]],Codigos10[],5,0)</f>
        <v>Berries</v>
      </c>
      <c r="J2230">
        <f>+VLOOKUP(Importaciones_mensuales[[#This Row],[Categoría]],Cod_Tipo_cultivo[],2,0)</f>
        <v>1</v>
      </c>
      <c r="K2230" t="s">
        <v>129</v>
      </c>
      <c r="L2230">
        <f>+VLOOKUP(Importaciones_mensuales[[#This Row],[Contenido]],Contenido_cod[],2,0)</f>
        <v>1</v>
      </c>
      <c r="M2230" t="str">
        <f>+VLOOKUP(Importaciones_mensuales[[#This Row],[Código Arancelario]],Codigos10[],7,0)</f>
        <v>Sin especificar</v>
      </c>
      <c r="N2230">
        <v>2019</v>
      </c>
      <c r="O2230">
        <v>0</v>
      </c>
      <c r="P2230">
        <v>0</v>
      </c>
      <c r="Q2230">
        <v>0</v>
      </c>
      <c r="R2230">
        <v>8608.64</v>
      </c>
      <c r="S2230">
        <v>91.47</v>
      </c>
      <c r="T2230">
        <v>56.02</v>
      </c>
      <c r="U2230">
        <v>135.37</v>
      </c>
      <c r="V2230">
        <v>23161.49</v>
      </c>
      <c r="W2230">
        <v>0</v>
      </c>
      <c r="X2230">
        <v>0</v>
      </c>
      <c r="Y2230">
        <v>14316.29</v>
      </c>
      <c r="Z2230">
        <v>15956.52</v>
      </c>
    </row>
    <row r="2231" spans="1:26" x14ac:dyDescent="0.25">
      <c r="A2231" t="s">
        <v>32</v>
      </c>
      <c r="B2231" t="s">
        <v>15</v>
      </c>
      <c r="C2231" t="str">
        <f>+VLOOKUP(Importaciones_mensuales[[#This Row],[Código Arancelario]],Codigos10[],2,0)</f>
        <v>Ajo</v>
      </c>
      <c r="D2231">
        <f>+VLOOKUP(Importaciones_mensuales[[#This Row],[Cultivo]],Cod_categoría[],2,0)</f>
        <v>100112003</v>
      </c>
      <c r="E2231" t="str">
        <f>+VLOOKUP(Importaciones_mensuales[[#This Row],[Código Arancelario]],Codigos10[],4,0)</f>
        <v>Fresco</v>
      </c>
      <c r="F2231">
        <f>+VLOOKUP(Importaciones_mensuales[[#This Row],[Procesamiento]],Cod_procesamiento[],2,0)</f>
        <v>4</v>
      </c>
      <c r="G2231" t="str">
        <f>+VLOOKUP(Importaciones_mensuales[[#This Row],[Código Arancelario]],Codigos10[],3,0)</f>
        <v>Orgánico</v>
      </c>
      <c r="H2231">
        <f>+VLOOKUP(Importaciones_mensuales[[#This Row],[Tipo]],Cod_tipo[],2,0)</f>
        <v>1</v>
      </c>
      <c r="I2231" t="str">
        <f>+VLOOKUP(Importaciones_mensuales[[#This Row],[Código Arancelario]],Codigos10[],5,0)</f>
        <v>Hortalizas</v>
      </c>
      <c r="J2231">
        <f>+VLOOKUP(Importaciones_mensuales[[#This Row],[Categoría]],Cod_Tipo_cultivo[],2,0)</f>
        <v>7</v>
      </c>
      <c r="K2231" t="s">
        <v>20</v>
      </c>
      <c r="L2231">
        <f>+VLOOKUP(Importaciones_mensuales[[#This Row],[Contenido]],Contenido_cod[],2,0)</f>
        <v>2</v>
      </c>
      <c r="M2231" t="str">
        <f>+VLOOKUP(Importaciones_mensuales[[#This Row],[Código Arancelario]],Codigos10[],7,0)</f>
        <v>Sin especificar</v>
      </c>
      <c r="N2231">
        <v>2018</v>
      </c>
      <c r="O2231">
        <v>0</v>
      </c>
      <c r="P2231">
        <v>0</v>
      </c>
      <c r="Q2231">
        <v>0</v>
      </c>
      <c r="R2231">
        <v>0</v>
      </c>
      <c r="S2231">
        <v>10800</v>
      </c>
      <c r="T2231">
        <v>0</v>
      </c>
      <c r="U2231">
        <v>10800</v>
      </c>
      <c r="V2231">
        <v>10800</v>
      </c>
      <c r="W2231">
        <v>24068.3</v>
      </c>
      <c r="X2231">
        <v>36570</v>
      </c>
      <c r="Y2231">
        <v>0</v>
      </c>
      <c r="Z2231">
        <v>0</v>
      </c>
    </row>
    <row r="2232" spans="1:26" x14ac:dyDescent="0.25">
      <c r="A2232" t="s">
        <v>101</v>
      </c>
      <c r="B2232" t="s">
        <v>15</v>
      </c>
      <c r="C2232" t="str">
        <f>+VLOOKUP(Importaciones_mensuales[[#This Row],[Código Arancelario]],Codigos10[],2,0)</f>
        <v>Otras hortalizas</v>
      </c>
      <c r="D2232">
        <f>+VLOOKUP(Importaciones_mensuales[[#This Row],[Cultivo]],Cod_categoría[],2,0)</f>
        <v>100112054</v>
      </c>
      <c r="E2232" t="str">
        <f>+VLOOKUP(Importaciones_mensuales[[#This Row],[Código Arancelario]],Codigos10[],4,0)</f>
        <v>Deshidratado</v>
      </c>
      <c r="F2232">
        <f>+VLOOKUP(Importaciones_mensuales[[#This Row],[Procesamiento]],Cod_procesamiento[],2,0)</f>
        <v>3</v>
      </c>
      <c r="G2232" t="str">
        <f>+VLOOKUP(Importaciones_mensuales[[#This Row],[Código Arancelario]],Codigos10[],3,0)</f>
        <v>Orgánico</v>
      </c>
      <c r="H2232">
        <f>+VLOOKUP(Importaciones_mensuales[[#This Row],[Tipo]],Cod_tipo[],2,0)</f>
        <v>1</v>
      </c>
      <c r="I2232" t="str">
        <f>+VLOOKUP(Importaciones_mensuales[[#This Row],[Código Arancelario]],Codigos10[],5,0)</f>
        <v>Hortalizas</v>
      </c>
      <c r="J2232">
        <f>+VLOOKUP(Importaciones_mensuales[[#This Row],[Categoría]],Cod_Tipo_cultivo[],2,0)</f>
        <v>7</v>
      </c>
      <c r="K2232" t="s">
        <v>20</v>
      </c>
      <c r="L2232">
        <f>+VLOOKUP(Importaciones_mensuales[[#This Row],[Contenido]],Contenido_cod[],2,0)</f>
        <v>2</v>
      </c>
      <c r="M2232" t="str">
        <f>+VLOOKUP(Importaciones_mensuales[[#This Row],[Código Arancelario]],Codigos10[],7,0)</f>
        <v>Sin especificar</v>
      </c>
      <c r="N2232">
        <v>2018</v>
      </c>
      <c r="O2232">
        <v>0</v>
      </c>
      <c r="P2232">
        <v>0</v>
      </c>
      <c r="Q2232">
        <v>699.75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</row>
    <row r="2233" spans="1:26" x14ac:dyDescent="0.25">
      <c r="A2233" t="s">
        <v>166</v>
      </c>
      <c r="B2233" t="s">
        <v>15</v>
      </c>
      <c r="C2233" t="str">
        <f>+VLOOKUP(Importaciones_mensuales[[#This Row],[Código Arancelario]],Codigos10[],2,0)</f>
        <v>Palta</v>
      </c>
      <c r="D2233">
        <f>+VLOOKUP(Importaciones_mensuales[[#This Row],[Cultivo]],Cod_categoría[],2,0)</f>
        <v>100106002</v>
      </c>
      <c r="E2233" t="str">
        <f>+VLOOKUP(Importaciones_mensuales[[#This Row],[Código Arancelario]],Codigos10[],4,0)</f>
        <v>Sin especificar</v>
      </c>
      <c r="F2233">
        <f>+VLOOKUP(Importaciones_mensuales[[#This Row],[Procesamiento]],Cod_procesamiento[],2,0)</f>
        <v>6</v>
      </c>
      <c r="G2233" t="str">
        <f>+VLOOKUP(Importaciones_mensuales[[#This Row],[Código Arancelario]],Codigos10[],3,0)</f>
        <v>Orgánico</v>
      </c>
      <c r="H2233">
        <f>+VLOOKUP(Importaciones_mensuales[[#This Row],[Tipo]],Cod_tipo[],2,0)</f>
        <v>1</v>
      </c>
      <c r="I2233" t="str">
        <f>+VLOOKUP(Importaciones_mensuales[[#This Row],[Código Arancelario]],Codigos10[],5,0)</f>
        <v>Frutos Oleaginosos</v>
      </c>
      <c r="J2233">
        <f>+VLOOKUP(Importaciones_mensuales[[#This Row],[Categoría]],Cod_Tipo_cultivo[],2,0)</f>
        <v>12</v>
      </c>
      <c r="K2233" t="s">
        <v>129</v>
      </c>
      <c r="L2233">
        <f>+VLOOKUP(Importaciones_mensuales[[#This Row],[Contenido]],Contenido_cod[],2,0)</f>
        <v>1</v>
      </c>
      <c r="M2233" t="str">
        <f>+VLOOKUP(Importaciones_mensuales[[#This Row],[Código Arancelario]],Codigos10[],7,0)</f>
        <v>Hass</v>
      </c>
      <c r="N2233">
        <v>2018</v>
      </c>
      <c r="O2233">
        <v>0</v>
      </c>
      <c r="P2233">
        <v>0</v>
      </c>
      <c r="Q2233">
        <v>644283.84</v>
      </c>
      <c r="R2233">
        <v>428488.19</v>
      </c>
      <c r="S2233">
        <v>130199.34</v>
      </c>
      <c r="T2233">
        <v>0</v>
      </c>
      <c r="U2233">
        <v>0</v>
      </c>
      <c r="V2233">
        <v>0</v>
      </c>
      <c r="W2233">
        <v>11306.08</v>
      </c>
      <c r="X2233">
        <v>0</v>
      </c>
      <c r="Y2233">
        <v>0</v>
      </c>
      <c r="Z2233">
        <v>0</v>
      </c>
    </row>
    <row r="2234" spans="1:26" x14ac:dyDescent="0.25">
      <c r="A2234" t="s">
        <v>170</v>
      </c>
      <c r="B2234" t="s">
        <v>15</v>
      </c>
      <c r="C2234" t="str">
        <f>+VLOOKUP(Importaciones_mensuales[[#This Row],[Código Arancelario]],Codigos10[],2,0)</f>
        <v>Palta</v>
      </c>
      <c r="D2234">
        <f>+VLOOKUP(Importaciones_mensuales[[#This Row],[Cultivo]],Cod_categoría[],2,0)</f>
        <v>100106002</v>
      </c>
      <c r="E2234" t="str">
        <f>+VLOOKUP(Importaciones_mensuales[[#This Row],[Código Arancelario]],Codigos10[],4,0)</f>
        <v>Sin especificar</v>
      </c>
      <c r="F2234">
        <f>+VLOOKUP(Importaciones_mensuales[[#This Row],[Procesamiento]],Cod_procesamiento[],2,0)</f>
        <v>6</v>
      </c>
      <c r="G2234" t="str">
        <f>+VLOOKUP(Importaciones_mensuales[[#This Row],[Código Arancelario]],Codigos10[],3,0)</f>
        <v>No orgánico</v>
      </c>
      <c r="H2234">
        <f>+VLOOKUP(Importaciones_mensuales[[#This Row],[Tipo]],Cod_tipo[],2,0)</f>
        <v>2</v>
      </c>
      <c r="I2234" t="str">
        <f>+VLOOKUP(Importaciones_mensuales[[#This Row],[Código Arancelario]],Codigos10[],5,0)</f>
        <v>Frutos Oleaginosos</v>
      </c>
      <c r="J2234">
        <f>+VLOOKUP(Importaciones_mensuales[[#This Row],[Categoría]],Cod_Tipo_cultivo[],2,0)</f>
        <v>12</v>
      </c>
      <c r="K2234" t="s">
        <v>129</v>
      </c>
      <c r="L2234">
        <f>+VLOOKUP(Importaciones_mensuales[[#This Row],[Contenido]],Contenido_cod[],2,0)</f>
        <v>1</v>
      </c>
      <c r="M2234" t="str">
        <f>+VLOOKUP(Importaciones_mensuales[[#This Row],[Código Arancelario]],Codigos10[],7,0)</f>
        <v>Hass</v>
      </c>
      <c r="N2234">
        <v>2018</v>
      </c>
      <c r="O2234">
        <v>0</v>
      </c>
      <c r="P2234">
        <v>877666.76</v>
      </c>
      <c r="Q2234">
        <v>1514740.09</v>
      </c>
      <c r="R2234">
        <v>2326248.96</v>
      </c>
      <c r="S2234">
        <v>9591224.459999999</v>
      </c>
      <c r="T2234">
        <v>10223227.08</v>
      </c>
      <c r="U2234">
        <v>6570255</v>
      </c>
      <c r="V2234">
        <v>6666187.2800000003</v>
      </c>
      <c r="W2234">
        <v>1613882.52</v>
      </c>
      <c r="X2234">
        <v>0</v>
      </c>
      <c r="Y2234">
        <v>0</v>
      </c>
      <c r="Z2234">
        <v>21094.400000000001</v>
      </c>
    </row>
    <row r="2235" spans="1:26" x14ac:dyDescent="0.25">
      <c r="A2235" t="s">
        <v>252</v>
      </c>
      <c r="B2235" t="s">
        <v>363</v>
      </c>
      <c r="C2235" t="str">
        <f>+VLOOKUP(Importaciones_mensuales[[#This Row],[Código Arancelario]],Codigos10[],2,0)</f>
        <v>Zarzamora</v>
      </c>
      <c r="D2235">
        <f>+VLOOKUP(Importaciones_mensuales[[#This Row],[Cultivo]],Cod_categoría[],2,0)</f>
        <v>100114038</v>
      </c>
      <c r="E2235" t="str">
        <f>+VLOOKUP(Importaciones_mensuales[[#This Row],[Código Arancelario]],Codigos10[],4,0)</f>
        <v>Congelado</v>
      </c>
      <c r="F2235">
        <f>+VLOOKUP(Importaciones_mensuales[[#This Row],[Procesamiento]],Cod_procesamiento[],2,0)</f>
        <v>1</v>
      </c>
      <c r="G2235" t="str">
        <f>+VLOOKUP(Importaciones_mensuales[[#This Row],[Código Arancelario]],Codigos10[],3,0)</f>
        <v>Sin especificar</v>
      </c>
      <c r="H2235">
        <f>+VLOOKUP(Importaciones_mensuales[[#This Row],[Tipo]],Cod_tipo[],2,0)</f>
        <v>5</v>
      </c>
      <c r="I2235" t="str">
        <f>+VLOOKUP(Importaciones_mensuales[[#This Row],[Código Arancelario]],Codigos10[],5,0)</f>
        <v>Berries</v>
      </c>
      <c r="J2235">
        <f>+VLOOKUP(Importaciones_mensuales[[#This Row],[Categoría]],Cod_Tipo_cultivo[],2,0)</f>
        <v>1</v>
      </c>
      <c r="K2235" t="s">
        <v>129</v>
      </c>
      <c r="L2235">
        <f>+VLOOKUP(Importaciones_mensuales[[#This Row],[Contenido]],Contenido_cod[],2,0)</f>
        <v>1</v>
      </c>
      <c r="M2235" t="str">
        <f>+VLOOKUP(Importaciones_mensuales[[#This Row],[Código Arancelario]],Codigos10[],7,0)</f>
        <v>Sin especificar</v>
      </c>
      <c r="N2235">
        <v>2021</v>
      </c>
      <c r="O2235" t="s">
        <v>364</v>
      </c>
      <c r="P2235" t="s">
        <v>364</v>
      </c>
      <c r="Q2235">
        <v>2.8149090076335881</v>
      </c>
      <c r="R2235" t="s">
        <v>364</v>
      </c>
      <c r="S2235">
        <v>1.0210074418604651</v>
      </c>
      <c r="T2235" t="s">
        <v>364</v>
      </c>
      <c r="U2235">
        <v>2.75</v>
      </c>
      <c r="V2235">
        <v>1.0626976847729297</v>
      </c>
      <c r="W2235" t="s">
        <v>364</v>
      </c>
      <c r="X2235" t="s">
        <v>364</v>
      </c>
      <c r="Y2235" t="s">
        <v>364</v>
      </c>
      <c r="Z2235" t="s">
        <v>364</v>
      </c>
    </row>
    <row r="2236" spans="1:26" x14ac:dyDescent="0.25">
      <c r="A2236" t="s">
        <v>173</v>
      </c>
      <c r="B2236" t="s">
        <v>15</v>
      </c>
      <c r="C2236" t="str">
        <f>+VLOOKUP(Importaciones_mensuales[[#This Row],[Código Arancelario]],Codigos10[],2,0)</f>
        <v>Palta</v>
      </c>
      <c r="D2236">
        <f>+VLOOKUP(Importaciones_mensuales[[#This Row],[Cultivo]],Cod_categoría[],2,0)</f>
        <v>100106002</v>
      </c>
      <c r="E2236" t="str">
        <f>+VLOOKUP(Importaciones_mensuales[[#This Row],[Código Arancelario]],Codigos10[],4,0)</f>
        <v>Sin especificar</v>
      </c>
      <c r="F2236">
        <f>+VLOOKUP(Importaciones_mensuales[[#This Row],[Procesamiento]],Cod_procesamiento[],2,0)</f>
        <v>6</v>
      </c>
      <c r="G2236" t="str">
        <f>+VLOOKUP(Importaciones_mensuales[[#This Row],[Código Arancelario]],Codigos10[],3,0)</f>
        <v>Orgánico</v>
      </c>
      <c r="H2236">
        <f>+VLOOKUP(Importaciones_mensuales[[#This Row],[Tipo]],Cod_tipo[],2,0)</f>
        <v>1</v>
      </c>
      <c r="I2236" t="str">
        <f>+VLOOKUP(Importaciones_mensuales[[#This Row],[Código Arancelario]],Codigos10[],5,0)</f>
        <v>Frutos Oleaginosos</v>
      </c>
      <c r="J2236">
        <f>+VLOOKUP(Importaciones_mensuales[[#This Row],[Categoría]],Cod_Tipo_cultivo[],2,0)</f>
        <v>12</v>
      </c>
      <c r="K2236" t="s">
        <v>129</v>
      </c>
      <c r="L2236">
        <f>+VLOOKUP(Importaciones_mensuales[[#This Row],[Contenido]],Contenido_cod[],2,0)</f>
        <v>1</v>
      </c>
      <c r="M2236" t="str">
        <f>+VLOOKUP(Importaciones_mensuales[[#This Row],[Código Arancelario]],Codigos10[],7,0)</f>
        <v>Sin especificar</v>
      </c>
      <c r="N2236">
        <v>2018</v>
      </c>
      <c r="O2236">
        <v>0</v>
      </c>
      <c r="P2236">
        <v>0</v>
      </c>
      <c r="Q2236">
        <v>0</v>
      </c>
      <c r="R2236">
        <v>0</v>
      </c>
      <c r="S2236">
        <v>234.64</v>
      </c>
      <c r="T2236">
        <v>0</v>
      </c>
      <c r="U2236">
        <v>154.37</v>
      </c>
      <c r="V2236">
        <v>0</v>
      </c>
      <c r="W2236">
        <v>0</v>
      </c>
      <c r="X2236">
        <v>0</v>
      </c>
      <c r="Y2236">
        <v>48250</v>
      </c>
      <c r="Z2236">
        <v>0</v>
      </c>
    </row>
    <row r="2237" spans="1:26" x14ac:dyDescent="0.25">
      <c r="A2237" t="s">
        <v>309</v>
      </c>
      <c r="B2237" t="s">
        <v>15</v>
      </c>
      <c r="C2237" t="str">
        <f>+VLOOKUP(Importaciones_mensuales[[#This Row],[Código Arancelario]],Codigos10[],2,0)</f>
        <v>Uva</v>
      </c>
      <c r="D2237">
        <f>+VLOOKUP(Importaciones_mensuales[[#This Row],[Cultivo]],Cod_categoría[],2,0)</f>
        <v>100109001</v>
      </c>
      <c r="E2237" t="str">
        <f>+VLOOKUP(Importaciones_mensuales[[#This Row],[Código Arancelario]],Codigos10[],4,0)</f>
        <v>Fresco</v>
      </c>
      <c r="F2237">
        <f>+VLOOKUP(Importaciones_mensuales[[#This Row],[Procesamiento]],Cod_procesamiento[],2,0)</f>
        <v>4</v>
      </c>
      <c r="G2237" t="str">
        <f>+VLOOKUP(Importaciones_mensuales[[#This Row],[Código Arancelario]],Codigos10[],3,0)</f>
        <v>Orgánico</v>
      </c>
      <c r="H2237">
        <f>+VLOOKUP(Importaciones_mensuales[[#This Row],[Tipo]],Cod_tipo[],2,0)</f>
        <v>1</v>
      </c>
      <c r="I2237" t="str">
        <f>+VLOOKUP(Importaciones_mensuales[[#This Row],[Código Arancelario]],Codigos10[],5,0)</f>
        <v>Uva</v>
      </c>
      <c r="J2237">
        <f>+VLOOKUP(Importaciones_mensuales[[#This Row],[Categoría]],Cod_Tipo_cultivo[],2,0)</f>
        <v>11</v>
      </c>
      <c r="K2237" t="s">
        <v>129</v>
      </c>
      <c r="L2237">
        <f>+VLOOKUP(Importaciones_mensuales[[#This Row],[Contenido]],Contenido_cod[],2,0)</f>
        <v>1</v>
      </c>
      <c r="M2237" t="str">
        <f>+VLOOKUP(Importaciones_mensuales[[#This Row],[Código Arancelario]],Codigos10[],7,0)</f>
        <v>Flame seedles</v>
      </c>
      <c r="N2237">
        <v>2018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8460</v>
      </c>
      <c r="V2237">
        <v>0</v>
      </c>
      <c r="W2237">
        <v>0</v>
      </c>
      <c r="X2237">
        <v>0</v>
      </c>
      <c r="Y2237">
        <v>0</v>
      </c>
      <c r="Z2237">
        <v>0</v>
      </c>
    </row>
    <row r="2238" spans="1:26" x14ac:dyDescent="0.25">
      <c r="A2238" t="s">
        <v>256</v>
      </c>
      <c r="B2238" t="s">
        <v>363</v>
      </c>
      <c r="C2238" t="str">
        <f>+VLOOKUP(Importaciones_mensuales[[#This Row],[Código Arancelario]],Codigos10[],2,0)</f>
        <v>Damasco</v>
      </c>
      <c r="D2238">
        <f>+VLOOKUP(Importaciones_mensuales[[#This Row],[Cultivo]],Cod_categoría[],2,0)</f>
        <v>100103003</v>
      </c>
      <c r="E2238" t="str">
        <f>+VLOOKUP(Importaciones_mensuales[[#This Row],[Código Arancelario]],Codigos10[],4,0)</f>
        <v>Congelado</v>
      </c>
      <c r="F2238">
        <f>+VLOOKUP(Importaciones_mensuales[[#This Row],[Procesamiento]],Cod_procesamiento[],2,0)</f>
        <v>1</v>
      </c>
      <c r="G2238" t="str">
        <f>+VLOOKUP(Importaciones_mensuales[[#This Row],[Código Arancelario]],Codigos10[],3,0)</f>
        <v>Sin especificar</v>
      </c>
      <c r="H2238">
        <f>+VLOOKUP(Importaciones_mensuales[[#This Row],[Tipo]],Cod_tipo[],2,0)</f>
        <v>5</v>
      </c>
      <c r="I2238" t="str">
        <f>+VLOOKUP(Importaciones_mensuales[[#This Row],[Código Arancelario]],Codigos10[],5,0)</f>
        <v>Frutos de carozo</v>
      </c>
      <c r="J2238">
        <f>+VLOOKUP(Importaciones_mensuales[[#This Row],[Categoría]],Cod_Tipo_cultivo[],2,0)</f>
        <v>5</v>
      </c>
      <c r="K2238" t="s">
        <v>129</v>
      </c>
      <c r="L2238">
        <f>+VLOOKUP(Importaciones_mensuales[[#This Row],[Contenido]],Contenido_cod[],2,0)</f>
        <v>1</v>
      </c>
      <c r="M2238" t="str">
        <f>+VLOOKUP(Importaciones_mensuales[[#This Row],[Código Arancelario]],Codigos10[],7,0)</f>
        <v>Sin especificar</v>
      </c>
      <c r="N2238">
        <v>2021</v>
      </c>
      <c r="O2238" t="s">
        <v>364</v>
      </c>
      <c r="P2238" t="s">
        <v>364</v>
      </c>
      <c r="Q2238" t="s">
        <v>364</v>
      </c>
      <c r="R2238" t="s">
        <v>364</v>
      </c>
      <c r="S2238">
        <v>1.15692187139249</v>
      </c>
      <c r="T2238">
        <v>1.181168</v>
      </c>
      <c r="U2238">
        <v>1.35</v>
      </c>
      <c r="V2238">
        <v>1.1291783333333334</v>
      </c>
      <c r="W2238" t="s">
        <v>364</v>
      </c>
      <c r="X2238" t="s">
        <v>364</v>
      </c>
      <c r="Y2238" t="s">
        <v>364</v>
      </c>
      <c r="Z2238" t="s">
        <v>364</v>
      </c>
    </row>
    <row r="2239" spans="1:26" x14ac:dyDescent="0.25">
      <c r="A2239" t="s">
        <v>257</v>
      </c>
      <c r="B2239" t="s">
        <v>363</v>
      </c>
      <c r="C2239" t="str">
        <f>+VLOOKUP(Importaciones_mensuales[[#This Row],[Código Arancelario]],Codigos10[],2,0)</f>
        <v>Durazno</v>
      </c>
      <c r="D2239">
        <f>+VLOOKUP(Importaciones_mensuales[[#This Row],[Cultivo]],Cod_categoría[],2,0)</f>
        <v>100103004</v>
      </c>
      <c r="E2239" t="str">
        <f>+VLOOKUP(Importaciones_mensuales[[#This Row],[Código Arancelario]],Codigos10[],4,0)</f>
        <v>Congelado</v>
      </c>
      <c r="F2239">
        <f>+VLOOKUP(Importaciones_mensuales[[#This Row],[Procesamiento]],Cod_procesamiento[],2,0)</f>
        <v>1</v>
      </c>
      <c r="G2239" t="str">
        <f>+VLOOKUP(Importaciones_mensuales[[#This Row],[Código Arancelario]],Codigos10[],3,0)</f>
        <v>Sin especificar</v>
      </c>
      <c r="H2239">
        <f>+VLOOKUP(Importaciones_mensuales[[#This Row],[Tipo]],Cod_tipo[],2,0)</f>
        <v>5</v>
      </c>
      <c r="I2239" t="str">
        <f>+VLOOKUP(Importaciones_mensuales[[#This Row],[Código Arancelario]],Codigos10[],5,0)</f>
        <v>Frutos de carozo</v>
      </c>
      <c r="J2239">
        <f>+VLOOKUP(Importaciones_mensuales[[#This Row],[Categoría]],Cod_Tipo_cultivo[],2,0)</f>
        <v>5</v>
      </c>
      <c r="K2239" t="s">
        <v>129</v>
      </c>
      <c r="L2239">
        <f>+VLOOKUP(Importaciones_mensuales[[#This Row],[Contenido]],Contenido_cod[],2,0)</f>
        <v>1</v>
      </c>
      <c r="M2239" t="str">
        <f>+VLOOKUP(Importaciones_mensuales[[#This Row],[Código Arancelario]],Codigos10[],7,0)</f>
        <v>Sin especificar</v>
      </c>
      <c r="N2239">
        <v>2021</v>
      </c>
      <c r="O2239">
        <v>1.5898119152046783</v>
      </c>
      <c r="P2239">
        <v>1.564805</v>
      </c>
      <c r="Q2239">
        <v>1.634395008988581</v>
      </c>
      <c r="R2239">
        <v>1.1541165291638145</v>
      </c>
      <c r="S2239">
        <v>1.1668496093749998</v>
      </c>
      <c r="T2239">
        <v>2.1041747278275147</v>
      </c>
      <c r="U2239">
        <v>1.2512375999999998</v>
      </c>
      <c r="V2239">
        <v>1.1491981481481481</v>
      </c>
      <c r="W2239">
        <v>38.238442822384421</v>
      </c>
      <c r="X2239" t="s">
        <v>364</v>
      </c>
      <c r="Y2239" t="s">
        <v>364</v>
      </c>
      <c r="Z2239" t="s">
        <v>364</v>
      </c>
    </row>
    <row r="2240" spans="1:26" x14ac:dyDescent="0.25">
      <c r="A2240" t="s">
        <v>258</v>
      </c>
      <c r="B2240" t="s">
        <v>363</v>
      </c>
      <c r="C2240" t="str">
        <f>+VLOOKUP(Importaciones_mensuales[[#This Row],[Código Arancelario]],Codigos10[],2,0)</f>
        <v>Manzana</v>
      </c>
      <c r="D2240">
        <f>+VLOOKUP(Importaciones_mensuales[[#This Row],[Cultivo]],Cod_categoría[],2,0)</f>
        <v>100104002</v>
      </c>
      <c r="E2240" t="str">
        <f>+VLOOKUP(Importaciones_mensuales[[#This Row],[Código Arancelario]],Codigos10[],4,0)</f>
        <v>Congelado</v>
      </c>
      <c r="F2240">
        <f>+VLOOKUP(Importaciones_mensuales[[#This Row],[Procesamiento]],Cod_procesamiento[],2,0)</f>
        <v>1</v>
      </c>
      <c r="G2240" t="str">
        <f>+VLOOKUP(Importaciones_mensuales[[#This Row],[Código Arancelario]],Codigos10[],3,0)</f>
        <v>Sin especificar</v>
      </c>
      <c r="H2240">
        <f>+VLOOKUP(Importaciones_mensuales[[#This Row],[Tipo]],Cod_tipo[],2,0)</f>
        <v>5</v>
      </c>
      <c r="I2240" t="str">
        <f>+VLOOKUP(Importaciones_mensuales[[#This Row],[Código Arancelario]],Codigos10[],5,0)</f>
        <v>Frutos de pepita</v>
      </c>
      <c r="J2240">
        <f>+VLOOKUP(Importaciones_mensuales[[#This Row],[Categoría]],Cod_Tipo_cultivo[],2,0)</f>
        <v>3</v>
      </c>
      <c r="K2240" t="s">
        <v>129</v>
      </c>
      <c r="L2240">
        <f>+VLOOKUP(Importaciones_mensuales[[#This Row],[Contenido]],Contenido_cod[],2,0)</f>
        <v>1</v>
      </c>
      <c r="M2240" t="str">
        <f>+VLOOKUP(Importaciones_mensuales[[#This Row],[Código Arancelario]],Codigos10[],7,0)</f>
        <v>Sin especificar</v>
      </c>
      <c r="N2240">
        <v>2021</v>
      </c>
      <c r="O2240">
        <v>0.95231708333333331</v>
      </c>
      <c r="P2240" t="s">
        <v>364</v>
      </c>
      <c r="Q2240">
        <v>1.1743712500000001</v>
      </c>
      <c r="R2240" t="s">
        <v>364</v>
      </c>
      <c r="S2240">
        <v>1.004</v>
      </c>
      <c r="T2240">
        <v>0.98950438532530571</v>
      </c>
      <c r="U2240">
        <v>1.0017</v>
      </c>
      <c r="V2240">
        <v>1.2553239583333333</v>
      </c>
      <c r="W2240" t="s">
        <v>364</v>
      </c>
      <c r="X2240" t="s">
        <v>364</v>
      </c>
      <c r="Y2240" t="s">
        <v>364</v>
      </c>
      <c r="Z2240" t="s">
        <v>364</v>
      </c>
    </row>
    <row r="2241" spans="1:26" x14ac:dyDescent="0.25">
      <c r="A2241" t="s">
        <v>259</v>
      </c>
      <c r="B2241" t="s">
        <v>363</v>
      </c>
      <c r="C2241" t="str">
        <f>+VLOOKUP(Importaciones_mensuales[[#This Row],[Código Arancelario]],Codigos10[],2,0)</f>
        <v>Uva</v>
      </c>
      <c r="D2241">
        <f>+VLOOKUP(Importaciones_mensuales[[#This Row],[Cultivo]],Cod_categoría[],2,0)</f>
        <v>100109001</v>
      </c>
      <c r="E2241" t="str">
        <f>+VLOOKUP(Importaciones_mensuales[[#This Row],[Código Arancelario]],Codigos10[],4,0)</f>
        <v>Congelado</v>
      </c>
      <c r="F2241">
        <f>+VLOOKUP(Importaciones_mensuales[[#This Row],[Procesamiento]],Cod_procesamiento[],2,0)</f>
        <v>1</v>
      </c>
      <c r="G2241" t="str">
        <f>+VLOOKUP(Importaciones_mensuales[[#This Row],[Código Arancelario]],Codigos10[],3,0)</f>
        <v>Sin especificar</v>
      </c>
      <c r="H2241">
        <f>+VLOOKUP(Importaciones_mensuales[[#This Row],[Tipo]],Cod_tipo[],2,0)</f>
        <v>5</v>
      </c>
      <c r="I2241" t="str">
        <f>+VLOOKUP(Importaciones_mensuales[[#This Row],[Código Arancelario]],Codigos10[],5,0)</f>
        <v>Uva</v>
      </c>
      <c r="J2241">
        <f>+VLOOKUP(Importaciones_mensuales[[#This Row],[Categoría]],Cod_Tipo_cultivo[],2,0)</f>
        <v>11</v>
      </c>
      <c r="K2241" t="s">
        <v>129</v>
      </c>
      <c r="L2241">
        <f>+VLOOKUP(Importaciones_mensuales[[#This Row],[Contenido]],Contenido_cod[],2,0)</f>
        <v>1</v>
      </c>
      <c r="M2241" t="str">
        <f>+VLOOKUP(Importaciones_mensuales[[#This Row],[Código Arancelario]],Codigos10[],7,0)</f>
        <v>Sin especificar</v>
      </c>
      <c r="N2241">
        <v>2021</v>
      </c>
      <c r="O2241" t="s">
        <v>364</v>
      </c>
      <c r="P2241" t="s">
        <v>364</v>
      </c>
      <c r="Q2241">
        <v>160.02000000000001</v>
      </c>
      <c r="R2241" t="s">
        <v>364</v>
      </c>
      <c r="S2241" t="s">
        <v>364</v>
      </c>
      <c r="T2241" t="s">
        <v>364</v>
      </c>
      <c r="U2241" t="s">
        <v>364</v>
      </c>
      <c r="V2241" t="s">
        <v>364</v>
      </c>
      <c r="W2241" t="s">
        <v>364</v>
      </c>
      <c r="X2241" t="s">
        <v>364</v>
      </c>
      <c r="Y2241" t="s">
        <v>364</v>
      </c>
      <c r="Z2241" t="s">
        <v>364</v>
      </c>
    </row>
    <row r="2242" spans="1:26" x14ac:dyDescent="0.25">
      <c r="A2242" t="s">
        <v>192</v>
      </c>
      <c r="B2242" t="s">
        <v>15</v>
      </c>
      <c r="C2242" t="str">
        <f>+VLOOKUP(Importaciones_mensuales[[#This Row],[Código Arancelario]],Codigos10[],2,0)</f>
        <v>Uva</v>
      </c>
      <c r="D2242">
        <f>+VLOOKUP(Importaciones_mensuales[[#This Row],[Cultivo]],Cod_categoría[],2,0)</f>
        <v>100109001</v>
      </c>
      <c r="E2242" t="str">
        <f>+VLOOKUP(Importaciones_mensuales[[#This Row],[Código Arancelario]],Codigos10[],4,0)</f>
        <v>Fresco</v>
      </c>
      <c r="F2242">
        <f>+VLOOKUP(Importaciones_mensuales[[#This Row],[Procesamiento]],Cod_procesamiento[],2,0)</f>
        <v>4</v>
      </c>
      <c r="G2242" t="str">
        <f>+VLOOKUP(Importaciones_mensuales[[#This Row],[Código Arancelario]],Codigos10[],3,0)</f>
        <v>No orgánico</v>
      </c>
      <c r="H2242">
        <f>+VLOOKUP(Importaciones_mensuales[[#This Row],[Tipo]],Cod_tipo[],2,0)</f>
        <v>2</v>
      </c>
      <c r="I2242" t="str">
        <f>+VLOOKUP(Importaciones_mensuales[[#This Row],[Código Arancelario]],Codigos10[],5,0)</f>
        <v>Uva</v>
      </c>
      <c r="J2242">
        <f>+VLOOKUP(Importaciones_mensuales[[#This Row],[Categoría]],Cod_Tipo_cultivo[],2,0)</f>
        <v>11</v>
      </c>
      <c r="K2242" t="s">
        <v>129</v>
      </c>
      <c r="L2242">
        <f>+VLOOKUP(Importaciones_mensuales[[#This Row],[Contenido]],Contenido_cod[],2,0)</f>
        <v>1</v>
      </c>
      <c r="M2242" t="str">
        <f>+VLOOKUP(Importaciones_mensuales[[#This Row],[Código Arancelario]],Codigos10[],7,0)</f>
        <v>Flame seedles</v>
      </c>
      <c r="N2242">
        <v>2018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78119.929999999993</v>
      </c>
      <c r="V2242">
        <v>54386.86</v>
      </c>
      <c r="W2242">
        <v>0</v>
      </c>
      <c r="X2242">
        <v>0</v>
      </c>
      <c r="Y2242">
        <v>0</v>
      </c>
      <c r="Z2242">
        <v>0</v>
      </c>
    </row>
    <row r="2243" spans="1:26" x14ac:dyDescent="0.25">
      <c r="A2243" t="s">
        <v>293</v>
      </c>
      <c r="B2243" t="s">
        <v>15</v>
      </c>
      <c r="C2243" t="str">
        <f>+VLOOKUP(Importaciones_mensuales[[#This Row],[Código Arancelario]],Codigos10[],2,0)</f>
        <v>Uva</v>
      </c>
      <c r="D2243">
        <f>+VLOOKUP(Importaciones_mensuales[[#This Row],[Cultivo]],Cod_categoría[],2,0)</f>
        <v>100109001</v>
      </c>
      <c r="E2243" t="str">
        <f>+VLOOKUP(Importaciones_mensuales[[#This Row],[Código Arancelario]],Codigos10[],4,0)</f>
        <v>Fresco</v>
      </c>
      <c r="F2243">
        <f>+VLOOKUP(Importaciones_mensuales[[#This Row],[Procesamiento]],Cod_procesamiento[],2,0)</f>
        <v>4</v>
      </c>
      <c r="G2243" t="str">
        <f>+VLOOKUP(Importaciones_mensuales[[#This Row],[Código Arancelario]],Codigos10[],3,0)</f>
        <v>No orgánico</v>
      </c>
      <c r="H2243">
        <f>+VLOOKUP(Importaciones_mensuales[[#This Row],[Tipo]],Cod_tipo[],2,0)</f>
        <v>2</v>
      </c>
      <c r="I2243" t="str">
        <f>+VLOOKUP(Importaciones_mensuales[[#This Row],[Código Arancelario]],Codigos10[],5,0)</f>
        <v>Uva</v>
      </c>
      <c r="J2243">
        <f>+VLOOKUP(Importaciones_mensuales[[#This Row],[Categoría]],Cod_Tipo_cultivo[],2,0)</f>
        <v>11</v>
      </c>
      <c r="K2243" t="s">
        <v>129</v>
      </c>
      <c r="L2243">
        <f>+VLOOKUP(Importaciones_mensuales[[#This Row],[Contenido]],Contenido_cod[],2,0)</f>
        <v>1</v>
      </c>
      <c r="M2243" t="str">
        <f>+VLOOKUP(Importaciones_mensuales[[#This Row],[Código Arancelario]],Codigos10[],7,0)</f>
        <v>Crimson seedless</v>
      </c>
      <c r="N2243">
        <v>2018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62010</v>
      </c>
      <c r="W2243">
        <v>0</v>
      </c>
      <c r="X2243">
        <v>0</v>
      </c>
      <c r="Y2243">
        <v>0</v>
      </c>
      <c r="Z2243">
        <v>0</v>
      </c>
    </row>
    <row r="2244" spans="1:26" x14ac:dyDescent="0.25">
      <c r="A2244" t="s">
        <v>263</v>
      </c>
      <c r="B2244" t="s">
        <v>363</v>
      </c>
      <c r="C2244" t="str">
        <f>+VLOOKUP(Importaciones_mensuales[[#This Row],[Código Arancelario]],Codigos10[],2,0)</f>
        <v>Durazno</v>
      </c>
      <c r="D2244">
        <f>+VLOOKUP(Importaciones_mensuales[[#This Row],[Cultivo]],Cod_categoría[],2,0)</f>
        <v>100103004</v>
      </c>
      <c r="E2244" t="str">
        <f>+VLOOKUP(Importaciones_mensuales[[#This Row],[Código Arancelario]],Codigos10[],4,0)</f>
        <v>Conserva</v>
      </c>
      <c r="F2244">
        <f>+VLOOKUP(Importaciones_mensuales[[#This Row],[Procesamiento]],Cod_procesamiento[],2,0)</f>
        <v>2</v>
      </c>
      <c r="G2244" t="str">
        <f>+VLOOKUP(Importaciones_mensuales[[#This Row],[Código Arancelario]],Codigos10[],3,0)</f>
        <v>Sin especificar</v>
      </c>
      <c r="H2244">
        <f>+VLOOKUP(Importaciones_mensuales[[#This Row],[Tipo]],Cod_tipo[],2,0)</f>
        <v>5</v>
      </c>
      <c r="I2244" t="str">
        <f>+VLOOKUP(Importaciones_mensuales[[#This Row],[Código Arancelario]],Codigos10[],5,0)</f>
        <v>Frutos de carozo</v>
      </c>
      <c r="J2244">
        <f>+VLOOKUP(Importaciones_mensuales[[#This Row],[Categoría]],Cod_Tipo_cultivo[],2,0)</f>
        <v>5</v>
      </c>
      <c r="K2244" t="s">
        <v>129</v>
      </c>
      <c r="L2244">
        <f>+VLOOKUP(Importaciones_mensuales[[#This Row],[Contenido]],Contenido_cod[],2,0)</f>
        <v>1</v>
      </c>
      <c r="M2244" t="str">
        <f>+VLOOKUP(Importaciones_mensuales[[#This Row],[Código Arancelario]],Codigos10[],7,0)</f>
        <v>Sin especificar</v>
      </c>
      <c r="N2244">
        <v>2021</v>
      </c>
      <c r="O2244" t="s">
        <v>364</v>
      </c>
      <c r="P2244" t="s">
        <v>364</v>
      </c>
      <c r="Q2244" t="s">
        <v>364</v>
      </c>
      <c r="R2244" t="s">
        <v>364</v>
      </c>
      <c r="S2244" t="s">
        <v>364</v>
      </c>
      <c r="T2244" t="s">
        <v>364</v>
      </c>
      <c r="U2244" t="s">
        <v>364</v>
      </c>
      <c r="V2244">
        <v>29.246666666666666</v>
      </c>
      <c r="W2244" t="s">
        <v>364</v>
      </c>
      <c r="X2244" t="s">
        <v>364</v>
      </c>
      <c r="Y2244" t="s">
        <v>364</v>
      </c>
      <c r="Z2244" t="s">
        <v>364</v>
      </c>
    </row>
    <row r="2245" spans="1:26" x14ac:dyDescent="0.25">
      <c r="A2245" t="s">
        <v>264</v>
      </c>
      <c r="B2245" t="s">
        <v>363</v>
      </c>
      <c r="C2245" t="str">
        <f>+VLOOKUP(Importaciones_mensuales[[#This Row],[Código Arancelario]],Codigos10[],2,0)</f>
        <v>Durazno</v>
      </c>
      <c r="D2245">
        <f>+VLOOKUP(Importaciones_mensuales[[#This Row],[Cultivo]],Cod_categoría[],2,0)</f>
        <v>100103004</v>
      </c>
      <c r="E2245" t="str">
        <f>+VLOOKUP(Importaciones_mensuales[[#This Row],[Código Arancelario]],Codigos10[],4,0)</f>
        <v>Conserva</v>
      </c>
      <c r="F2245">
        <f>+VLOOKUP(Importaciones_mensuales[[#This Row],[Procesamiento]],Cod_procesamiento[],2,0)</f>
        <v>2</v>
      </c>
      <c r="G2245" t="str">
        <f>+VLOOKUP(Importaciones_mensuales[[#This Row],[Código Arancelario]],Codigos10[],3,0)</f>
        <v>Sin especificar</v>
      </c>
      <c r="H2245">
        <f>+VLOOKUP(Importaciones_mensuales[[#This Row],[Tipo]],Cod_tipo[],2,0)</f>
        <v>5</v>
      </c>
      <c r="I2245" t="str">
        <f>+VLOOKUP(Importaciones_mensuales[[#This Row],[Código Arancelario]],Codigos10[],5,0)</f>
        <v>Frutos de carozo</v>
      </c>
      <c r="J2245">
        <f>+VLOOKUP(Importaciones_mensuales[[#This Row],[Categoría]],Cod_Tipo_cultivo[],2,0)</f>
        <v>5</v>
      </c>
      <c r="K2245" t="s">
        <v>129</v>
      </c>
      <c r="L2245">
        <f>+VLOOKUP(Importaciones_mensuales[[#This Row],[Contenido]],Contenido_cod[],2,0)</f>
        <v>1</v>
      </c>
      <c r="M2245" t="str">
        <f>+VLOOKUP(Importaciones_mensuales[[#This Row],[Código Arancelario]],Codigos10[],7,0)</f>
        <v>Sin especificar</v>
      </c>
      <c r="N2245">
        <v>2021</v>
      </c>
      <c r="O2245">
        <v>15.921518987341772</v>
      </c>
      <c r="P2245" t="s">
        <v>364</v>
      </c>
      <c r="Q2245" t="s">
        <v>364</v>
      </c>
      <c r="R2245" t="s">
        <v>364</v>
      </c>
      <c r="S2245" t="s">
        <v>364</v>
      </c>
      <c r="T2245" t="s">
        <v>364</v>
      </c>
      <c r="U2245" t="s">
        <v>364</v>
      </c>
      <c r="V2245">
        <v>4.836343708899606</v>
      </c>
      <c r="W2245" t="s">
        <v>364</v>
      </c>
      <c r="X2245" t="s">
        <v>364</v>
      </c>
      <c r="Y2245" t="s">
        <v>364</v>
      </c>
      <c r="Z2245" t="s">
        <v>364</v>
      </c>
    </row>
    <row r="2246" spans="1:26" x14ac:dyDescent="0.25">
      <c r="A2246" t="s">
        <v>265</v>
      </c>
      <c r="B2246" t="s">
        <v>363</v>
      </c>
      <c r="C2246" t="str">
        <f>+VLOOKUP(Importaciones_mensuales[[#This Row],[Código Arancelario]],Codigos10[],2,0)</f>
        <v>Damasco</v>
      </c>
      <c r="D2246">
        <f>+VLOOKUP(Importaciones_mensuales[[#This Row],[Cultivo]],Cod_categoría[],2,0)</f>
        <v>100103003</v>
      </c>
      <c r="E2246" t="str">
        <f>+VLOOKUP(Importaciones_mensuales[[#This Row],[Código Arancelario]],Codigos10[],4,0)</f>
        <v>Deshidratado</v>
      </c>
      <c r="F2246">
        <f>+VLOOKUP(Importaciones_mensuales[[#This Row],[Procesamiento]],Cod_procesamiento[],2,0)</f>
        <v>3</v>
      </c>
      <c r="G2246" t="str">
        <f>+VLOOKUP(Importaciones_mensuales[[#This Row],[Código Arancelario]],Codigos10[],3,0)</f>
        <v>Sin especificar</v>
      </c>
      <c r="H2246">
        <f>+VLOOKUP(Importaciones_mensuales[[#This Row],[Tipo]],Cod_tipo[],2,0)</f>
        <v>5</v>
      </c>
      <c r="I2246" t="str">
        <f>+VLOOKUP(Importaciones_mensuales[[#This Row],[Código Arancelario]],Codigos10[],5,0)</f>
        <v>Frutos de carozo</v>
      </c>
      <c r="J2246">
        <f>+VLOOKUP(Importaciones_mensuales[[#This Row],[Categoría]],Cod_Tipo_cultivo[],2,0)</f>
        <v>5</v>
      </c>
      <c r="K2246" t="s">
        <v>129</v>
      </c>
      <c r="L2246">
        <f>+VLOOKUP(Importaciones_mensuales[[#This Row],[Contenido]],Contenido_cod[],2,0)</f>
        <v>1</v>
      </c>
      <c r="M2246" t="str">
        <f>+VLOOKUP(Importaciones_mensuales[[#This Row],[Código Arancelario]],Codigos10[],7,0)</f>
        <v>Sin especificar</v>
      </c>
      <c r="N2246">
        <v>2021</v>
      </c>
      <c r="O2246">
        <v>4.0457963533427685</v>
      </c>
      <c r="P2246">
        <v>3.629371052631579</v>
      </c>
      <c r="Q2246" t="s">
        <v>364</v>
      </c>
      <c r="R2246">
        <v>3.3159999999999998</v>
      </c>
      <c r="S2246">
        <v>2.9292576116681861</v>
      </c>
      <c r="T2246">
        <v>3.8042037500000001</v>
      </c>
      <c r="U2246">
        <v>3.9295547619047615</v>
      </c>
      <c r="V2246">
        <v>2.5620253542132736</v>
      </c>
      <c r="W2246">
        <v>137.87134502923976</v>
      </c>
      <c r="X2246" t="s">
        <v>364</v>
      </c>
      <c r="Y2246" t="s">
        <v>364</v>
      </c>
      <c r="Z2246" t="s">
        <v>364</v>
      </c>
    </row>
    <row r="2247" spans="1:26" x14ac:dyDescent="0.25">
      <c r="A2247" t="s">
        <v>194</v>
      </c>
      <c r="B2247" t="s">
        <v>15</v>
      </c>
      <c r="C2247" t="str">
        <f>+VLOOKUP(Importaciones_mensuales[[#This Row],[Código Arancelario]],Codigos10[],2,0)</f>
        <v>Uva</v>
      </c>
      <c r="D2247">
        <f>+VLOOKUP(Importaciones_mensuales[[#This Row],[Cultivo]],Cod_categoría[],2,0)</f>
        <v>100109001</v>
      </c>
      <c r="E2247" t="str">
        <f>+VLOOKUP(Importaciones_mensuales[[#This Row],[Código Arancelario]],Codigos10[],4,0)</f>
        <v>Fresco</v>
      </c>
      <c r="F2247">
        <f>+VLOOKUP(Importaciones_mensuales[[#This Row],[Procesamiento]],Cod_procesamiento[],2,0)</f>
        <v>4</v>
      </c>
      <c r="G2247" t="str">
        <f>+VLOOKUP(Importaciones_mensuales[[#This Row],[Código Arancelario]],Codigos10[],3,0)</f>
        <v>No orgánico</v>
      </c>
      <c r="H2247">
        <f>+VLOOKUP(Importaciones_mensuales[[#This Row],[Tipo]],Cod_tipo[],2,0)</f>
        <v>2</v>
      </c>
      <c r="I2247" t="str">
        <f>+VLOOKUP(Importaciones_mensuales[[#This Row],[Código Arancelario]],Codigos10[],5,0)</f>
        <v>Uva</v>
      </c>
      <c r="J2247">
        <f>+VLOOKUP(Importaciones_mensuales[[#This Row],[Categoría]],Cod_Tipo_cultivo[],2,0)</f>
        <v>11</v>
      </c>
      <c r="K2247" t="s">
        <v>129</v>
      </c>
      <c r="L2247">
        <f>+VLOOKUP(Importaciones_mensuales[[#This Row],[Contenido]],Contenido_cod[],2,0)</f>
        <v>1</v>
      </c>
      <c r="M2247" t="str">
        <f>+VLOOKUP(Importaciones_mensuales[[#This Row],[Código Arancelario]],Codigos10[],7,0)</f>
        <v>Sugraone</v>
      </c>
      <c r="N2247">
        <v>2018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78899.98</v>
      </c>
      <c r="V2247">
        <v>52727.92</v>
      </c>
      <c r="W2247">
        <v>0</v>
      </c>
      <c r="X2247">
        <v>0</v>
      </c>
      <c r="Y2247">
        <v>0</v>
      </c>
      <c r="Z2247">
        <v>0</v>
      </c>
    </row>
    <row r="2248" spans="1:26" x14ac:dyDescent="0.25">
      <c r="A2248" t="s">
        <v>331</v>
      </c>
      <c r="B2248" t="s">
        <v>15</v>
      </c>
      <c r="C2248" t="str">
        <f>+VLOOKUP(Importaciones_mensuales[[#This Row],[Código Arancelario]],Codigos10[],2,0)</f>
        <v>Cereza</v>
      </c>
      <c r="D2248">
        <f>+VLOOKUP(Importaciones_mensuales[[#This Row],[Cultivo]],Cod_categoría[],2,0)</f>
        <v>100103001</v>
      </c>
      <c r="E2248" t="str">
        <f>+VLOOKUP(Importaciones_mensuales[[#This Row],[Código Arancelario]],Codigos10[],4,0)</f>
        <v>Fresco</v>
      </c>
      <c r="F2248">
        <f>+VLOOKUP(Importaciones_mensuales[[#This Row],[Procesamiento]],Cod_procesamiento[],2,0)</f>
        <v>4</v>
      </c>
      <c r="G2248" t="str">
        <f>+VLOOKUP(Importaciones_mensuales[[#This Row],[Código Arancelario]],Codigos10[],3,0)</f>
        <v>No orgánico</v>
      </c>
      <c r="H2248">
        <f>+VLOOKUP(Importaciones_mensuales[[#This Row],[Tipo]],Cod_tipo[],2,0)</f>
        <v>2</v>
      </c>
      <c r="I2248" t="str">
        <f>+VLOOKUP(Importaciones_mensuales[[#This Row],[Código Arancelario]],Codigos10[],5,0)</f>
        <v>Frutos de carozo</v>
      </c>
      <c r="J2248">
        <f>+VLOOKUP(Importaciones_mensuales[[#This Row],[Categoría]],Cod_Tipo_cultivo[],2,0)</f>
        <v>5</v>
      </c>
      <c r="K2248" t="s">
        <v>129</v>
      </c>
      <c r="L2248">
        <f>+VLOOKUP(Importaciones_mensuales[[#This Row],[Contenido]],Contenido_cod[],2,0)</f>
        <v>1</v>
      </c>
      <c r="M2248" t="str">
        <f>+VLOOKUP(Importaciones_mensuales[[#This Row],[Código Arancelario]],Codigos10[],7,0)</f>
        <v>Cerezas ácidas</v>
      </c>
      <c r="N2248">
        <v>2018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41600</v>
      </c>
      <c r="X2248">
        <v>0</v>
      </c>
      <c r="Y2248">
        <v>0</v>
      </c>
      <c r="Z2248">
        <v>41600</v>
      </c>
    </row>
    <row r="2249" spans="1:26" x14ac:dyDescent="0.25">
      <c r="A2249" t="s">
        <v>333</v>
      </c>
      <c r="B2249" t="s">
        <v>15</v>
      </c>
      <c r="C2249" t="str">
        <f>+VLOOKUP(Importaciones_mensuales[[#This Row],[Código Arancelario]],Codigos10[],2,0)</f>
        <v>Ciruela</v>
      </c>
      <c r="D2249">
        <f>+VLOOKUP(Importaciones_mensuales[[#This Row],[Cultivo]],Cod_categoría[],2,0)</f>
        <v>100103002</v>
      </c>
      <c r="E2249" t="str">
        <f>+VLOOKUP(Importaciones_mensuales[[#This Row],[Código Arancelario]],Codigos10[],4,0)</f>
        <v>Fresco</v>
      </c>
      <c r="F2249">
        <f>+VLOOKUP(Importaciones_mensuales[[#This Row],[Procesamiento]],Cod_procesamiento[],2,0)</f>
        <v>4</v>
      </c>
      <c r="G2249" t="str">
        <f>+VLOOKUP(Importaciones_mensuales[[#This Row],[Código Arancelario]],Codigos10[],3,0)</f>
        <v>Orgánico</v>
      </c>
      <c r="H2249">
        <f>+VLOOKUP(Importaciones_mensuales[[#This Row],[Tipo]],Cod_tipo[],2,0)</f>
        <v>1</v>
      </c>
      <c r="I2249" t="str">
        <f>+VLOOKUP(Importaciones_mensuales[[#This Row],[Código Arancelario]],Codigos10[],5,0)</f>
        <v>Frutos de carozo</v>
      </c>
      <c r="J2249">
        <f>+VLOOKUP(Importaciones_mensuales[[#This Row],[Categoría]],Cod_Tipo_cultivo[],2,0)</f>
        <v>5</v>
      </c>
      <c r="K2249" t="s">
        <v>129</v>
      </c>
      <c r="L2249">
        <f>+VLOOKUP(Importaciones_mensuales[[#This Row],[Contenido]],Contenido_cod[],2,0)</f>
        <v>1</v>
      </c>
      <c r="M2249" t="str">
        <f>+VLOOKUP(Importaciones_mensuales[[#This Row],[Código Arancelario]],Codigos10[],7,0)</f>
        <v>Sin especificar</v>
      </c>
      <c r="N2249">
        <v>2018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3178.8</v>
      </c>
      <c r="V2249">
        <v>0</v>
      </c>
      <c r="W2249">
        <v>0</v>
      </c>
      <c r="X2249">
        <v>0</v>
      </c>
      <c r="Y2249">
        <v>0</v>
      </c>
      <c r="Z2249">
        <v>0</v>
      </c>
    </row>
    <row r="2250" spans="1:26" x14ac:dyDescent="0.25">
      <c r="A2250" t="s">
        <v>269</v>
      </c>
      <c r="B2250" t="s">
        <v>363</v>
      </c>
      <c r="C2250" t="str">
        <f>+VLOOKUP(Importaciones_mensuales[[#This Row],[Código Arancelario]],Codigos10[],2,0)</f>
        <v>Durazno</v>
      </c>
      <c r="D2250">
        <f>+VLOOKUP(Importaciones_mensuales[[#This Row],[Cultivo]],Cod_categoría[],2,0)</f>
        <v>100103004</v>
      </c>
      <c r="E2250" t="str">
        <f>+VLOOKUP(Importaciones_mensuales[[#This Row],[Código Arancelario]],Codigos10[],4,0)</f>
        <v>Deshidratado</v>
      </c>
      <c r="F2250">
        <f>+VLOOKUP(Importaciones_mensuales[[#This Row],[Procesamiento]],Cod_procesamiento[],2,0)</f>
        <v>3</v>
      </c>
      <c r="G2250" t="str">
        <f>+VLOOKUP(Importaciones_mensuales[[#This Row],[Código Arancelario]],Codigos10[],3,0)</f>
        <v>Sin especificar</v>
      </c>
      <c r="H2250">
        <f>+VLOOKUP(Importaciones_mensuales[[#This Row],[Tipo]],Cod_tipo[],2,0)</f>
        <v>5</v>
      </c>
      <c r="I2250" t="str">
        <f>+VLOOKUP(Importaciones_mensuales[[#This Row],[Código Arancelario]],Codigos10[],5,0)</f>
        <v>Frutos de carozo</v>
      </c>
      <c r="J2250">
        <f>+VLOOKUP(Importaciones_mensuales[[#This Row],[Categoría]],Cod_Tipo_cultivo[],2,0)</f>
        <v>5</v>
      </c>
      <c r="K2250" t="s">
        <v>129</v>
      </c>
      <c r="L2250">
        <f>+VLOOKUP(Importaciones_mensuales[[#This Row],[Contenido]],Contenido_cod[],2,0)</f>
        <v>1</v>
      </c>
      <c r="M2250" t="str">
        <f>+VLOOKUP(Importaciones_mensuales[[#This Row],[Código Arancelario]],Codigos10[],7,0)</f>
        <v>Sin especificar</v>
      </c>
      <c r="N2250">
        <v>2021</v>
      </c>
      <c r="O2250" t="s">
        <v>364</v>
      </c>
      <c r="P2250">
        <v>0.8322222222222222</v>
      </c>
      <c r="Q2250">
        <v>1.0598429341963322</v>
      </c>
      <c r="R2250">
        <v>1.6682759948652119</v>
      </c>
      <c r="S2250">
        <v>1.6695677192982457</v>
      </c>
      <c r="T2250">
        <v>1.6593180000000001</v>
      </c>
      <c r="U2250">
        <v>5.5054449999999999</v>
      </c>
      <c r="V2250">
        <v>1.3868365553602813</v>
      </c>
      <c r="W2250" t="s">
        <v>364</v>
      </c>
      <c r="X2250" t="s">
        <v>364</v>
      </c>
      <c r="Y2250" t="s">
        <v>364</v>
      </c>
      <c r="Z2250" t="s">
        <v>364</v>
      </c>
    </row>
    <row r="2251" spans="1:26" x14ac:dyDescent="0.25">
      <c r="A2251" t="s">
        <v>270</v>
      </c>
      <c r="B2251" t="s">
        <v>363</v>
      </c>
      <c r="C2251" t="str">
        <f>+VLOOKUP(Importaciones_mensuales[[#This Row],[Código Arancelario]],Codigos10[],2,0)</f>
        <v>Mosqueta</v>
      </c>
      <c r="D2251">
        <f>+VLOOKUP(Importaciones_mensuales[[#This Row],[Cultivo]],Cod_categoría[],2,0)</f>
        <v>100114030</v>
      </c>
      <c r="E2251" t="str">
        <f>+VLOOKUP(Importaciones_mensuales[[#This Row],[Código Arancelario]],Codigos10[],4,0)</f>
        <v>Deshidratado</v>
      </c>
      <c r="F2251">
        <f>+VLOOKUP(Importaciones_mensuales[[#This Row],[Procesamiento]],Cod_procesamiento[],2,0)</f>
        <v>3</v>
      </c>
      <c r="G2251" t="str">
        <f>+VLOOKUP(Importaciones_mensuales[[#This Row],[Código Arancelario]],Codigos10[],3,0)</f>
        <v>Sin especificar</v>
      </c>
      <c r="H2251">
        <f>+VLOOKUP(Importaciones_mensuales[[#This Row],[Tipo]],Cod_tipo[],2,0)</f>
        <v>5</v>
      </c>
      <c r="I2251" t="str">
        <f>+VLOOKUP(Importaciones_mensuales[[#This Row],[Código Arancelario]],Codigos10[],5,0)</f>
        <v>Frutos de pepita</v>
      </c>
      <c r="J2251">
        <f>+VLOOKUP(Importaciones_mensuales[[#This Row],[Categoría]],Cod_Tipo_cultivo[],2,0)</f>
        <v>3</v>
      </c>
      <c r="K2251" t="s">
        <v>129</v>
      </c>
      <c r="L2251">
        <f>+VLOOKUP(Importaciones_mensuales[[#This Row],[Contenido]],Contenido_cod[],2,0)</f>
        <v>1</v>
      </c>
      <c r="M2251" t="str">
        <f>+VLOOKUP(Importaciones_mensuales[[#This Row],[Código Arancelario]],Codigos10[],7,0)</f>
        <v>Sin especificar</v>
      </c>
      <c r="N2251">
        <v>2021</v>
      </c>
      <c r="O2251" t="s">
        <v>364</v>
      </c>
      <c r="P2251" t="s">
        <v>364</v>
      </c>
      <c r="Q2251">
        <v>47.575000000000003</v>
      </c>
      <c r="R2251" t="s">
        <v>364</v>
      </c>
      <c r="S2251" t="s">
        <v>364</v>
      </c>
      <c r="T2251" t="s">
        <v>364</v>
      </c>
      <c r="U2251" t="s">
        <v>364</v>
      </c>
      <c r="V2251" t="s">
        <v>364</v>
      </c>
      <c r="W2251" t="s">
        <v>364</v>
      </c>
      <c r="X2251" t="s">
        <v>364</v>
      </c>
      <c r="Y2251" t="s">
        <v>364</v>
      </c>
      <c r="Z2251" t="s">
        <v>364</v>
      </c>
    </row>
    <row r="2252" spans="1:26" x14ac:dyDescent="0.25">
      <c r="A2252" t="s">
        <v>229</v>
      </c>
      <c r="B2252" t="s">
        <v>15</v>
      </c>
      <c r="C2252" t="str">
        <f>+VLOOKUP(Importaciones_mensuales[[#This Row],[Código Arancelario]],Codigos10[],2,0)</f>
        <v>Ciruela</v>
      </c>
      <c r="D2252">
        <f>+VLOOKUP(Importaciones_mensuales[[#This Row],[Cultivo]],Cod_categoría[],2,0)</f>
        <v>100103002</v>
      </c>
      <c r="E2252" t="str">
        <f>+VLOOKUP(Importaciones_mensuales[[#This Row],[Código Arancelario]],Codigos10[],4,0)</f>
        <v>Fresco</v>
      </c>
      <c r="F2252">
        <f>+VLOOKUP(Importaciones_mensuales[[#This Row],[Procesamiento]],Cod_procesamiento[],2,0)</f>
        <v>4</v>
      </c>
      <c r="G2252" t="str">
        <f>+VLOOKUP(Importaciones_mensuales[[#This Row],[Código Arancelario]],Codigos10[],3,0)</f>
        <v>No orgánico</v>
      </c>
      <c r="H2252">
        <f>+VLOOKUP(Importaciones_mensuales[[#This Row],[Tipo]],Cod_tipo[],2,0)</f>
        <v>2</v>
      </c>
      <c r="I2252" t="str">
        <f>+VLOOKUP(Importaciones_mensuales[[#This Row],[Código Arancelario]],Codigos10[],5,0)</f>
        <v>Frutos de carozo</v>
      </c>
      <c r="J2252">
        <f>+VLOOKUP(Importaciones_mensuales[[#This Row],[Categoría]],Cod_Tipo_cultivo[],2,0)</f>
        <v>5</v>
      </c>
      <c r="K2252" t="s">
        <v>129</v>
      </c>
      <c r="L2252">
        <f>+VLOOKUP(Importaciones_mensuales[[#This Row],[Contenido]],Contenido_cod[],2,0)</f>
        <v>1</v>
      </c>
      <c r="M2252" t="str">
        <f>+VLOOKUP(Importaciones_mensuales[[#This Row],[Código Arancelario]],Codigos10[],7,0)</f>
        <v>Sin especificar</v>
      </c>
      <c r="N2252">
        <v>2018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9916</v>
      </c>
      <c r="U2252">
        <v>2718</v>
      </c>
      <c r="V2252">
        <v>16668.68</v>
      </c>
      <c r="W2252">
        <v>0</v>
      </c>
      <c r="X2252">
        <v>0</v>
      </c>
      <c r="Y2252">
        <v>0</v>
      </c>
      <c r="Z2252">
        <v>0</v>
      </c>
    </row>
    <row r="2253" spans="1:26" x14ac:dyDescent="0.25">
      <c r="A2253" t="s">
        <v>234</v>
      </c>
      <c r="B2253" t="s">
        <v>15</v>
      </c>
      <c r="C2253" t="str">
        <f>+VLOOKUP(Importaciones_mensuales[[#This Row],[Código Arancelario]],Codigos10[],2,0)</f>
        <v>Mora</v>
      </c>
      <c r="D2253">
        <f>+VLOOKUP(Importaciones_mensuales[[#This Row],[Cultivo]],Cod_categoría[],2,0)</f>
        <v>100101008</v>
      </c>
      <c r="E2253" t="str">
        <f>+VLOOKUP(Importaciones_mensuales[[#This Row],[Código Arancelario]],Codigos10[],4,0)</f>
        <v>Fresco</v>
      </c>
      <c r="F2253">
        <f>+VLOOKUP(Importaciones_mensuales[[#This Row],[Procesamiento]],Cod_procesamiento[],2,0)</f>
        <v>4</v>
      </c>
      <c r="G2253" t="str">
        <f>+VLOOKUP(Importaciones_mensuales[[#This Row],[Código Arancelario]],Codigos10[],3,0)</f>
        <v>No orgánico</v>
      </c>
      <c r="H2253">
        <f>+VLOOKUP(Importaciones_mensuales[[#This Row],[Tipo]],Cod_tipo[],2,0)</f>
        <v>2</v>
      </c>
      <c r="I2253" t="str">
        <f>+VLOOKUP(Importaciones_mensuales[[#This Row],[Código Arancelario]],Codigos10[],5,0)</f>
        <v>Berries</v>
      </c>
      <c r="J2253">
        <f>+VLOOKUP(Importaciones_mensuales[[#This Row],[Categoría]],Cod_Tipo_cultivo[],2,0)</f>
        <v>1</v>
      </c>
      <c r="K2253" t="s">
        <v>129</v>
      </c>
      <c r="L2253">
        <f>+VLOOKUP(Importaciones_mensuales[[#This Row],[Contenido]],Contenido_cod[],2,0)</f>
        <v>1</v>
      </c>
      <c r="M2253" t="str">
        <f>+VLOOKUP(Importaciones_mensuales[[#This Row],[Código Arancelario]],Codigos10[],7,0)</f>
        <v>Sin especificar</v>
      </c>
      <c r="N2253">
        <v>2018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161.53</v>
      </c>
      <c r="Y2253">
        <v>0</v>
      </c>
      <c r="Z2253">
        <v>0</v>
      </c>
    </row>
    <row r="2254" spans="1:26" x14ac:dyDescent="0.25">
      <c r="A2254" t="s">
        <v>297</v>
      </c>
      <c r="B2254" t="s">
        <v>15</v>
      </c>
      <c r="C2254" t="str">
        <f>+VLOOKUP(Importaciones_mensuales[[#This Row],[Código Arancelario]],Codigos10[],2,0)</f>
        <v>Frambuesa</v>
      </c>
      <c r="D2254">
        <f>+VLOOKUP(Importaciones_mensuales[[#This Row],[Cultivo]],Cod_categoría[],2,0)</f>
        <v>100101004</v>
      </c>
      <c r="E2254" t="str">
        <f>+VLOOKUP(Importaciones_mensuales[[#This Row],[Código Arancelario]],Codigos10[],4,0)</f>
        <v>Fresco</v>
      </c>
      <c r="F2254">
        <f>+VLOOKUP(Importaciones_mensuales[[#This Row],[Procesamiento]],Cod_procesamiento[],2,0)</f>
        <v>4</v>
      </c>
      <c r="G2254" t="str">
        <f>+VLOOKUP(Importaciones_mensuales[[#This Row],[Código Arancelario]],Codigos10[],3,0)</f>
        <v>Orgánico</v>
      </c>
      <c r="H2254">
        <f>+VLOOKUP(Importaciones_mensuales[[#This Row],[Tipo]],Cod_tipo[],2,0)</f>
        <v>1</v>
      </c>
      <c r="I2254" t="str">
        <f>+VLOOKUP(Importaciones_mensuales[[#This Row],[Código Arancelario]],Codigos10[],5,0)</f>
        <v>Berries</v>
      </c>
      <c r="J2254">
        <f>+VLOOKUP(Importaciones_mensuales[[#This Row],[Categoría]],Cod_Tipo_cultivo[],2,0)</f>
        <v>1</v>
      </c>
      <c r="K2254" t="s">
        <v>129</v>
      </c>
      <c r="L2254">
        <f>+VLOOKUP(Importaciones_mensuales[[#This Row],[Contenido]],Contenido_cod[],2,0)</f>
        <v>1</v>
      </c>
      <c r="M2254" t="str">
        <f>+VLOOKUP(Importaciones_mensuales[[#This Row],[Código Arancelario]],Codigos10[],7,0)</f>
        <v>Sin especificar</v>
      </c>
      <c r="N2254">
        <v>2018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80042.320000000007</v>
      </c>
      <c r="V2254">
        <v>80032.19</v>
      </c>
      <c r="W2254">
        <v>0</v>
      </c>
      <c r="X2254">
        <v>0</v>
      </c>
      <c r="Y2254">
        <v>0</v>
      </c>
      <c r="Z2254">
        <v>0</v>
      </c>
    </row>
    <row r="2255" spans="1:26" x14ac:dyDescent="0.25">
      <c r="A2255" t="s">
        <v>239</v>
      </c>
      <c r="B2255" t="s">
        <v>15</v>
      </c>
      <c r="C2255" t="str">
        <f>+VLOOKUP(Importaciones_mensuales[[#This Row],[Código Arancelario]],Codigos10[],2,0)</f>
        <v>Arándano</v>
      </c>
      <c r="D2255">
        <f>+VLOOKUP(Importaciones_mensuales[[#This Row],[Cultivo]],Cod_categoría[],2,0)</f>
        <v>100101001</v>
      </c>
      <c r="E2255" t="str">
        <f>+VLOOKUP(Importaciones_mensuales[[#This Row],[Código Arancelario]],Codigos10[],4,0)</f>
        <v>Fresco</v>
      </c>
      <c r="F2255">
        <f>+VLOOKUP(Importaciones_mensuales[[#This Row],[Procesamiento]],Cod_procesamiento[],2,0)</f>
        <v>4</v>
      </c>
      <c r="G2255" t="str">
        <f>+VLOOKUP(Importaciones_mensuales[[#This Row],[Código Arancelario]],Codigos10[],3,0)</f>
        <v>No orgánico</v>
      </c>
      <c r="H2255">
        <f>+VLOOKUP(Importaciones_mensuales[[#This Row],[Tipo]],Cod_tipo[],2,0)</f>
        <v>2</v>
      </c>
      <c r="I2255" t="str">
        <f>+VLOOKUP(Importaciones_mensuales[[#This Row],[Código Arancelario]],Codigos10[],5,0)</f>
        <v>Berries</v>
      </c>
      <c r="J2255">
        <f>+VLOOKUP(Importaciones_mensuales[[#This Row],[Categoría]],Cod_Tipo_cultivo[],2,0)</f>
        <v>1</v>
      </c>
      <c r="K2255" t="s">
        <v>129</v>
      </c>
      <c r="L2255">
        <f>+VLOOKUP(Importaciones_mensuales[[#This Row],[Contenido]],Contenido_cod[],2,0)</f>
        <v>1</v>
      </c>
      <c r="M2255" t="str">
        <f>+VLOOKUP(Importaciones_mensuales[[#This Row],[Código Arancelario]],Codigos10[],7,0)</f>
        <v>Rojo</v>
      </c>
      <c r="N2255">
        <v>2018</v>
      </c>
      <c r="O2255">
        <v>0</v>
      </c>
      <c r="P2255">
        <v>0</v>
      </c>
      <c r="Q2255">
        <v>0</v>
      </c>
      <c r="R2255">
        <v>12.68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</row>
    <row r="2256" spans="1:26" x14ac:dyDescent="0.25">
      <c r="A2256" t="s">
        <v>14</v>
      </c>
      <c r="B2256" t="s">
        <v>363</v>
      </c>
      <c r="C2256" t="str">
        <f>+VLOOKUP(Importaciones_mensuales[[#This Row],[Código Arancelario]],Codigos10[],2,0)</f>
        <v>Papa</v>
      </c>
      <c r="D2256">
        <f>+VLOOKUP(Importaciones_mensuales[[#This Row],[Cultivo]],Cod_categoría[],2,0)</f>
        <v>100114001</v>
      </c>
      <c r="E2256" t="str">
        <f>+VLOOKUP(Importaciones_mensuales[[#This Row],[Código Arancelario]],Codigos10[],4,0)</f>
        <v>Fresco</v>
      </c>
      <c r="F2256">
        <f>+VLOOKUP(Importaciones_mensuales[[#This Row],[Procesamiento]],Cod_procesamiento[],2,0)</f>
        <v>4</v>
      </c>
      <c r="G2256" t="str">
        <f>+VLOOKUP(Importaciones_mensuales[[#This Row],[Código Arancelario]],Codigos10[],3,0)</f>
        <v>Siembra</v>
      </c>
      <c r="H2256">
        <f>+VLOOKUP(Importaciones_mensuales[[#This Row],[Tipo]],Cod_tipo[],2,0)</f>
        <v>6</v>
      </c>
      <c r="I2256" t="str">
        <f>+VLOOKUP(Importaciones_mensuales[[#This Row],[Código Arancelario]],Codigos10[],5,0)</f>
        <v>Tubérculos</v>
      </c>
      <c r="J2256">
        <f>+VLOOKUP(Importaciones_mensuales[[#This Row],[Categoría]],Cod_Tipo_cultivo[],2,0)</f>
        <v>9</v>
      </c>
      <c r="K2256" t="s">
        <v>20</v>
      </c>
      <c r="L2256">
        <f>+VLOOKUP(Importaciones_mensuales[[#This Row],[Contenido]],Contenido_cod[],2,0)</f>
        <v>2</v>
      </c>
      <c r="M2256" t="str">
        <f>+VLOOKUP(Importaciones_mensuales[[#This Row],[Código Arancelario]],Codigos10[],7,0)</f>
        <v>Sin especificar</v>
      </c>
      <c r="N2256">
        <v>2020</v>
      </c>
      <c r="O2256" t="s">
        <v>364</v>
      </c>
      <c r="P2256" t="s">
        <v>364</v>
      </c>
      <c r="Q2256" t="s">
        <v>364</v>
      </c>
      <c r="R2256">
        <v>167.50081247968802</v>
      </c>
      <c r="S2256" t="s">
        <v>364</v>
      </c>
      <c r="T2256">
        <v>42.292276026432667</v>
      </c>
      <c r="U2256" t="s">
        <v>364</v>
      </c>
      <c r="V2256" t="s">
        <v>364</v>
      </c>
      <c r="W2256" t="s">
        <v>364</v>
      </c>
      <c r="X2256">
        <v>110.10897758271233</v>
      </c>
      <c r="Y2256">
        <v>116.4369310793238</v>
      </c>
      <c r="Z2256">
        <v>73.506686478454668</v>
      </c>
    </row>
    <row r="2257" spans="1:26" x14ac:dyDescent="0.25">
      <c r="A2257" t="s">
        <v>22</v>
      </c>
      <c r="B2257" t="s">
        <v>363</v>
      </c>
      <c r="C2257" t="str">
        <f>+VLOOKUP(Importaciones_mensuales[[#This Row],[Código Arancelario]],Codigos10[],2,0)</f>
        <v>Papa</v>
      </c>
      <c r="D2257">
        <f>+VLOOKUP(Importaciones_mensuales[[#This Row],[Cultivo]],Cod_categoría[],2,0)</f>
        <v>100114001</v>
      </c>
      <c r="E2257" t="str">
        <f>+VLOOKUP(Importaciones_mensuales[[#This Row],[Código Arancelario]],Codigos10[],4,0)</f>
        <v>Fresco</v>
      </c>
      <c r="F2257">
        <f>+VLOOKUP(Importaciones_mensuales[[#This Row],[Procesamiento]],Cod_procesamiento[],2,0)</f>
        <v>4</v>
      </c>
      <c r="G2257" t="str">
        <f>+VLOOKUP(Importaciones_mensuales[[#This Row],[Código Arancelario]],Codigos10[],3,0)</f>
        <v>Siembra</v>
      </c>
      <c r="H2257">
        <f>+VLOOKUP(Importaciones_mensuales[[#This Row],[Tipo]],Cod_tipo[],2,0)</f>
        <v>6</v>
      </c>
      <c r="I2257" t="str">
        <f>+VLOOKUP(Importaciones_mensuales[[#This Row],[Código Arancelario]],Codigos10[],5,0)</f>
        <v>Tubérculos</v>
      </c>
      <c r="J2257">
        <f>+VLOOKUP(Importaciones_mensuales[[#This Row],[Categoría]],Cod_Tipo_cultivo[],2,0)</f>
        <v>9</v>
      </c>
      <c r="K2257" t="s">
        <v>20</v>
      </c>
      <c r="L2257">
        <f>+VLOOKUP(Importaciones_mensuales[[#This Row],[Contenido]],Contenido_cod[],2,0)</f>
        <v>2</v>
      </c>
      <c r="M2257" t="str">
        <f>+VLOOKUP(Importaciones_mensuales[[#This Row],[Código Arancelario]],Codigos10[],7,0)</f>
        <v>Sin especificar</v>
      </c>
      <c r="N2257">
        <v>2020</v>
      </c>
      <c r="O2257" t="s">
        <v>364</v>
      </c>
      <c r="P2257" t="s">
        <v>364</v>
      </c>
      <c r="Q2257" t="s">
        <v>364</v>
      </c>
      <c r="R2257">
        <v>0.11549117046765463</v>
      </c>
      <c r="S2257">
        <v>0.10900658100908805</v>
      </c>
      <c r="T2257" t="s">
        <v>364</v>
      </c>
      <c r="U2257" t="s">
        <v>364</v>
      </c>
      <c r="V2257" t="s">
        <v>364</v>
      </c>
      <c r="W2257" t="s">
        <v>364</v>
      </c>
      <c r="X2257" t="s">
        <v>364</v>
      </c>
      <c r="Y2257">
        <v>86.642833929151777</v>
      </c>
      <c r="Z2257" t="s">
        <v>364</v>
      </c>
    </row>
    <row r="2258" spans="1:26" x14ac:dyDescent="0.25">
      <c r="A2258" t="s">
        <v>23</v>
      </c>
      <c r="B2258" t="s">
        <v>363</v>
      </c>
      <c r="C2258" t="str">
        <f>+VLOOKUP(Importaciones_mensuales[[#This Row],[Código Arancelario]],Codigos10[],2,0)</f>
        <v>Papa</v>
      </c>
      <c r="D2258">
        <f>+VLOOKUP(Importaciones_mensuales[[#This Row],[Cultivo]],Cod_categoría[],2,0)</f>
        <v>100114001</v>
      </c>
      <c r="E2258" t="str">
        <f>+VLOOKUP(Importaciones_mensuales[[#This Row],[Código Arancelario]],Codigos10[],4,0)</f>
        <v>Fresco</v>
      </c>
      <c r="F2258">
        <f>+VLOOKUP(Importaciones_mensuales[[#This Row],[Procesamiento]],Cod_procesamiento[],2,0)</f>
        <v>4</v>
      </c>
      <c r="G2258" t="str">
        <f>+VLOOKUP(Importaciones_mensuales[[#This Row],[Código Arancelario]],Codigos10[],3,0)</f>
        <v>Siembra</v>
      </c>
      <c r="H2258">
        <f>+VLOOKUP(Importaciones_mensuales[[#This Row],[Tipo]],Cod_tipo[],2,0)</f>
        <v>6</v>
      </c>
      <c r="I2258" t="str">
        <f>+VLOOKUP(Importaciones_mensuales[[#This Row],[Código Arancelario]],Codigos10[],5,0)</f>
        <v>Tubérculos</v>
      </c>
      <c r="J2258">
        <f>+VLOOKUP(Importaciones_mensuales[[#This Row],[Categoría]],Cod_Tipo_cultivo[],2,0)</f>
        <v>9</v>
      </c>
      <c r="K2258" t="s">
        <v>20</v>
      </c>
      <c r="L2258">
        <f>+VLOOKUP(Importaciones_mensuales[[#This Row],[Contenido]],Contenido_cod[],2,0)</f>
        <v>2</v>
      </c>
      <c r="M2258" t="str">
        <f>+VLOOKUP(Importaciones_mensuales[[#This Row],[Código Arancelario]],Codigos10[],7,0)</f>
        <v>Sin especificar</v>
      </c>
      <c r="N2258">
        <v>2020</v>
      </c>
      <c r="O2258">
        <v>3.2403000000000004</v>
      </c>
      <c r="P2258" t="s">
        <v>364</v>
      </c>
      <c r="Q2258">
        <v>0.14830543786812825</v>
      </c>
      <c r="R2258">
        <v>0.10965358784022622</v>
      </c>
      <c r="S2258" t="s">
        <v>364</v>
      </c>
      <c r="T2258" t="s">
        <v>364</v>
      </c>
      <c r="U2258" t="s">
        <v>364</v>
      </c>
      <c r="V2258" t="s">
        <v>364</v>
      </c>
      <c r="W2258">
        <v>0.19632892841994581</v>
      </c>
      <c r="X2258">
        <v>0.20161085309215349</v>
      </c>
      <c r="Y2258" t="s">
        <v>364</v>
      </c>
      <c r="Z2258">
        <v>0.193</v>
      </c>
    </row>
    <row r="2259" spans="1:26" x14ac:dyDescent="0.25">
      <c r="A2259" t="s">
        <v>240</v>
      </c>
      <c r="B2259" t="s">
        <v>15</v>
      </c>
      <c r="C2259" t="str">
        <f>+VLOOKUP(Importaciones_mensuales[[#This Row],[Código Arancelario]],Codigos10[],2,0)</f>
        <v>Arándano</v>
      </c>
      <c r="D2259">
        <f>+VLOOKUP(Importaciones_mensuales[[#This Row],[Cultivo]],Cod_categoría[],2,0)</f>
        <v>100101001</v>
      </c>
      <c r="E2259" t="str">
        <f>+VLOOKUP(Importaciones_mensuales[[#This Row],[Código Arancelario]],Codigos10[],4,0)</f>
        <v>Fresco</v>
      </c>
      <c r="F2259">
        <f>+VLOOKUP(Importaciones_mensuales[[#This Row],[Procesamiento]],Cod_procesamiento[],2,0)</f>
        <v>4</v>
      </c>
      <c r="G2259" t="str">
        <f>+VLOOKUP(Importaciones_mensuales[[#This Row],[Código Arancelario]],Codigos10[],3,0)</f>
        <v>No orgánico</v>
      </c>
      <c r="H2259">
        <f>+VLOOKUP(Importaciones_mensuales[[#This Row],[Tipo]],Cod_tipo[],2,0)</f>
        <v>2</v>
      </c>
      <c r="I2259" t="str">
        <f>+VLOOKUP(Importaciones_mensuales[[#This Row],[Código Arancelario]],Codigos10[],5,0)</f>
        <v>Berries</v>
      </c>
      <c r="J2259">
        <f>+VLOOKUP(Importaciones_mensuales[[#This Row],[Categoría]],Cod_Tipo_cultivo[],2,0)</f>
        <v>1</v>
      </c>
      <c r="K2259" t="s">
        <v>129</v>
      </c>
      <c r="L2259">
        <f>+VLOOKUP(Importaciones_mensuales[[#This Row],[Contenido]],Contenido_cod[],2,0)</f>
        <v>1</v>
      </c>
      <c r="M2259" t="str">
        <f>+VLOOKUP(Importaciones_mensuales[[#This Row],[Código Arancelario]],Codigos10[],7,0)</f>
        <v>Azul</v>
      </c>
      <c r="N2259">
        <v>2018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63.65</v>
      </c>
      <c r="Y2259">
        <v>0</v>
      </c>
      <c r="Z2259">
        <v>0</v>
      </c>
    </row>
    <row r="2260" spans="1:26" x14ac:dyDescent="0.25">
      <c r="A2260" t="s">
        <v>334</v>
      </c>
      <c r="B2260" t="s">
        <v>15</v>
      </c>
      <c r="C2260" t="str">
        <f>+VLOOKUP(Importaciones_mensuales[[#This Row],[Código Arancelario]],Codigos10[],2,0)</f>
        <v>Cramberries</v>
      </c>
      <c r="D2260">
        <f>+VLOOKUP(Importaciones_mensuales[[#This Row],[Cultivo]],Cod_categoría[],2,0)</f>
        <v>100114022</v>
      </c>
      <c r="E2260" t="str">
        <f>+VLOOKUP(Importaciones_mensuales[[#This Row],[Código Arancelario]],Codigos10[],4,0)</f>
        <v>Fresco</v>
      </c>
      <c r="F2260">
        <f>+VLOOKUP(Importaciones_mensuales[[#This Row],[Procesamiento]],Cod_procesamiento[],2,0)</f>
        <v>4</v>
      </c>
      <c r="G2260" t="str">
        <f>+VLOOKUP(Importaciones_mensuales[[#This Row],[Código Arancelario]],Codigos10[],3,0)</f>
        <v>Orgánico</v>
      </c>
      <c r="H2260">
        <f>+VLOOKUP(Importaciones_mensuales[[#This Row],[Tipo]],Cod_tipo[],2,0)</f>
        <v>1</v>
      </c>
      <c r="I2260" t="str">
        <f>+VLOOKUP(Importaciones_mensuales[[#This Row],[Código Arancelario]],Codigos10[],5,0)</f>
        <v>Berries</v>
      </c>
      <c r="J2260">
        <f>+VLOOKUP(Importaciones_mensuales[[#This Row],[Categoría]],Cod_Tipo_cultivo[],2,0)</f>
        <v>1</v>
      </c>
      <c r="K2260" t="s">
        <v>129</v>
      </c>
      <c r="L2260">
        <f>+VLOOKUP(Importaciones_mensuales[[#This Row],[Contenido]],Contenido_cod[],2,0)</f>
        <v>1</v>
      </c>
      <c r="M2260" t="str">
        <f>+VLOOKUP(Importaciones_mensuales[[#This Row],[Código Arancelario]],Codigos10[],7,0)</f>
        <v>Sin especificar</v>
      </c>
      <c r="N2260">
        <v>2018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63.62</v>
      </c>
      <c r="Z2260">
        <v>0</v>
      </c>
    </row>
    <row r="2261" spans="1:26" x14ac:dyDescent="0.25">
      <c r="A2261" t="s">
        <v>320</v>
      </c>
      <c r="B2261" t="s">
        <v>15</v>
      </c>
      <c r="C2261" t="str">
        <f>+VLOOKUP(Importaciones_mensuales[[#This Row],[Código Arancelario]],Codigos10[],2,0)</f>
        <v>Maqui</v>
      </c>
      <c r="D2261">
        <f>+VLOOKUP(Importaciones_mensuales[[#This Row],[Cultivo]],Cod_categoría[],2,0)</f>
        <v>100114028</v>
      </c>
      <c r="E2261" t="str">
        <f>+VLOOKUP(Importaciones_mensuales[[#This Row],[Código Arancelario]],Codigos10[],4,0)</f>
        <v>Fresco</v>
      </c>
      <c r="F2261">
        <f>+VLOOKUP(Importaciones_mensuales[[#This Row],[Procesamiento]],Cod_procesamiento[],2,0)</f>
        <v>4</v>
      </c>
      <c r="G2261" t="str">
        <f>+VLOOKUP(Importaciones_mensuales[[#This Row],[Código Arancelario]],Codigos10[],3,0)</f>
        <v>No orgánico</v>
      </c>
      <c r="H2261">
        <f>+VLOOKUP(Importaciones_mensuales[[#This Row],[Tipo]],Cod_tipo[],2,0)</f>
        <v>2</v>
      </c>
      <c r="I2261" t="str">
        <f>+VLOOKUP(Importaciones_mensuales[[#This Row],[Código Arancelario]],Codigos10[],5,0)</f>
        <v>Berries</v>
      </c>
      <c r="J2261">
        <f>+VLOOKUP(Importaciones_mensuales[[#This Row],[Categoría]],Cod_Tipo_cultivo[],2,0)</f>
        <v>1</v>
      </c>
      <c r="K2261" t="s">
        <v>129</v>
      </c>
      <c r="L2261">
        <f>+VLOOKUP(Importaciones_mensuales[[#This Row],[Contenido]],Contenido_cod[],2,0)</f>
        <v>1</v>
      </c>
      <c r="M2261" t="str">
        <f>+VLOOKUP(Importaciones_mensuales[[#This Row],[Código Arancelario]],Codigos10[],7,0)</f>
        <v>Sin especificar</v>
      </c>
      <c r="N2261">
        <v>2018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24050.85</v>
      </c>
      <c r="Y2261">
        <v>0</v>
      </c>
      <c r="Z2261">
        <v>0</v>
      </c>
    </row>
    <row r="2262" spans="1:26" x14ac:dyDescent="0.25">
      <c r="A2262" t="s">
        <v>246</v>
      </c>
      <c r="B2262" t="s">
        <v>15</v>
      </c>
      <c r="C2262" t="str">
        <f>+VLOOKUP(Importaciones_mensuales[[#This Row],[Código Arancelario]],Codigos10[],2,0)</f>
        <v>Frutilla</v>
      </c>
      <c r="D2262">
        <f>+VLOOKUP(Importaciones_mensuales[[#This Row],[Cultivo]],Cod_categoría[],2,0)</f>
        <v>100112025</v>
      </c>
      <c r="E2262" t="str">
        <f>+VLOOKUP(Importaciones_mensuales[[#This Row],[Código Arancelario]],Codigos10[],4,0)</f>
        <v>Congelado</v>
      </c>
      <c r="F2262">
        <f>+VLOOKUP(Importaciones_mensuales[[#This Row],[Procesamiento]],Cod_procesamiento[],2,0)</f>
        <v>1</v>
      </c>
      <c r="G2262" t="str">
        <f>+VLOOKUP(Importaciones_mensuales[[#This Row],[Código Arancelario]],Codigos10[],3,0)</f>
        <v>Orgánico</v>
      </c>
      <c r="H2262">
        <f>+VLOOKUP(Importaciones_mensuales[[#This Row],[Tipo]],Cod_tipo[],2,0)</f>
        <v>1</v>
      </c>
      <c r="I2262" t="str">
        <f>+VLOOKUP(Importaciones_mensuales[[#This Row],[Código Arancelario]],Codigos10[],5,0)</f>
        <v>Berries</v>
      </c>
      <c r="J2262">
        <f>+VLOOKUP(Importaciones_mensuales[[#This Row],[Categoría]],Cod_Tipo_cultivo[],2,0)</f>
        <v>1</v>
      </c>
      <c r="K2262" t="s">
        <v>129</v>
      </c>
      <c r="L2262">
        <f>+VLOOKUP(Importaciones_mensuales[[#This Row],[Contenido]],Contenido_cod[],2,0)</f>
        <v>1</v>
      </c>
      <c r="M2262" t="str">
        <f>+VLOOKUP(Importaciones_mensuales[[#This Row],[Código Arancelario]],Codigos10[],7,0)</f>
        <v>Sin especificar</v>
      </c>
      <c r="N2262">
        <v>2018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58793.65</v>
      </c>
      <c r="W2262">
        <v>1103.68</v>
      </c>
      <c r="X2262">
        <v>194621.00999999998</v>
      </c>
      <c r="Y2262">
        <v>61629.16</v>
      </c>
      <c r="Z2262">
        <v>0</v>
      </c>
    </row>
    <row r="2263" spans="1:26" x14ac:dyDescent="0.25">
      <c r="A2263" t="s">
        <v>277</v>
      </c>
      <c r="B2263" t="s">
        <v>363</v>
      </c>
      <c r="C2263" t="str">
        <f>+VLOOKUP(Importaciones_mensuales[[#This Row],[Código Arancelario]],Codigos10[],2,0)</f>
        <v>Puerro</v>
      </c>
      <c r="D2263">
        <f>+VLOOKUP(Importaciones_mensuales[[#This Row],[Cultivo]],Cod_categoría[],2,0)</f>
        <v>100114035</v>
      </c>
      <c r="E2263" t="str">
        <f>+VLOOKUP(Importaciones_mensuales[[#This Row],[Código Arancelario]],Codigos10[],4,0)</f>
        <v>Fresco</v>
      </c>
      <c r="F2263">
        <f>+VLOOKUP(Importaciones_mensuales[[#This Row],[Procesamiento]],Cod_procesamiento[],2,0)</f>
        <v>4</v>
      </c>
      <c r="G2263" t="str">
        <f>+VLOOKUP(Importaciones_mensuales[[#This Row],[Código Arancelario]],Codigos10[],3,0)</f>
        <v>Sin especificar</v>
      </c>
      <c r="H2263">
        <f>+VLOOKUP(Importaciones_mensuales[[#This Row],[Tipo]],Cod_tipo[],2,0)</f>
        <v>5</v>
      </c>
      <c r="I2263" t="str">
        <f>+VLOOKUP(Importaciones_mensuales[[#This Row],[Código Arancelario]],Codigos10[],5,0)</f>
        <v>Hortalizas</v>
      </c>
      <c r="J2263">
        <f>+VLOOKUP(Importaciones_mensuales[[#This Row],[Categoría]],Cod_Tipo_cultivo[],2,0)</f>
        <v>7</v>
      </c>
      <c r="K2263" t="s">
        <v>20</v>
      </c>
      <c r="L2263">
        <f>+VLOOKUP(Importaciones_mensuales[[#This Row],[Contenido]],Contenido_cod[],2,0)</f>
        <v>2</v>
      </c>
      <c r="M2263" t="str">
        <f>+VLOOKUP(Importaciones_mensuales[[#This Row],[Código Arancelario]],Codigos10[],7,0)</f>
        <v>Sin especificar</v>
      </c>
      <c r="N2263">
        <v>2020</v>
      </c>
      <c r="O2263">
        <v>13.524285714285714</v>
      </c>
      <c r="P2263" t="s">
        <v>364</v>
      </c>
      <c r="Q2263" t="s">
        <v>364</v>
      </c>
      <c r="R2263" t="s">
        <v>364</v>
      </c>
      <c r="S2263" t="s">
        <v>364</v>
      </c>
      <c r="T2263" t="s">
        <v>364</v>
      </c>
      <c r="U2263" t="s">
        <v>364</v>
      </c>
      <c r="V2263" t="s">
        <v>364</v>
      </c>
      <c r="W2263" t="s">
        <v>364</v>
      </c>
      <c r="X2263" t="s">
        <v>364</v>
      </c>
      <c r="Y2263" t="s">
        <v>364</v>
      </c>
      <c r="Z2263" t="s">
        <v>364</v>
      </c>
    </row>
    <row r="2264" spans="1:26" x14ac:dyDescent="0.25">
      <c r="A2264" t="s">
        <v>37</v>
      </c>
      <c r="B2264" t="s">
        <v>363</v>
      </c>
      <c r="C2264" t="str">
        <f>+VLOOKUP(Importaciones_mensuales[[#This Row],[Código Arancelario]],Codigos10[],2,0)</f>
        <v>Coles de bruselas</v>
      </c>
      <c r="D2264">
        <f>+VLOOKUP(Importaciones_mensuales[[#This Row],[Cultivo]],Cod_categoría[],2,0)</f>
        <v>100114021</v>
      </c>
      <c r="E2264" t="str">
        <f>+VLOOKUP(Importaciones_mensuales[[#This Row],[Código Arancelario]],Codigos10[],4,0)</f>
        <v>Fresco</v>
      </c>
      <c r="F2264">
        <f>+VLOOKUP(Importaciones_mensuales[[#This Row],[Procesamiento]],Cod_procesamiento[],2,0)</f>
        <v>4</v>
      </c>
      <c r="G2264" t="str">
        <f>+VLOOKUP(Importaciones_mensuales[[#This Row],[Código Arancelario]],Codigos10[],3,0)</f>
        <v>Sin especificar</v>
      </c>
      <c r="H2264">
        <f>+VLOOKUP(Importaciones_mensuales[[#This Row],[Tipo]],Cod_tipo[],2,0)</f>
        <v>5</v>
      </c>
      <c r="I2264" t="str">
        <f>+VLOOKUP(Importaciones_mensuales[[#This Row],[Código Arancelario]],Codigos10[],5,0)</f>
        <v>Hortalizas</v>
      </c>
      <c r="J2264">
        <f>+VLOOKUP(Importaciones_mensuales[[#This Row],[Categoría]],Cod_Tipo_cultivo[],2,0)</f>
        <v>7</v>
      </c>
      <c r="K2264" t="s">
        <v>20</v>
      </c>
      <c r="L2264">
        <f>+VLOOKUP(Importaciones_mensuales[[#This Row],[Contenido]],Contenido_cod[],2,0)</f>
        <v>2</v>
      </c>
      <c r="M2264" t="str">
        <f>+VLOOKUP(Importaciones_mensuales[[#This Row],[Código Arancelario]],Codigos10[],7,0)</f>
        <v>Sin especificar</v>
      </c>
      <c r="N2264">
        <v>2020</v>
      </c>
      <c r="O2264" t="s">
        <v>364</v>
      </c>
      <c r="P2264" t="s">
        <v>364</v>
      </c>
      <c r="Q2264" t="s">
        <v>364</v>
      </c>
      <c r="R2264" t="s">
        <v>364</v>
      </c>
      <c r="S2264" t="s">
        <v>364</v>
      </c>
      <c r="T2264" t="s">
        <v>364</v>
      </c>
      <c r="U2264" t="s">
        <v>364</v>
      </c>
      <c r="V2264" t="s">
        <v>364</v>
      </c>
      <c r="W2264" t="s">
        <v>364</v>
      </c>
      <c r="X2264">
        <v>12.59</v>
      </c>
      <c r="Y2264" t="s">
        <v>364</v>
      </c>
      <c r="Z2264">
        <v>32.256666666666668</v>
      </c>
    </row>
    <row r="2265" spans="1:26" x14ac:dyDescent="0.25">
      <c r="A2265" t="s">
        <v>278</v>
      </c>
      <c r="B2265" t="s">
        <v>363</v>
      </c>
      <c r="C2265" t="str">
        <f>+VLOOKUP(Importaciones_mensuales[[#This Row],[Código Arancelario]],Codigos10[],2,0)</f>
        <v>Lechuga</v>
      </c>
      <c r="D2265">
        <f>+VLOOKUP(Importaciones_mensuales[[#This Row],[Cultivo]],Cod_categoría[],2,0)</f>
        <v>100112033</v>
      </c>
      <c r="E2265" t="str">
        <f>+VLOOKUP(Importaciones_mensuales[[#This Row],[Código Arancelario]],Codigos10[],4,0)</f>
        <v>Fresco</v>
      </c>
      <c r="F2265">
        <f>+VLOOKUP(Importaciones_mensuales[[#This Row],[Procesamiento]],Cod_procesamiento[],2,0)</f>
        <v>4</v>
      </c>
      <c r="G2265" t="str">
        <f>+VLOOKUP(Importaciones_mensuales[[#This Row],[Código Arancelario]],Codigos10[],3,0)</f>
        <v>Sin especificar</v>
      </c>
      <c r="H2265">
        <f>+VLOOKUP(Importaciones_mensuales[[#This Row],[Tipo]],Cod_tipo[],2,0)</f>
        <v>5</v>
      </c>
      <c r="I2265" t="str">
        <f>+VLOOKUP(Importaciones_mensuales[[#This Row],[Código Arancelario]],Codigos10[],5,0)</f>
        <v>Hortalizas</v>
      </c>
      <c r="J2265">
        <f>+VLOOKUP(Importaciones_mensuales[[#This Row],[Categoría]],Cod_Tipo_cultivo[],2,0)</f>
        <v>7</v>
      </c>
      <c r="K2265" t="s">
        <v>20</v>
      </c>
      <c r="L2265">
        <f>+VLOOKUP(Importaciones_mensuales[[#This Row],[Contenido]],Contenido_cod[],2,0)</f>
        <v>2</v>
      </c>
      <c r="M2265" t="str">
        <f>+VLOOKUP(Importaciones_mensuales[[#This Row],[Código Arancelario]],Codigos10[],7,0)</f>
        <v>Sin especificar</v>
      </c>
      <c r="N2265">
        <v>2020</v>
      </c>
      <c r="O2265" t="s">
        <v>364</v>
      </c>
      <c r="P2265" t="s">
        <v>364</v>
      </c>
      <c r="Q2265" t="s">
        <v>364</v>
      </c>
      <c r="R2265" t="s">
        <v>364</v>
      </c>
      <c r="S2265" t="s">
        <v>364</v>
      </c>
      <c r="T2265" t="s">
        <v>364</v>
      </c>
      <c r="U2265" t="s">
        <v>364</v>
      </c>
      <c r="V2265">
        <v>0.12928571428571428</v>
      </c>
      <c r="W2265" t="s">
        <v>364</v>
      </c>
      <c r="X2265" t="s">
        <v>364</v>
      </c>
      <c r="Y2265" t="s">
        <v>364</v>
      </c>
      <c r="Z2265" t="s">
        <v>364</v>
      </c>
    </row>
    <row r="2266" spans="1:26" x14ac:dyDescent="0.25">
      <c r="A2266" t="s">
        <v>41</v>
      </c>
      <c r="B2266" t="s">
        <v>363</v>
      </c>
      <c r="C2266" t="str">
        <f>+VLOOKUP(Importaciones_mensuales[[#This Row],[Código Arancelario]],Codigos10[],2,0)</f>
        <v>Zanahoria</v>
      </c>
      <c r="D2266">
        <f>+VLOOKUP(Importaciones_mensuales[[#This Row],[Cultivo]],Cod_categoría[],2,0)</f>
        <v>100114013</v>
      </c>
      <c r="E2266" t="str">
        <f>+VLOOKUP(Importaciones_mensuales[[#This Row],[Código Arancelario]],Codigos10[],4,0)</f>
        <v>Fresco</v>
      </c>
      <c r="F2266">
        <f>+VLOOKUP(Importaciones_mensuales[[#This Row],[Procesamiento]],Cod_procesamiento[],2,0)</f>
        <v>4</v>
      </c>
      <c r="G2266" t="str">
        <f>+VLOOKUP(Importaciones_mensuales[[#This Row],[Código Arancelario]],Codigos10[],3,0)</f>
        <v>Sin especificar</v>
      </c>
      <c r="H2266">
        <f>+VLOOKUP(Importaciones_mensuales[[#This Row],[Tipo]],Cod_tipo[],2,0)</f>
        <v>5</v>
      </c>
      <c r="I2266" t="str">
        <f>+VLOOKUP(Importaciones_mensuales[[#This Row],[Código Arancelario]],Codigos10[],5,0)</f>
        <v>Hortalizas</v>
      </c>
      <c r="J2266">
        <f>+VLOOKUP(Importaciones_mensuales[[#This Row],[Categoría]],Cod_Tipo_cultivo[],2,0)</f>
        <v>7</v>
      </c>
      <c r="K2266" t="s">
        <v>20</v>
      </c>
      <c r="L2266">
        <f>+VLOOKUP(Importaciones_mensuales[[#This Row],[Contenido]],Contenido_cod[],2,0)</f>
        <v>2</v>
      </c>
      <c r="M2266" t="str">
        <f>+VLOOKUP(Importaciones_mensuales[[#This Row],[Código Arancelario]],Codigos10[],7,0)</f>
        <v>Sin especificar</v>
      </c>
      <c r="N2266">
        <v>2020</v>
      </c>
      <c r="O2266">
        <v>3.739920473038747</v>
      </c>
      <c r="P2266">
        <v>3.3536646542865833</v>
      </c>
      <c r="Q2266">
        <v>3.3671970799592752</v>
      </c>
      <c r="R2266">
        <v>4.1424432559867412</v>
      </c>
      <c r="S2266">
        <v>4.6697007855845145</v>
      </c>
      <c r="T2266">
        <v>4.403480452046427</v>
      </c>
      <c r="U2266">
        <v>1.4713971121753009</v>
      </c>
      <c r="V2266">
        <v>4.9551052824294715</v>
      </c>
      <c r="W2266">
        <v>2.8658489250435792</v>
      </c>
      <c r="X2266">
        <v>2.6270737844637466</v>
      </c>
      <c r="Y2266">
        <v>2.3606540769195457</v>
      </c>
      <c r="Z2266">
        <v>4.5206689408222793</v>
      </c>
    </row>
    <row r="2267" spans="1:26" x14ac:dyDescent="0.25">
      <c r="A2267" t="s">
        <v>43</v>
      </c>
      <c r="B2267" t="s">
        <v>363</v>
      </c>
      <c r="C2267" t="str">
        <f>+VLOOKUP(Importaciones_mensuales[[#This Row],[Código Arancelario]],Codigos10[],2,0)</f>
        <v>Rábano</v>
      </c>
      <c r="D2267">
        <f>+VLOOKUP(Importaciones_mensuales[[#This Row],[Cultivo]],Cod_categoría[],2,0)</f>
        <v>100114036</v>
      </c>
      <c r="E2267" t="str">
        <f>+VLOOKUP(Importaciones_mensuales[[#This Row],[Código Arancelario]],Codigos10[],4,0)</f>
        <v>Fresco</v>
      </c>
      <c r="F2267">
        <f>+VLOOKUP(Importaciones_mensuales[[#This Row],[Procesamiento]],Cod_procesamiento[],2,0)</f>
        <v>4</v>
      </c>
      <c r="G2267" t="str">
        <f>+VLOOKUP(Importaciones_mensuales[[#This Row],[Código Arancelario]],Codigos10[],3,0)</f>
        <v>Sin especificar</v>
      </c>
      <c r="H2267">
        <f>+VLOOKUP(Importaciones_mensuales[[#This Row],[Tipo]],Cod_tipo[],2,0)</f>
        <v>5</v>
      </c>
      <c r="I2267" t="str">
        <f>+VLOOKUP(Importaciones_mensuales[[#This Row],[Código Arancelario]],Codigos10[],5,0)</f>
        <v>Hortalizas</v>
      </c>
      <c r="J2267">
        <f>+VLOOKUP(Importaciones_mensuales[[#This Row],[Categoría]],Cod_Tipo_cultivo[],2,0)</f>
        <v>7</v>
      </c>
      <c r="K2267" t="s">
        <v>20</v>
      </c>
      <c r="L2267">
        <f>+VLOOKUP(Importaciones_mensuales[[#This Row],[Contenido]],Contenido_cod[],2,0)</f>
        <v>2</v>
      </c>
      <c r="M2267" t="str">
        <f>+VLOOKUP(Importaciones_mensuales[[#This Row],[Código Arancelario]],Codigos10[],7,0)</f>
        <v>Sin especificar</v>
      </c>
      <c r="N2267">
        <v>2020</v>
      </c>
      <c r="O2267" t="s">
        <v>364</v>
      </c>
      <c r="P2267" t="s">
        <v>364</v>
      </c>
      <c r="Q2267" t="s">
        <v>364</v>
      </c>
      <c r="R2267" t="s">
        <v>364</v>
      </c>
      <c r="S2267" t="s">
        <v>364</v>
      </c>
      <c r="T2267" t="s">
        <v>364</v>
      </c>
      <c r="U2267" t="s">
        <v>364</v>
      </c>
      <c r="V2267">
        <v>1.7962499999999999</v>
      </c>
      <c r="W2267" t="s">
        <v>364</v>
      </c>
      <c r="X2267" t="s">
        <v>364</v>
      </c>
      <c r="Y2267" t="s">
        <v>364</v>
      </c>
      <c r="Z2267">
        <v>176.93</v>
      </c>
    </row>
    <row r="2268" spans="1:26" x14ac:dyDescent="0.25">
      <c r="A2268" t="s">
        <v>45</v>
      </c>
      <c r="B2268" t="s">
        <v>363</v>
      </c>
      <c r="C2268" t="str">
        <f>+VLOOKUP(Importaciones_mensuales[[#This Row],[Código Arancelario]],Codigos10[],2,0)</f>
        <v>Pepino</v>
      </c>
      <c r="D2268">
        <f>+VLOOKUP(Importaciones_mensuales[[#This Row],[Cultivo]],Cod_categoría[],2,0)</f>
        <v>100112016</v>
      </c>
      <c r="E2268" t="str">
        <f>+VLOOKUP(Importaciones_mensuales[[#This Row],[Código Arancelario]],Codigos10[],4,0)</f>
        <v>Fresco</v>
      </c>
      <c r="F2268">
        <f>+VLOOKUP(Importaciones_mensuales[[#This Row],[Procesamiento]],Cod_procesamiento[],2,0)</f>
        <v>4</v>
      </c>
      <c r="G2268" t="str">
        <f>+VLOOKUP(Importaciones_mensuales[[#This Row],[Código Arancelario]],Codigos10[],3,0)</f>
        <v>Sin especificar</v>
      </c>
      <c r="H2268">
        <f>+VLOOKUP(Importaciones_mensuales[[#This Row],[Tipo]],Cod_tipo[],2,0)</f>
        <v>5</v>
      </c>
      <c r="I2268" t="str">
        <f>+VLOOKUP(Importaciones_mensuales[[#This Row],[Código Arancelario]],Codigos10[],5,0)</f>
        <v>Hortalizas</v>
      </c>
      <c r="J2268">
        <f>+VLOOKUP(Importaciones_mensuales[[#This Row],[Categoría]],Cod_Tipo_cultivo[],2,0)</f>
        <v>7</v>
      </c>
      <c r="K2268" t="s">
        <v>20</v>
      </c>
      <c r="L2268">
        <f>+VLOOKUP(Importaciones_mensuales[[#This Row],[Contenido]],Contenido_cod[],2,0)</f>
        <v>2</v>
      </c>
      <c r="M2268" t="str">
        <f>+VLOOKUP(Importaciones_mensuales[[#This Row],[Código Arancelario]],Codigos10[],7,0)</f>
        <v>Pepinos y pepinillos</v>
      </c>
      <c r="N2268">
        <v>2020</v>
      </c>
      <c r="O2268" t="s">
        <v>364</v>
      </c>
      <c r="P2268" t="s">
        <v>364</v>
      </c>
      <c r="Q2268" t="s">
        <v>364</v>
      </c>
      <c r="R2268" t="s">
        <v>364</v>
      </c>
      <c r="S2268" t="s">
        <v>364</v>
      </c>
      <c r="T2268" t="s">
        <v>364</v>
      </c>
      <c r="U2268" t="s">
        <v>364</v>
      </c>
      <c r="V2268" t="s">
        <v>364</v>
      </c>
      <c r="W2268" t="s">
        <v>364</v>
      </c>
      <c r="X2268">
        <v>0.11163855421686747</v>
      </c>
      <c r="Y2268" t="s">
        <v>364</v>
      </c>
      <c r="Z2268" t="s">
        <v>364</v>
      </c>
    </row>
    <row r="2269" spans="1:26" x14ac:dyDescent="0.25">
      <c r="A2269" t="s">
        <v>48</v>
      </c>
      <c r="B2269" t="s">
        <v>363</v>
      </c>
      <c r="C2269" t="str">
        <f>+VLOOKUP(Importaciones_mensuales[[#This Row],[Código Arancelario]],Codigos10[],2,0)</f>
        <v>Arveja</v>
      </c>
      <c r="D2269">
        <f>+VLOOKUP(Importaciones_mensuales[[#This Row],[Cultivo]],Cod_categoría[],2,0)</f>
        <v>100112022</v>
      </c>
      <c r="E2269" t="str">
        <f>+VLOOKUP(Importaciones_mensuales[[#This Row],[Código Arancelario]],Codigos10[],4,0)</f>
        <v>Fresco</v>
      </c>
      <c r="F2269">
        <f>+VLOOKUP(Importaciones_mensuales[[#This Row],[Procesamiento]],Cod_procesamiento[],2,0)</f>
        <v>4</v>
      </c>
      <c r="G2269" t="str">
        <f>+VLOOKUP(Importaciones_mensuales[[#This Row],[Código Arancelario]],Codigos10[],3,0)</f>
        <v>Sin especificar</v>
      </c>
      <c r="H2269">
        <f>+VLOOKUP(Importaciones_mensuales[[#This Row],[Tipo]],Cod_tipo[],2,0)</f>
        <v>5</v>
      </c>
      <c r="I2269" t="str">
        <f>+VLOOKUP(Importaciones_mensuales[[#This Row],[Código Arancelario]],Codigos10[],5,0)</f>
        <v>Hortalizas</v>
      </c>
      <c r="J2269">
        <f>+VLOOKUP(Importaciones_mensuales[[#This Row],[Categoría]],Cod_Tipo_cultivo[],2,0)</f>
        <v>7</v>
      </c>
      <c r="K2269" t="s">
        <v>20</v>
      </c>
      <c r="L2269">
        <f>+VLOOKUP(Importaciones_mensuales[[#This Row],[Contenido]],Contenido_cod[],2,0)</f>
        <v>2</v>
      </c>
      <c r="M2269" t="str">
        <f>+VLOOKUP(Importaciones_mensuales[[#This Row],[Código Arancelario]],Codigos10[],7,0)</f>
        <v>Sin especificar</v>
      </c>
      <c r="N2269">
        <v>2020</v>
      </c>
      <c r="O2269" t="s">
        <v>364</v>
      </c>
      <c r="P2269">
        <v>0.96807651468885481</v>
      </c>
      <c r="Q2269" t="s">
        <v>364</v>
      </c>
      <c r="R2269" t="s">
        <v>364</v>
      </c>
      <c r="S2269" t="s">
        <v>364</v>
      </c>
      <c r="T2269" t="s">
        <v>364</v>
      </c>
      <c r="U2269" t="s">
        <v>364</v>
      </c>
      <c r="V2269" t="s">
        <v>364</v>
      </c>
      <c r="W2269" t="s">
        <v>364</v>
      </c>
      <c r="X2269" t="s">
        <v>364</v>
      </c>
      <c r="Y2269" t="s">
        <v>364</v>
      </c>
      <c r="Z2269" t="s">
        <v>364</v>
      </c>
    </row>
    <row r="2270" spans="1:26" x14ac:dyDescent="0.25">
      <c r="A2270" t="s">
        <v>50</v>
      </c>
      <c r="B2270" t="s">
        <v>363</v>
      </c>
      <c r="C2270" t="str">
        <f>+VLOOKUP(Importaciones_mensuales[[#This Row],[Código Arancelario]],Codigos10[],2,0)</f>
        <v>Poroto</v>
      </c>
      <c r="D2270">
        <f>+VLOOKUP(Importaciones_mensuales[[#This Row],[Cultivo]],Cod_categoría[],2,0)</f>
        <v>100110002</v>
      </c>
      <c r="E2270" t="str">
        <f>+VLOOKUP(Importaciones_mensuales[[#This Row],[Código Arancelario]],Codigos10[],4,0)</f>
        <v>Fresco</v>
      </c>
      <c r="F2270">
        <f>+VLOOKUP(Importaciones_mensuales[[#This Row],[Procesamiento]],Cod_procesamiento[],2,0)</f>
        <v>4</v>
      </c>
      <c r="G2270" t="str">
        <f>+VLOOKUP(Importaciones_mensuales[[#This Row],[Código Arancelario]],Codigos10[],3,0)</f>
        <v>Sin especificar</v>
      </c>
      <c r="H2270">
        <f>+VLOOKUP(Importaciones_mensuales[[#This Row],[Tipo]],Cod_tipo[],2,0)</f>
        <v>5</v>
      </c>
      <c r="I2270" t="str">
        <f>+VLOOKUP(Importaciones_mensuales[[#This Row],[Código Arancelario]],Codigos10[],5,0)</f>
        <v>Hortalizas</v>
      </c>
      <c r="J2270">
        <f>+VLOOKUP(Importaciones_mensuales[[#This Row],[Categoría]],Cod_Tipo_cultivo[],2,0)</f>
        <v>7</v>
      </c>
      <c r="K2270" t="s">
        <v>20</v>
      </c>
      <c r="L2270">
        <f>+VLOOKUP(Importaciones_mensuales[[#This Row],[Contenido]],Contenido_cod[],2,0)</f>
        <v>2</v>
      </c>
      <c r="M2270" t="str">
        <f>+VLOOKUP(Importaciones_mensuales[[#This Row],[Código Arancelario]],Codigos10[],7,0)</f>
        <v>Sin especificar</v>
      </c>
      <c r="N2270">
        <v>2020</v>
      </c>
      <c r="O2270">
        <v>23.401583643562017</v>
      </c>
      <c r="P2270" t="s">
        <v>364</v>
      </c>
      <c r="Q2270" t="s">
        <v>364</v>
      </c>
      <c r="R2270">
        <v>0.11097183513774252</v>
      </c>
      <c r="S2270">
        <v>0.11415535434679011</v>
      </c>
      <c r="T2270">
        <v>0.11808588714744798</v>
      </c>
      <c r="U2270">
        <v>0.1081831892120699</v>
      </c>
      <c r="V2270">
        <v>0.10856563193445341</v>
      </c>
      <c r="W2270">
        <v>0.10783811076631779</v>
      </c>
      <c r="X2270">
        <v>0.11007367119982242</v>
      </c>
      <c r="Y2270">
        <v>0.11088672384697019</v>
      </c>
      <c r="Z2270">
        <v>1.0147576862949454</v>
      </c>
    </row>
    <row r="2271" spans="1:26" x14ac:dyDescent="0.25">
      <c r="A2271" t="s">
        <v>52</v>
      </c>
      <c r="B2271" t="s">
        <v>363</v>
      </c>
      <c r="C2271" t="str">
        <f>+VLOOKUP(Importaciones_mensuales[[#This Row],[Código Arancelario]],Codigos10[],2,0)</f>
        <v>Otras legumbres de vaina</v>
      </c>
      <c r="D2271">
        <f>+VLOOKUP(Importaciones_mensuales[[#This Row],[Cultivo]],Cod_categoría[],2,0)</f>
        <v>100114032</v>
      </c>
      <c r="E2271" t="str">
        <f>+VLOOKUP(Importaciones_mensuales[[#This Row],[Código Arancelario]],Codigos10[],4,0)</f>
        <v>Fresco</v>
      </c>
      <c r="F2271">
        <f>+VLOOKUP(Importaciones_mensuales[[#This Row],[Procesamiento]],Cod_procesamiento[],2,0)</f>
        <v>4</v>
      </c>
      <c r="G2271" t="str">
        <f>+VLOOKUP(Importaciones_mensuales[[#This Row],[Código Arancelario]],Codigos10[],3,0)</f>
        <v>Sin especificar</v>
      </c>
      <c r="H2271">
        <f>+VLOOKUP(Importaciones_mensuales[[#This Row],[Tipo]],Cod_tipo[],2,0)</f>
        <v>5</v>
      </c>
      <c r="I2271" t="str">
        <f>+VLOOKUP(Importaciones_mensuales[[#This Row],[Código Arancelario]],Codigos10[],5,0)</f>
        <v>Hortalizas</v>
      </c>
      <c r="J2271">
        <f>+VLOOKUP(Importaciones_mensuales[[#This Row],[Categoría]],Cod_Tipo_cultivo[],2,0)</f>
        <v>7</v>
      </c>
      <c r="K2271" t="s">
        <v>20</v>
      </c>
      <c r="L2271">
        <f>+VLOOKUP(Importaciones_mensuales[[#This Row],[Contenido]],Contenido_cod[],2,0)</f>
        <v>2</v>
      </c>
      <c r="M2271" t="str">
        <f>+VLOOKUP(Importaciones_mensuales[[#This Row],[Código Arancelario]],Codigos10[],7,0)</f>
        <v>Sin especificar</v>
      </c>
      <c r="N2271">
        <v>2020</v>
      </c>
      <c r="O2271">
        <v>168.18</v>
      </c>
      <c r="P2271" t="s">
        <v>364</v>
      </c>
      <c r="Q2271">
        <v>0.20999276647403417</v>
      </c>
      <c r="R2271" t="s">
        <v>364</v>
      </c>
      <c r="S2271" t="s">
        <v>364</v>
      </c>
      <c r="T2271" t="s">
        <v>364</v>
      </c>
      <c r="U2271" t="s">
        <v>364</v>
      </c>
      <c r="V2271" t="s">
        <v>364</v>
      </c>
      <c r="W2271" t="s">
        <v>364</v>
      </c>
      <c r="X2271" t="s">
        <v>364</v>
      </c>
      <c r="Y2271" t="s">
        <v>364</v>
      </c>
      <c r="Z2271" t="s">
        <v>364</v>
      </c>
    </row>
    <row r="2272" spans="1:26" x14ac:dyDescent="0.25">
      <c r="A2272" t="s">
        <v>248</v>
      </c>
      <c r="B2272" t="s">
        <v>15</v>
      </c>
      <c r="C2272" t="str">
        <f>+VLOOKUP(Importaciones_mensuales[[#This Row],[Código Arancelario]],Codigos10[],2,0)</f>
        <v>Mora</v>
      </c>
      <c r="D2272">
        <f>+VLOOKUP(Importaciones_mensuales[[#This Row],[Cultivo]],Cod_categoría[],2,0)</f>
        <v>100101008</v>
      </c>
      <c r="E2272" t="str">
        <f>+VLOOKUP(Importaciones_mensuales[[#This Row],[Código Arancelario]],Codigos10[],4,0)</f>
        <v>Congelado</v>
      </c>
      <c r="F2272">
        <f>+VLOOKUP(Importaciones_mensuales[[#This Row],[Procesamiento]],Cod_procesamiento[],2,0)</f>
        <v>1</v>
      </c>
      <c r="G2272" t="str">
        <f>+VLOOKUP(Importaciones_mensuales[[#This Row],[Código Arancelario]],Codigos10[],3,0)</f>
        <v>No orgánico</v>
      </c>
      <c r="H2272">
        <f>+VLOOKUP(Importaciones_mensuales[[#This Row],[Tipo]],Cod_tipo[],2,0)</f>
        <v>2</v>
      </c>
      <c r="I2272" t="str">
        <f>+VLOOKUP(Importaciones_mensuales[[#This Row],[Código Arancelario]],Codigos10[],5,0)</f>
        <v>Berries</v>
      </c>
      <c r="J2272">
        <f>+VLOOKUP(Importaciones_mensuales[[#This Row],[Categoría]],Cod_Tipo_cultivo[],2,0)</f>
        <v>1</v>
      </c>
      <c r="K2272" t="s">
        <v>129</v>
      </c>
      <c r="L2272">
        <f>+VLOOKUP(Importaciones_mensuales[[#This Row],[Contenido]],Contenido_cod[],2,0)</f>
        <v>1</v>
      </c>
      <c r="M2272" t="str">
        <f>+VLOOKUP(Importaciones_mensuales[[#This Row],[Código Arancelario]],Codigos10[],7,0)</f>
        <v>Sin especificar</v>
      </c>
      <c r="N2272">
        <v>2018</v>
      </c>
      <c r="O2272">
        <v>0</v>
      </c>
      <c r="P2272">
        <v>0</v>
      </c>
      <c r="Q2272">
        <v>23.04</v>
      </c>
      <c r="R2272">
        <v>0</v>
      </c>
      <c r="S2272">
        <v>0</v>
      </c>
      <c r="T2272">
        <v>0</v>
      </c>
      <c r="U2272">
        <v>0</v>
      </c>
      <c r="V2272">
        <v>3301.89</v>
      </c>
      <c r="W2272">
        <v>0</v>
      </c>
      <c r="X2272">
        <v>0</v>
      </c>
      <c r="Y2272">
        <v>0</v>
      </c>
      <c r="Z2272">
        <v>0</v>
      </c>
    </row>
    <row r="2273" spans="1:26" x14ac:dyDescent="0.25">
      <c r="A2273" t="s">
        <v>279</v>
      </c>
      <c r="B2273" t="s">
        <v>363</v>
      </c>
      <c r="C2273" t="str">
        <f>+VLOOKUP(Importaciones_mensuales[[#This Row],[Código Arancelario]],Codigos10[],2,0)</f>
        <v>Berenjena</v>
      </c>
      <c r="D2273">
        <f>+VLOOKUP(Importaciones_mensuales[[#This Row],[Cultivo]],Cod_categoría[],2,0)</f>
        <v>100112001</v>
      </c>
      <c r="E2273" t="str">
        <f>+VLOOKUP(Importaciones_mensuales[[#This Row],[Código Arancelario]],Codigos10[],4,0)</f>
        <v>Fresco</v>
      </c>
      <c r="F2273">
        <f>+VLOOKUP(Importaciones_mensuales[[#This Row],[Procesamiento]],Cod_procesamiento[],2,0)</f>
        <v>4</v>
      </c>
      <c r="G2273" t="str">
        <f>+VLOOKUP(Importaciones_mensuales[[#This Row],[Código Arancelario]],Codigos10[],3,0)</f>
        <v>Sin especificar</v>
      </c>
      <c r="H2273">
        <f>+VLOOKUP(Importaciones_mensuales[[#This Row],[Tipo]],Cod_tipo[],2,0)</f>
        <v>5</v>
      </c>
      <c r="I2273" t="str">
        <f>+VLOOKUP(Importaciones_mensuales[[#This Row],[Código Arancelario]],Codigos10[],5,0)</f>
        <v>Hortalizas</v>
      </c>
      <c r="J2273">
        <f>+VLOOKUP(Importaciones_mensuales[[#This Row],[Categoría]],Cod_Tipo_cultivo[],2,0)</f>
        <v>7</v>
      </c>
      <c r="K2273" t="s">
        <v>20</v>
      </c>
      <c r="L2273">
        <f>+VLOOKUP(Importaciones_mensuales[[#This Row],[Contenido]],Contenido_cod[],2,0)</f>
        <v>2</v>
      </c>
      <c r="M2273" t="str">
        <f>+VLOOKUP(Importaciones_mensuales[[#This Row],[Código Arancelario]],Codigos10[],7,0)</f>
        <v>Sin especificar</v>
      </c>
      <c r="N2273">
        <v>2020</v>
      </c>
      <c r="O2273" t="s">
        <v>364</v>
      </c>
      <c r="P2273" t="s">
        <v>364</v>
      </c>
      <c r="Q2273" t="s">
        <v>364</v>
      </c>
      <c r="R2273" t="s">
        <v>364</v>
      </c>
      <c r="S2273" t="s">
        <v>364</v>
      </c>
      <c r="T2273" t="s">
        <v>364</v>
      </c>
      <c r="U2273" t="s">
        <v>364</v>
      </c>
      <c r="V2273" t="s">
        <v>364</v>
      </c>
      <c r="W2273">
        <v>0.31707589285714288</v>
      </c>
      <c r="X2273" t="s">
        <v>364</v>
      </c>
      <c r="Y2273" t="s">
        <v>364</v>
      </c>
      <c r="Z2273" t="s">
        <v>364</v>
      </c>
    </row>
    <row r="2274" spans="1:26" x14ac:dyDescent="0.25">
      <c r="A2274" t="s">
        <v>281</v>
      </c>
      <c r="B2274" t="s">
        <v>363</v>
      </c>
      <c r="C2274" t="str">
        <f>+VLOOKUP(Importaciones_mensuales[[#This Row],[Código Arancelario]],Codigos10[],2,0)</f>
        <v>Apio</v>
      </c>
      <c r="D2274">
        <f>+VLOOKUP(Importaciones_mensuales[[#This Row],[Cultivo]],Cod_categoría[],2,0)</f>
        <v>100112017</v>
      </c>
      <c r="E2274" t="str">
        <f>+VLOOKUP(Importaciones_mensuales[[#This Row],[Código Arancelario]],Codigos10[],4,0)</f>
        <v>Fresco</v>
      </c>
      <c r="F2274">
        <f>+VLOOKUP(Importaciones_mensuales[[#This Row],[Procesamiento]],Cod_procesamiento[],2,0)</f>
        <v>4</v>
      </c>
      <c r="G2274" t="str">
        <f>+VLOOKUP(Importaciones_mensuales[[#This Row],[Código Arancelario]],Codigos10[],3,0)</f>
        <v>Sin especificar</v>
      </c>
      <c r="H2274">
        <f>+VLOOKUP(Importaciones_mensuales[[#This Row],[Tipo]],Cod_tipo[],2,0)</f>
        <v>5</v>
      </c>
      <c r="I2274" t="str">
        <f>+VLOOKUP(Importaciones_mensuales[[#This Row],[Código Arancelario]],Codigos10[],5,0)</f>
        <v>Hortalizas</v>
      </c>
      <c r="J2274">
        <f>+VLOOKUP(Importaciones_mensuales[[#This Row],[Categoría]],Cod_Tipo_cultivo[],2,0)</f>
        <v>7</v>
      </c>
      <c r="K2274" t="s">
        <v>20</v>
      </c>
      <c r="L2274">
        <f>+VLOOKUP(Importaciones_mensuales[[#This Row],[Contenido]],Contenido_cod[],2,0)</f>
        <v>2</v>
      </c>
      <c r="M2274" t="str">
        <f>+VLOOKUP(Importaciones_mensuales[[#This Row],[Código Arancelario]],Codigos10[],7,0)</f>
        <v>Sin especificar</v>
      </c>
      <c r="N2274">
        <v>2020</v>
      </c>
      <c r="O2274" t="s">
        <v>364</v>
      </c>
      <c r="P2274" t="s">
        <v>364</v>
      </c>
      <c r="Q2274" t="s">
        <v>364</v>
      </c>
      <c r="R2274" t="s">
        <v>364</v>
      </c>
      <c r="S2274" t="s">
        <v>364</v>
      </c>
      <c r="T2274" t="s">
        <v>364</v>
      </c>
      <c r="U2274" t="s">
        <v>364</v>
      </c>
      <c r="V2274" t="s">
        <v>364</v>
      </c>
      <c r="W2274" t="s">
        <v>364</v>
      </c>
      <c r="X2274" t="s">
        <v>364</v>
      </c>
      <c r="Y2274" t="s">
        <v>364</v>
      </c>
      <c r="Z2274" t="s">
        <v>364</v>
      </c>
    </row>
    <row r="2275" spans="1:26" x14ac:dyDescent="0.25">
      <c r="A2275" t="s">
        <v>56</v>
      </c>
      <c r="B2275" t="s">
        <v>363</v>
      </c>
      <c r="C2275" t="str">
        <f>+VLOOKUP(Importaciones_mensuales[[#This Row],[Código Arancelario]],Codigos10[],2,0)</f>
        <v>Pimiento</v>
      </c>
      <c r="D2275">
        <f>+VLOOKUP(Importaciones_mensuales[[#This Row],[Cultivo]],Cod_categoría[],2,0)</f>
        <v>100112002</v>
      </c>
      <c r="E2275" t="str">
        <f>+VLOOKUP(Importaciones_mensuales[[#This Row],[Código Arancelario]],Codigos10[],4,0)</f>
        <v>Fresco</v>
      </c>
      <c r="F2275">
        <f>+VLOOKUP(Importaciones_mensuales[[#This Row],[Procesamiento]],Cod_procesamiento[],2,0)</f>
        <v>4</v>
      </c>
      <c r="G2275" t="str">
        <f>+VLOOKUP(Importaciones_mensuales[[#This Row],[Código Arancelario]],Codigos10[],3,0)</f>
        <v>Sin especificar</v>
      </c>
      <c r="H2275">
        <f>+VLOOKUP(Importaciones_mensuales[[#This Row],[Tipo]],Cod_tipo[],2,0)</f>
        <v>5</v>
      </c>
      <c r="I2275" t="str">
        <f>+VLOOKUP(Importaciones_mensuales[[#This Row],[Código Arancelario]],Codigos10[],5,0)</f>
        <v>Hortalizas</v>
      </c>
      <c r="J2275">
        <f>+VLOOKUP(Importaciones_mensuales[[#This Row],[Categoría]],Cod_Tipo_cultivo[],2,0)</f>
        <v>7</v>
      </c>
      <c r="K2275" t="s">
        <v>20</v>
      </c>
      <c r="L2275">
        <f>+VLOOKUP(Importaciones_mensuales[[#This Row],[Contenido]],Contenido_cod[],2,0)</f>
        <v>2</v>
      </c>
      <c r="M2275" t="str">
        <f>+VLOOKUP(Importaciones_mensuales[[#This Row],[Código Arancelario]],Codigos10[],7,0)</f>
        <v>Sin especificar</v>
      </c>
      <c r="N2275">
        <v>2020</v>
      </c>
      <c r="O2275">
        <v>54.699999999999996</v>
      </c>
      <c r="P2275" t="s">
        <v>364</v>
      </c>
      <c r="Q2275" t="s">
        <v>364</v>
      </c>
      <c r="R2275" t="s">
        <v>364</v>
      </c>
      <c r="S2275" t="s">
        <v>364</v>
      </c>
      <c r="T2275" t="s">
        <v>364</v>
      </c>
      <c r="U2275" t="s">
        <v>364</v>
      </c>
      <c r="V2275" t="s">
        <v>364</v>
      </c>
      <c r="W2275" t="s">
        <v>364</v>
      </c>
      <c r="X2275" t="s">
        <v>364</v>
      </c>
      <c r="Y2275" t="s">
        <v>364</v>
      </c>
      <c r="Z2275" t="s">
        <v>364</v>
      </c>
    </row>
    <row r="2276" spans="1:26" x14ac:dyDescent="0.25">
      <c r="A2276" t="s">
        <v>58</v>
      </c>
      <c r="B2276" t="s">
        <v>363</v>
      </c>
      <c r="C2276" t="str">
        <f>+VLOOKUP(Importaciones_mensuales[[#This Row],[Código Arancelario]],Codigos10[],2,0)</f>
        <v>Ají</v>
      </c>
      <c r="D2276">
        <f>+VLOOKUP(Importaciones_mensuales[[#This Row],[Cultivo]],Cod_categoría[],2,0)</f>
        <v>100112021</v>
      </c>
      <c r="E2276" t="str">
        <f>+VLOOKUP(Importaciones_mensuales[[#This Row],[Código Arancelario]],Codigos10[],4,0)</f>
        <v>Fresco</v>
      </c>
      <c r="F2276">
        <f>+VLOOKUP(Importaciones_mensuales[[#This Row],[Procesamiento]],Cod_procesamiento[],2,0)</f>
        <v>4</v>
      </c>
      <c r="G2276" t="str">
        <f>+VLOOKUP(Importaciones_mensuales[[#This Row],[Código Arancelario]],Codigos10[],3,0)</f>
        <v>Sin especificar</v>
      </c>
      <c r="H2276">
        <f>+VLOOKUP(Importaciones_mensuales[[#This Row],[Tipo]],Cod_tipo[],2,0)</f>
        <v>5</v>
      </c>
      <c r="I2276" t="str">
        <f>+VLOOKUP(Importaciones_mensuales[[#This Row],[Código Arancelario]],Codigos10[],5,0)</f>
        <v>Hortalizas</v>
      </c>
      <c r="J2276">
        <f>+VLOOKUP(Importaciones_mensuales[[#This Row],[Categoría]],Cod_Tipo_cultivo[],2,0)</f>
        <v>7</v>
      </c>
      <c r="K2276" t="s">
        <v>20</v>
      </c>
      <c r="L2276">
        <f>+VLOOKUP(Importaciones_mensuales[[#This Row],[Contenido]],Contenido_cod[],2,0)</f>
        <v>2</v>
      </c>
      <c r="M2276" t="str">
        <f>+VLOOKUP(Importaciones_mensuales[[#This Row],[Código Arancelario]],Codigos10[],7,0)</f>
        <v>Sin especificar</v>
      </c>
      <c r="N2276">
        <v>2020</v>
      </c>
      <c r="O2276" t="s">
        <v>364</v>
      </c>
      <c r="P2276">
        <v>0.83944300533329086</v>
      </c>
      <c r="Q2276" t="s">
        <v>364</v>
      </c>
      <c r="R2276">
        <v>4.9114432241171428</v>
      </c>
      <c r="S2276" t="s">
        <v>364</v>
      </c>
      <c r="T2276" t="s">
        <v>364</v>
      </c>
      <c r="U2276" t="s">
        <v>364</v>
      </c>
      <c r="V2276">
        <v>0.9</v>
      </c>
      <c r="W2276">
        <v>59.868674698795182</v>
      </c>
      <c r="X2276">
        <v>0.26847146739130434</v>
      </c>
      <c r="Y2276" t="s">
        <v>364</v>
      </c>
      <c r="Z2276" t="s">
        <v>364</v>
      </c>
    </row>
    <row r="2277" spans="1:26" x14ac:dyDescent="0.25">
      <c r="A2277" t="s">
        <v>282</v>
      </c>
      <c r="B2277" t="s">
        <v>363</v>
      </c>
      <c r="C2277" t="str">
        <f>+VLOOKUP(Importaciones_mensuales[[#This Row],[Código Arancelario]],Codigos10[],2,0)</f>
        <v>Alcachofa</v>
      </c>
      <c r="D2277">
        <f>+VLOOKUP(Importaciones_mensuales[[#This Row],[Cultivo]],Cod_categoría[],2,0)</f>
        <v>100112013</v>
      </c>
      <c r="E2277" t="str">
        <f>+VLOOKUP(Importaciones_mensuales[[#This Row],[Código Arancelario]],Codigos10[],4,0)</f>
        <v>Fresco</v>
      </c>
      <c r="F2277">
        <f>+VLOOKUP(Importaciones_mensuales[[#This Row],[Procesamiento]],Cod_procesamiento[],2,0)</f>
        <v>4</v>
      </c>
      <c r="G2277" t="str">
        <f>+VLOOKUP(Importaciones_mensuales[[#This Row],[Código Arancelario]],Codigos10[],3,0)</f>
        <v>Sin especificar</v>
      </c>
      <c r="H2277">
        <f>+VLOOKUP(Importaciones_mensuales[[#This Row],[Tipo]],Cod_tipo[],2,0)</f>
        <v>5</v>
      </c>
      <c r="I2277" t="str">
        <f>+VLOOKUP(Importaciones_mensuales[[#This Row],[Código Arancelario]],Codigos10[],5,0)</f>
        <v>Hortalizas</v>
      </c>
      <c r="J2277">
        <f>+VLOOKUP(Importaciones_mensuales[[#This Row],[Categoría]],Cod_Tipo_cultivo[],2,0)</f>
        <v>7</v>
      </c>
      <c r="K2277" t="s">
        <v>20</v>
      </c>
      <c r="L2277">
        <f>+VLOOKUP(Importaciones_mensuales[[#This Row],[Contenido]],Contenido_cod[],2,0)</f>
        <v>2</v>
      </c>
      <c r="M2277" t="str">
        <f>+VLOOKUP(Importaciones_mensuales[[#This Row],[Código Arancelario]],Codigos10[],7,0)</f>
        <v>Sin especificar</v>
      </c>
      <c r="N2277">
        <v>2020</v>
      </c>
      <c r="O2277" t="s">
        <v>364</v>
      </c>
      <c r="P2277" t="s">
        <v>364</v>
      </c>
      <c r="Q2277" t="s">
        <v>364</v>
      </c>
      <c r="R2277" t="s">
        <v>364</v>
      </c>
      <c r="S2277" t="s">
        <v>364</v>
      </c>
      <c r="T2277" t="s">
        <v>364</v>
      </c>
      <c r="U2277">
        <v>185.08</v>
      </c>
      <c r="V2277" t="s">
        <v>364</v>
      </c>
      <c r="W2277" t="s">
        <v>364</v>
      </c>
      <c r="X2277" t="s">
        <v>364</v>
      </c>
      <c r="Y2277" t="s">
        <v>364</v>
      </c>
      <c r="Z2277" t="s">
        <v>364</v>
      </c>
    </row>
    <row r="2278" spans="1:26" x14ac:dyDescent="0.25">
      <c r="A2278" t="s">
        <v>62</v>
      </c>
      <c r="B2278" t="s">
        <v>363</v>
      </c>
      <c r="C2278" t="str">
        <f>+VLOOKUP(Importaciones_mensuales[[#This Row],[Código Arancelario]],Codigos10[],2,0)</f>
        <v>Zapallo</v>
      </c>
      <c r="D2278">
        <f>+VLOOKUP(Importaciones_mensuales[[#This Row],[Cultivo]],Cod_categoría[],2,0)</f>
        <v>100112032</v>
      </c>
      <c r="E2278" t="str">
        <f>+VLOOKUP(Importaciones_mensuales[[#This Row],[Código Arancelario]],Codigos10[],4,0)</f>
        <v>Fresco</v>
      </c>
      <c r="F2278">
        <f>+VLOOKUP(Importaciones_mensuales[[#This Row],[Procesamiento]],Cod_procesamiento[],2,0)</f>
        <v>4</v>
      </c>
      <c r="G2278" t="str">
        <f>+VLOOKUP(Importaciones_mensuales[[#This Row],[Código Arancelario]],Codigos10[],3,0)</f>
        <v>Sin especificar</v>
      </c>
      <c r="H2278">
        <f>+VLOOKUP(Importaciones_mensuales[[#This Row],[Tipo]],Cod_tipo[],2,0)</f>
        <v>5</v>
      </c>
      <c r="I2278" t="str">
        <f>+VLOOKUP(Importaciones_mensuales[[#This Row],[Código Arancelario]],Codigos10[],5,0)</f>
        <v>Hortalizas</v>
      </c>
      <c r="J2278">
        <f>+VLOOKUP(Importaciones_mensuales[[#This Row],[Categoría]],Cod_Tipo_cultivo[],2,0)</f>
        <v>7</v>
      </c>
      <c r="K2278" t="s">
        <v>20</v>
      </c>
      <c r="L2278">
        <f>+VLOOKUP(Importaciones_mensuales[[#This Row],[Contenido]],Contenido_cod[],2,0)</f>
        <v>2</v>
      </c>
      <c r="M2278" t="str">
        <f>+VLOOKUP(Importaciones_mensuales[[#This Row],[Código Arancelario]],Codigos10[],7,0)</f>
        <v>De guarda</v>
      </c>
      <c r="N2278">
        <v>2020</v>
      </c>
      <c r="O2278" t="s">
        <v>364</v>
      </c>
      <c r="P2278" t="s">
        <v>364</v>
      </c>
      <c r="Q2278" t="s">
        <v>364</v>
      </c>
      <c r="R2278" t="s">
        <v>364</v>
      </c>
      <c r="S2278" t="s">
        <v>364</v>
      </c>
      <c r="T2278" t="s">
        <v>364</v>
      </c>
      <c r="U2278">
        <v>0.10625925925925926</v>
      </c>
      <c r="V2278">
        <v>0.10524206866579748</v>
      </c>
      <c r="W2278">
        <v>0.1096226826608506</v>
      </c>
      <c r="X2278">
        <v>0.10724111065306474</v>
      </c>
      <c r="Y2278">
        <v>0.11090379146231755</v>
      </c>
      <c r="Z2278">
        <v>0.10659097375521216</v>
      </c>
    </row>
    <row r="2279" spans="1:26" x14ac:dyDescent="0.25">
      <c r="A2279" t="s">
        <v>284</v>
      </c>
      <c r="B2279" t="s">
        <v>363</v>
      </c>
      <c r="C2279" t="str">
        <f>+VLOOKUP(Importaciones_mensuales[[#This Row],[Código Arancelario]],Codigos10[],2,0)</f>
        <v>Zapallo</v>
      </c>
      <c r="D2279">
        <f>+VLOOKUP(Importaciones_mensuales[[#This Row],[Cultivo]],Cod_categoría[],2,0)</f>
        <v>100112032</v>
      </c>
      <c r="E2279" t="str">
        <f>+VLOOKUP(Importaciones_mensuales[[#This Row],[Código Arancelario]],Codigos10[],4,0)</f>
        <v>Fresco</v>
      </c>
      <c r="F2279">
        <f>+VLOOKUP(Importaciones_mensuales[[#This Row],[Procesamiento]],Cod_procesamiento[],2,0)</f>
        <v>4</v>
      </c>
      <c r="G2279" t="str">
        <f>+VLOOKUP(Importaciones_mensuales[[#This Row],[Código Arancelario]],Codigos10[],3,0)</f>
        <v>Sin especificar</v>
      </c>
      <c r="H2279">
        <f>+VLOOKUP(Importaciones_mensuales[[#This Row],[Tipo]],Cod_tipo[],2,0)</f>
        <v>5</v>
      </c>
      <c r="I2279" t="str">
        <f>+VLOOKUP(Importaciones_mensuales[[#This Row],[Código Arancelario]],Codigos10[],5,0)</f>
        <v>Hortalizas</v>
      </c>
      <c r="J2279">
        <f>+VLOOKUP(Importaciones_mensuales[[#This Row],[Categoría]],Cod_Tipo_cultivo[],2,0)</f>
        <v>7</v>
      </c>
      <c r="K2279" t="s">
        <v>20</v>
      </c>
      <c r="L2279">
        <f>+VLOOKUP(Importaciones_mensuales[[#This Row],[Contenido]],Contenido_cod[],2,0)</f>
        <v>2</v>
      </c>
      <c r="M2279" t="str">
        <f>+VLOOKUP(Importaciones_mensuales[[#This Row],[Código Arancelario]],Codigos10[],7,0)</f>
        <v>Sin especificar</v>
      </c>
      <c r="N2279">
        <v>2020</v>
      </c>
      <c r="O2279" t="s">
        <v>364</v>
      </c>
      <c r="P2279" t="s">
        <v>364</v>
      </c>
      <c r="Q2279" t="s">
        <v>364</v>
      </c>
      <c r="R2279" t="s">
        <v>364</v>
      </c>
      <c r="S2279" t="s">
        <v>364</v>
      </c>
      <c r="T2279" t="s">
        <v>364</v>
      </c>
      <c r="U2279" t="s">
        <v>364</v>
      </c>
      <c r="V2279" t="s">
        <v>364</v>
      </c>
      <c r="W2279" t="s">
        <v>364</v>
      </c>
      <c r="X2279" t="s">
        <v>364</v>
      </c>
      <c r="Y2279">
        <v>0.106</v>
      </c>
      <c r="Z2279" t="s">
        <v>364</v>
      </c>
    </row>
    <row r="2280" spans="1:26" x14ac:dyDescent="0.25">
      <c r="A2280" t="s">
        <v>65</v>
      </c>
      <c r="B2280" t="s">
        <v>363</v>
      </c>
      <c r="C2280" t="str">
        <f>+VLOOKUP(Importaciones_mensuales[[#This Row],[Código Arancelario]],Codigos10[],2,0)</f>
        <v>Calabacín</v>
      </c>
      <c r="D2280">
        <f>+VLOOKUP(Importaciones_mensuales[[#This Row],[Cultivo]],Cod_categoría[],2,0)</f>
        <v>100114018</v>
      </c>
      <c r="E2280" t="str">
        <f>+VLOOKUP(Importaciones_mensuales[[#This Row],[Código Arancelario]],Codigos10[],4,0)</f>
        <v>Fresco</v>
      </c>
      <c r="F2280">
        <f>+VLOOKUP(Importaciones_mensuales[[#This Row],[Procesamiento]],Cod_procesamiento[],2,0)</f>
        <v>4</v>
      </c>
      <c r="G2280" t="str">
        <f>+VLOOKUP(Importaciones_mensuales[[#This Row],[Código Arancelario]],Codigos10[],3,0)</f>
        <v>Sin especificar</v>
      </c>
      <c r="H2280">
        <f>+VLOOKUP(Importaciones_mensuales[[#This Row],[Tipo]],Cod_tipo[],2,0)</f>
        <v>5</v>
      </c>
      <c r="I2280" t="str">
        <f>+VLOOKUP(Importaciones_mensuales[[#This Row],[Código Arancelario]],Codigos10[],5,0)</f>
        <v>Hortalizas</v>
      </c>
      <c r="J2280">
        <f>+VLOOKUP(Importaciones_mensuales[[#This Row],[Categoría]],Cod_Tipo_cultivo[],2,0)</f>
        <v>7</v>
      </c>
      <c r="K2280" t="s">
        <v>20</v>
      </c>
      <c r="L2280">
        <f>+VLOOKUP(Importaciones_mensuales[[#This Row],[Contenido]],Contenido_cod[],2,0)</f>
        <v>2</v>
      </c>
      <c r="M2280" t="str">
        <f>+VLOOKUP(Importaciones_mensuales[[#This Row],[Código Arancelario]],Codigos10[],7,0)</f>
        <v>Sin especificar</v>
      </c>
      <c r="N2280">
        <v>2020</v>
      </c>
      <c r="O2280" t="s">
        <v>364</v>
      </c>
      <c r="P2280" t="s">
        <v>364</v>
      </c>
      <c r="Q2280" t="s">
        <v>364</v>
      </c>
      <c r="R2280" t="s">
        <v>364</v>
      </c>
      <c r="S2280" t="s">
        <v>364</v>
      </c>
      <c r="T2280" t="s">
        <v>364</v>
      </c>
      <c r="U2280" t="s">
        <v>364</v>
      </c>
      <c r="V2280" t="s">
        <v>364</v>
      </c>
      <c r="W2280">
        <v>0.26329445427871673</v>
      </c>
      <c r="X2280">
        <v>0.25995696603339091</v>
      </c>
      <c r="Y2280" t="s">
        <v>364</v>
      </c>
      <c r="Z2280" t="s">
        <v>364</v>
      </c>
    </row>
    <row r="2281" spans="1:26" x14ac:dyDescent="0.25">
      <c r="A2281" t="s">
        <v>67</v>
      </c>
      <c r="B2281" t="s">
        <v>363</v>
      </c>
      <c r="C2281" t="str">
        <f>+VLOOKUP(Importaciones_mensuales[[#This Row],[Código Arancelario]],Codigos10[],2,0)</f>
        <v>Papa</v>
      </c>
      <c r="D2281">
        <f>+VLOOKUP(Importaciones_mensuales[[#This Row],[Cultivo]],Cod_categoría[],2,0)</f>
        <v>100114001</v>
      </c>
      <c r="E2281" t="str">
        <f>+VLOOKUP(Importaciones_mensuales[[#This Row],[Código Arancelario]],Codigos10[],4,0)</f>
        <v>Congelado</v>
      </c>
      <c r="F2281">
        <f>+VLOOKUP(Importaciones_mensuales[[#This Row],[Procesamiento]],Cod_procesamiento[],2,0)</f>
        <v>1</v>
      </c>
      <c r="G2281" t="str">
        <f>+VLOOKUP(Importaciones_mensuales[[#This Row],[Código Arancelario]],Codigos10[],3,0)</f>
        <v>Sin especificar</v>
      </c>
      <c r="H2281">
        <f>+VLOOKUP(Importaciones_mensuales[[#This Row],[Tipo]],Cod_tipo[],2,0)</f>
        <v>5</v>
      </c>
      <c r="I2281" t="str">
        <f>+VLOOKUP(Importaciones_mensuales[[#This Row],[Código Arancelario]],Codigos10[],5,0)</f>
        <v>Tubérculos</v>
      </c>
      <c r="J2281">
        <f>+VLOOKUP(Importaciones_mensuales[[#This Row],[Categoría]],Cod_Tipo_cultivo[],2,0)</f>
        <v>9</v>
      </c>
      <c r="K2281" t="s">
        <v>20</v>
      </c>
      <c r="L2281">
        <f>+VLOOKUP(Importaciones_mensuales[[#This Row],[Contenido]],Contenido_cod[],2,0)</f>
        <v>2</v>
      </c>
      <c r="M2281" t="str">
        <f>+VLOOKUP(Importaciones_mensuales[[#This Row],[Código Arancelario]],Codigos10[],7,0)</f>
        <v>Sin especificar</v>
      </c>
      <c r="N2281">
        <v>2020</v>
      </c>
      <c r="O2281">
        <v>0.92737229058545423</v>
      </c>
      <c r="P2281">
        <v>1.2056379860217086</v>
      </c>
      <c r="Q2281">
        <v>0.80398060344827582</v>
      </c>
      <c r="R2281">
        <v>0.77170612449799192</v>
      </c>
      <c r="S2281">
        <v>0.70872218137254905</v>
      </c>
      <c r="T2281" t="s">
        <v>364</v>
      </c>
      <c r="U2281">
        <v>1.0349318788334374</v>
      </c>
      <c r="V2281">
        <v>1.0297077779871475</v>
      </c>
      <c r="W2281">
        <v>0.83970478011472272</v>
      </c>
      <c r="X2281">
        <v>1.1938526131094123</v>
      </c>
      <c r="Y2281">
        <v>0.9</v>
      </c>
      <c r="Z2281">
        <v>1.9144646122485687</v>
      </c>
    </row>
    <row r="2282" spans="1:26" x14ac:dyDescent="0.25">
      <c r="A2282" t="s">
        <v>69</v>
      </c>
      <c r="B2282" t="s">
        <v>363</v>
      </c>
      <c r="C2282" t="str">
        <f>+VLOOKUP(Importaciones_mensuales[[#This Row],[Código Arancelario]],Codigos10[],2,0)</f>
        <v>Arveja</v>
      </c>
      <c r="D2282">
        <f>+VLOOKUP(Importaciones_mensuales[[#This Row],[Cultivo]],Cod_categoría[],2,0)</f>
        <v>100112022</v>
      </c>
      <c r="E2282" t="str">
        <f>+VLOOKUP(Importaciones_mensuales[[#This Row],[Código Arancelario]],Codigos10[],4,0)</f>
        <v>Congelado</v>
      </c>
      <c r="F2282">
        <f>+VLOOKUP(Importaciones_mensuales[[#This Row],[Procesamiento]],Cod_procesamiento[],2,0)</f>
        <v>1</v>
      </c>
      <c r="G2282" t="str">
        <f>+VLOOKUP(Importaciones_mensuales[[#This Row],[Código Arancelario]],Codigos10[],3,0)</f>
        <v>Sin especificar</v>
      </c>
      <c r="H2282">
        <f>+VLOOKUP(Importaciones_mensuales[[#This Row],[Tipo]],Cod_tipo[],2,0)</f>
        <v>5</v>
      </c>
      <c r="I2282" t="str">
        <f>+VLOOKUP(Importaciones_mensuales[[#This Row],[Código Arancelario]],Codigos10[],5,0)</f>
        <v>Hortalizas</v>
      </c>
      <c r="J2282">
        <f>+VLOOKUP(Importaciones_mensuales[[#This Row],[Categoría]],Cod_Tipo_cultivo[],2,0)</f>
        <v>7</v>
      </c>
      <c r="K2282" t="s">
        <v>20</v>
      </c>
      <c r="L2282">
        <f>+VLOOKUP(Importaciones_mensuales[[#This Row],[Contenido]],Contenido_cod[],2,0)</f>
        <v>2</v>
      </c>
      <c r="M2282" t="str">
        <f>+VLOOKUP(Importaciones_mensuales[[#This Row],[Código Arancelario]],Codigos10[],7,0)</f>
        <v>Sin especificar</v>
      </c>
      <c r="N2282">
        <v>2020</v>
      </c>
      <c r="O2282">
        <v>1.1092747539245038</v>
      </c>
      <c r="P2282">
        <v>1.1496573204342202</v>
      </c>
      <c r="Q2282">
        <v>1.063870520626321</v>
      </c>
      <c r="R2282">
        <v>1.1385846820630938</v>
      </c>
      <c r="S2282">
        <v>1.0925204514175615</v>
      </c>
      <c r="T2282">
        <v>0.93620806770434117</v>
      </c>
      <c r="U2282">
        <v>1.0953426764216376</v>
      </c>
      <c r="V2282">
        <v>1.0447058933404563</v>
      </c>
      <c r="W2282">
        <v>0.88651815865154204</v>
      </c>
      <c r="X2282">
        <v>1.1431995597941804</v>
      </c>
      <c r="Y2282">
        <v>1.2181141813625347</v>
      </c>
      <c r="Z2282">
        <v>1.1839318471007527</v>
      </c>
    </row>
    <row r="2283" spans="1:26" x14ac:dyDescent="0.25">
      <c r="A2283" t="s">
        <v>70</v>
      </c>
      <c r="B2283" t="s">
        <v>363</v>
      </c>
      <c r="C2283" t="str">
        <f>+VLOOKUP(Importaciones_mensuales[[#This Row],[Código Arancelario]],Codigos10[],2,0)</f>
        <v>Poroto</v>
      </c>
      <c r="D2283">
        <f>+VLOOKUP(Importaciones_mensuales[[#This Row],[Cultivo]],Cod_categoría[],2,0)</f>
        <v>100110002</v>
      </c>
      <c r="E2283" t="str">
        <f>+VLOOKUP(Importaciones_mensuales[[#This Row],[Código Arancelario]],Codigos10[],4,0)</f>
        <v>Congelado</v>
      </c>
      <c r="F2283">
        <f>+VLOOKUP(Importaciones_mensuales[[#This Row],[Procesamiento]],Cod_procesamiento[],2,0)</f>
        <v>1</v>
      </c>
      <c r="G2283" t="str">
        <f>+VLOOKUP(Importaciones_mensuales[[#This Row],[Código Arancelario]],Codigos10[],3,0)</f>
        <v>Sin especificar</v>
      </c>
      <c r="H2283">
        <f>+VLOOKUP(Importaciones_mensuales[[#This Row],[Tipo]],Cod_tipo[],2,0)</f>
        <v>5</v>
      </c>
      <c r="I2283" t="str">
        <f>+VLOOKUP(Importaciones_mensuales[[#This Row],[Código Arancelario]],Codigos10[],5,0)</f>
        <v>Hortalizas</v>
      </c>
      <c r="J2283">
        <f>+VLOOKUP(Importaciones_mensuales[[#This Row],[Categoría]],Cod_Tipo_cultivo[],2,0)</f>
        <v>7</v>
      </c>
      <c r="K2283" t="s">
        <v>20</v>
      </c>
      <c r="L2283">
        <f>+VLOOKUP(Importaciones_mensuales[[#This Row],[Contenido]],Contenido_cod[],2,0)</f>
        <v>2</v>
      </c>
      <c r="M2283" t="str">
        <f>+VLOOKUP(Importaciones_mensuales[[#This Row],[Código Arancelario]],Codigos10[],7,0)</f>
        <v>Sin especificar</v>
      </c>
      <c r="N2283">
        <v>2020</v>
      </c>
      <c r="O2283">
        <v>0.97655171853416756</v>
      </c>
      <c r="P2283">
        <v>1.0199478011014449</v>
      </c>
      <c r="Q2283">
        <v>1.20577910542198</v>
      </c>
      <c r="R2283">
        <v>1.1098583879817985</v>
      </c>
      <c r="S2283">
        <v>1.1085742835812324</v>
      </c>
      <c r="T2283">
        <v>1.1427220126724511</v>
      </c>
      <c r="U2283">
        <v>1.1686148531201113</v>
      </c>
      <c r="V2283">
        <v>1.1465311442340815</v>
      </c>
      <c r="W2283">
        <v>1.191779839138202</v>
      </c>
      <c r="X2283">
        <v>1.2249180723913993</v>
      </c>
      <c r="Y2283">
        <v>1.0833695483067987</v>
      </c>
      <c r="Z2283">
        <v>1.131004840876644</v>
      </c>
    </row>
    <row r="2284" spans="1:26" x14ac:dyDescent="0.25">
      <c r="A2284" t="s">
        <v>71</v>
      </c>
      <c r="B2284" t="s">
        <v>363</v>
      </c>
      <c r="C2284" t="str">
        <f>+VLOOKUP(Importaciones_mensuales[[#This Row],[Código Arancelario]],Codigos10[],2,0)</f>
        <v>Haba</v>
      </c>
      <c r="D2284">
        <f>+VLOOKUP(Importaciones_mensuales[[#This Row],[Cultivo]],Cod_categoría[],2,0)</f>
        <v>100112026</v>
      </c>
      <c r="E2284" t="str">
        <f>+VLOOKUP(Importaciones_mensuales[[#This Row],[Código Arancelario]],Codigos10[],4,0)</f>
        <v>Congelado</v>
      </c>
      <c r="F2284">
        <f>+VLOOKUP(Importaciones_mensuales[[#This Row],[Procesamiento]],Cod_procesamiento[],2,0)</f>
        <v>1</v>
      </c>
      <c r="G2284" t="str">
        <f>+VLOOKUP(Importaciones_mensuales[[#This Row],[Código Arancelario]],Codigos10[],3,0)</f>
        <v>Sin especificar</v>
      </c>
      <c r="H2284">
        <f>+VLOOKUP(Importaciones_mensuales[[#This Row],[Tipo]],Cod_tipo[],2,0)</f>
        <v>5</v>
      </c>
      <c r="I2284" t="str">
        <f>+VLOOKUP(Importaciones_mensuales[[#This Row],[Código Arancelario]],Codigos10[],5,0)</f>
        <v>Hortalizas</v>
      </c>
      <c r="J2284">
        <f>+VLOOKUP(Importaciones_mensuales[[#This Row],[Categoría]],Cod_Tipo_cultivo[],2,0)</f>
        <v>7</v>
      </c>
      <c r="K2284" t="s">
        <v>20</v>
      </c>
      <c r="L2284">
        <f>+VLOOKUP(Importaciones_mensuales[[#This Row],[Contenido]],Contenido_cod[],2,0)</f>
        <v>2</v>
      </c>
      <c r="M2284" t="str">
        <f>+VLOOKUP(Importaciones_mensuales[[#This Row],[Código Arancelario]],Codigos10[],7,0)</f>
        <v>Sin especificar</v>
      </c>
      <c r="N2284">
        <v>2020</v>
      </c>
      <c r="O2284">
        <v>1.5058253568429891</v>
      </c>
      <c r="P2284">
        <v>1.2068938484621157</v>
      </c>
      <c r="Q2284">
        <v>1.5594987666045144</v>
      </c>
      <c r="R2284">
        <v>1.9728081447963799</v>
      </c>
      <c r="S2284">
        <v>1.542873224043716</v>
      </c>
      <c r="T2284">
        <v>1.2455613275613275</v>
      </c>
      <c r="U2284">
        <v>1.2940829709289483</v>
      </c>
      <c r="V2284">
        <v>1.246607100167344</v>
      </c>
      <c r="W2284">
        <v>1.4273909275386829</v>
      </c>
      <c r="X2284">
        <v>1.3315134885629294</v>
      </c>
      <c r="Y2284">
        <v>1.3723838613929731</v>
      </c>
      <c r="Z2284">
        <v>1.2732669531996181</v>
      </c>
    </row>
    <row r="2285" spans="1:26" x14ac:dyDescent="0.25">
      <c r="A2285" t="s">
        <v>72</v>
      </c>
      <c r="B2285" t="s">
        <v>363</v>
      </c>
      <c r="C2285" t="str">
        <f>+VLOOKUP(Importaciones_mensuales[[#This Row],[Código Arancelario]],Codigos10[],2,0)</f>
        <v>Otras legumbres de vaina</v>
      </c>
      <c r="D2285">
        <f>+VLOOKUP(Importaciones_mensuales[[#This Row],[Cultivo]],Cod_categoría[],2,0)</f>
        <v>100114032</v>
      </c>
      <c r="E2285" t="str">
        <f>+VLOOKUP(Importaciones_mensuales[[#This Row],[Código Arancelario]],Codigos10[],4,0)</f>
        <v>Congelado</v>
      </c>
      <c r="F2285">
        <f>+VLOOKUP(Importaciones_mensuales[[#This Row],[Procesamiento]],Cod_procesamiento[],2,0)</f>
        <v>1</v>
      </c>
      <c r="G2285" t="str">
        <f>+VLOOKUP(Importaciones_mensuales[[#This Row],[Código Arancelario]],Codigos10[],3,0)</f>
        <v>Sin especificar</v>
      </c>
      <c r="H2285">
        <f>+VLOOKUP(Importaciones_mensuales[[#This Row],[Tipo]],Cod_tipo[],2,0)</f>
        <v>5</v>
      </c>
      <c r="I2285" t="str">
        <f>+VLOOKUP(Importaciones_mensuales[[#This Row],[Código Arancelario]],Codigos10[],5,0)</f>
        <v>Hortalizas</v>
      </c>
      <c r="J2285">
        <f>+VLOOKUP(Importaciones_mensuales[[#This Row],[Categoría]],Cod_Tipo_cultivo[],2,0)</f>
        <v>7</v>
      </c>
      <c r="K2285" t="s">
        <v>20</v>
      </c>
      <c r="L2285">
        <f>+VLOOKUP(Importaciones_mensuales[[#This Row],[Contenido]],Contenido_cod[],2,0)</f>
        <v>2</v>
      </c>
      <c r="M2285" t="str">
        <f>+VLOOKUP(Importaciones_mensuales[[#This Row],[Código Arancelario]],Codigos10[],7,0)</f>
        <v>Sin especificar</v>
      </c>
      <c r="N2285">
        <v>2020</v>
      </c>
      <c r="O2285" t="s">
        <v>364</v>
      </c>
      <c r="P2285">
        <v>1.0540102702702703</v>
      </c>
      <c r="Q2285">
        <v>5.4505805935793035</v>
      </c>
      <c r="R2285" t="s">
        <v>364</v>
      </c>
      <c r="S2285" t="s">
        <v>364</v>
      </c>
      <c r="T2285">
        <v>1.24</v>
      </c>
      <c r="U2285">
        <v>1.3188436619718309</v>
      </c>
      <c r="V2285">
        <v>1.1578595217239571</v>
      </c>
      <c r="W2285">
        <v>1.1473872832369942</v>
      </c>
      <c r="X2285">
        <v>1.1016074468085106</v>
      </c>
      <c r="Y2285">
        <v>1.0818970037453182</v>
      </c>
      <c r="Z2285">
        <v>1.186813851541201</v>
      </c>
    </row>
    <row r="2286" spans="1:26" x14ac:dyDescent="0.25">
      <c r="A2286" t="s">
        <v>73</v>
      </c>
      <c r="B2286" t="s">
        <v>363</v>
      </c>
      <c r="C2286" t="str">
        <f>+VLOOKUP(Importaciones_mensuales[[#This Row],[Código Arancelario]],Codigos10[],2,0)</f>
        <v>Espinaca</v>
      </c>
      <c r="D2286">
        <f>+VLOOKUP(Importaciones_mensuales[[#This Row],[Cultivo]],Cod_categoría[],2,0)</f>
        <v>100112012</v>
      </c>
      <c r="E2286" t="str">
        <f>+VLOOKUP(Importaciones_mensuales[[#This Row],[Código Arancelario]],Codigos10[],4,0)</f>
        <v>Congelado</v>
      </c>
      <c r="F2286">
        <f>+VLOOKUP(Importaciones_mensuales[[#This Row],[Procesamiento]],Cod_procesamiento[],2,0)</f>
        <v>1</v>
      </c>
      <c r="G2286" t="str">
        <f>+VLOOKUP(Importaciones_mensuales[[#This Row],[Código Arancelario]],Codigos10[],3,0)</f>
        <v>Sin especificar</v>
      </c>
      <c r="H2286">
        <f>+VLOOKUP(Importaciones_mensuales[[#This Row],[Tipo]],Cod_tipo[],2,0)</f>
        <v>5</v>
      </c>
      <c r="I2286" t="str">
        <f>+VLOOKUP(Importaciones_mensuales[[#This Row],[Código Arancelario]],Codigos10[],5,0)</f>
        <v>Hortalizas</v>
      </c>
      <c r="J2286">
        <f>+VLOOKUP(Importaciones_mensuales[[#This Row],[Categoría]],Cod_Tipo_cultivo[],2,0)</f>
        <v>7</v>
      </c>
      <c r="K2286" t="s">
        <v>20</v>
      </c>
      <c r="L2286">
        <f>+VLOOKUP(Importaciones_mensuales[[#This Row],[Contenido]],Contenido_cod[],2,0)</f>
        <v>2</v>
      </c>
      <c r="M2286" t="str">
        <f>+VLOOKUP(Importaciones_mensuales[[#This Row],[Código Arancelario]],Codigos10[],7,0)</f>
        <v>Sin especificar</v>
      </c>
      <c r="N2286">
        <v>2020</v>
      </c>
      <c r="O2286">
        <v>1.0039855032744796</v>
      </c>
      <c r="P2286">
        <v>0.98959795980892618</v>
      </c>
      <c r="Q2286">
        <v>1.060205345377601</v>
      </c>
      <c r="R2286">
        <v>1.0152669738963698</v>
      </c>
      <c r="S2286">
        <v>1.0515003051070222</v>
      </c>
      <c r="T2286">
        <v>1.1376597072750754</v>
      </c>
      <c r="U2286">
        <v>1.0702065255014359</v>
      </c>
      <c r="V2286">
        <v>1.0865928615574783</v>
      </c>
      <c r="W2286">
        <v>1.1179311023208038</v>
      </c>
      <c r="X2286">
        <v>1.0534172787211094</v>
      </c>
      <c r="Y2286">
        <v>1.0483238636363637</v>
      </c>
      <c r="Z2286">
        <v>1.0652591962711011</v>
      </c>
    </row>
    <row r="2287" spans="1:26" x14ac:dyDescent="0.25">
      <c r="A2287" t="s">
        <v>75</v>
      </c>
      <c r="B2287" t="s">
        <v>363</v>
      </c>
      <c r="C2287" t="str">
        <f>+VLOOKUP(Importaciones_mensuales[[#This Row],[Código Arancelario]],Codigos10[],2,0)</f>
        <v>Maíz</v>
      </c>
      <c r="D2287">
        <f>+VLOOKUP(Importaciones_mensuales[[#This Row],[Cultivo]],Cod_categoría[],2,0)</f>
        <v>100114015</v>
      </c>
      <c r="E2287" t="str">
        <f>+VLOOKUP(Importaciones_mensuales[[#This Row],[Código Arancelario]],Codigos10[],4,0)</f>
        <v>Congelado</v>
      </c>
      <c r="F2287">
        <f>+VLOOKUP(Importaciones_mensuales[[#This Row],[Procesamiento]],Cod_procesamiento[],2,0)</f>
        <v>1</v>
      </c>
      <c r="G2287" t="str">
        <f>+VLOOKUP(Importaciones_mensuales[[#This Row],[Código Arancelario]],Codigos10[],3,0)</f>
        <v>Sin especificar</v>
      </c>
      <c r="H2287">
        <f>+VLOOKUP(Importaciones_mensuales[[#This Row],[Tipo]],Cod_tipo[],2,0)</f>
        <v>5</v>
      </c>
      <c r="I2287" t="str">
        <f>+VLOOKUP(Importaciones_mensuales[[#This Row],[Código Arancelario]],Codigos10[],5,0)</f>
        <v>Hortalizas</v>
      </c>
      <c r="J2287">
        <f>+VLOOKUP(Importaciones_mensuales[[#This Row],[Categoría]],Cod_Tipo_cultivo[],2,0)</f>
        <v>7</v>
      </c>
      <c r="K2287" t="s">
        <v>20</v>
      </c>
      <c r="L2287">
        <f>+VLOOKUP(Importaciones_mensuales[[#This Row],[Contenido]],Contenido_cod[],2,0)</f>
        <v>2</v>
      </c>
      <c r="M2287" t="str">
        <f>+VLOOKUP(Importaciones_mensuales[[#This Row],[Código Arancelario]],Codigos10[],7,0)</f>
        <v>Maíz dulce</v>
      </c>
      <c r="N2287">
        <v>2020</v>
      </c>
      <c r="O2287">
        <v>1.1943225399547688</v>
      </c>
      <c r="P2287">
        <v>1.1745382778675777</v>
      </c>
      <c r="Q2287">
        <v>0.92162929085929923</v>
      </c>
      <c r="R2287">
        <v>1.1574421126054228</v>
      </c>
      <c r="S2287">
        <v>1.2156365762541128</v>
      </c>
      <c r="T2287">
        <v>1.1177038999673341</v>
      </c>
      <c r="U2287">
        <v>1.2398906789064519</v>
      </c>
      <c r="V2287">
        <v>1.2536277508298146</v>
      </c>
      <c r="W2287">
        <v>1.1729009502910097</v>
      </c>
      <c r="X2287">
        <v>1.1432893942167128</v>
      </c>
      <c r="Y2287">
        <v>1.1560532177564768</v>
      </c>
      <c r="Z2287">
        <v>1.2314553205346828</v>
      </c>
    </row>
    <row r="2288" spans="1:26" x14ac:dyDescent="0.25">
      <c r="A2288" t="s">
        <v>78</v>
      </c>
      <c r="B2288" t="s">
        <v>363</v>
      </c>
      <c r="C2288" t="str">
        <f>+VLOOKUP(Importaciones_mensuales[[#This Row],[Código Arancelario]],Codigos10[],2,0)</f>
        <v>Coliflor</v>
      </c>
      <c r="D2288">
        <f>+VLOOKUP(Importaciones_mensuales[[#This Row],[Cultivo]],Cod_categoría[],2,0)</f>
        <v>100112008</v>
      </c>
      <c r="E2288" t="str">
        <f>+VLOOKUP(Importaciones_mensuales[[#This Row],[Código Arancelario]],Codigos10[],4,0)</f>
        <v>Congelado</v>
      </c>
      <c r="F2288">
        <f>+VLOOKUP(Importaciones_mensuales[[#This Row],[Procesamiento]],Cod_procesamiento[],2,0)</f>
        <v>1</v>
      </c>
      <c r="G2288" t="str">
        <f>+VLOOKUP(Importaciones_mensuales[[#This Row],[Código Arancelario]],Codigos10[],3,0)</f>
        <v>Sin especificar</v>
      </c>
      <c r="H2288">
        <f>+VLOOKUP(Importaciones_mensuales[[#This Row],[Tipo]],Cod_tipo[],2,0)</f>
        <v>5</v>
      </c>
      <c r="I2288" t="str">
        <f>+VLOOKUP(Importaciones_mensuales[[#This Row],[Código Arancelario]],Codigos10[],5,0)</f>
        <v>Hortalizas</v>
      </c>
      <c r="J2288">
        <f>+VLOOKUP(Importaciones_mensuales[[#This Row],[Categoría]],Cod_Tipo_cultivo[],2,0)</f>
        <v>7</v>
      </c>
      <c r="K2288" t="s">
        <v>20</v>
      </c>
      <c r="L2288">
        <f>+VLOOKUP(Importaciones_mensuales[[#This Row],[Contenido]],Contenido_cod[],2,0)</f>
        <v>2</v>
      </c>
      <c r="M2288" t="str">
        <f>+VLOOKUP(Importaciones_mensuales[[#This Row],[Código Arancelario]],Codigos10[],7,0)</f>
        <v>Sin especificar</v>
      </c>
      <c r="N2288">
        <v>2020</v>
      </c>
      <c r="O2288">
        <v>1.0092540823257923</v>
      </c>
      <c r="P2288">
        <v>1.0494914711299754</v>
      </c>
      <c r="Q2288">
        <v>0.94576811346548195</v>
      </c>
      <c r="R2288" t="s">
        <v>364</v>
      </c>
      <c r="S2288">
        <v>0.98644661962212621</v>
      </c>
      <c r="T2288">
        <v>1.0298098159509204</v>
      </c>
      <c r="U2288">
        <v>1.0333533898305085</v>
      </c>
      <c r="V2288">
        <v>1.027715318607977</v>
      </c>
      <c r="W2288">
        <v>1.0982623015873016</v>
      </c>
      <c r="X2288">
        <v>1.0500995917357416</v>
      </c>
      <c r="Y2288">
        <v>1.1017932989690722</v>
      </c>
      <c r="Z2288">
        <v>1.0914898550724639</v>
      </c>
    </row>
    <row r="2289" spans="1:26" x14ac:dyDescent="0.25">
      <c r="A2289" t="s">
        <v>79</v>
      </c>
      <c r="B2289" t="s">
        <v>363</v>
      </c>
      <c r="C2289" t="str">
        <f>+VLOOKUP(Importaciones_mensuales[[#This Row],[Código Arancelario]],Codigos10[],2,0)</f>
        <v>Brócoli</v>
      </c>
      <c r="D2289">
        <f>+VLOOKUP(Importaciones_mensuales[[#This Row],[Cultivo]],Cod_categoría[],2,0)</f>
        <v>100112023</v>
      </c>
      <c r="E2289" t="str">
        <f>+VLOOKUP(Importaciones_mensuales[[#This Row],[Código Arancelario]],Codigos10[],4,0)</f>
        <v>Congelado</v>
      </c>
      <c r="F2289">
        <f>+VLOOKUP(Importaciones_mensuales[[#This Row],[Procesamiento]],Cod_procesamiento[],2,0)</f>
        <v>1</v>
      </c>
      <c r="G2289" t="str">
        <f>+VLOOKUP(Importaciones_mensuales[[#This Row],[Código Arancelario]],Codigos10[],3,0)</f>
        <v>Sin especificar</v>
      </c>
      <c r="H2289">
        <f>+VLOOKUP(Importaciones_mensuales[[#This Row],[Tipo]],Cod_tipo[],2,0)</f>
        <v>5</v>
      </c>
      <c r="I2289" t="str">
        <f>+VLOOKUP(Importaciones_mensuales[[#This Row],[Código Arancelario]],Codigos10[],5,0)</f>
        <v>Hortalizas</v>
      </c>
      <c r="J2289">
        <f>+VLOOKUP(Importaciones_mensuales[[#This Row],[Categoría]],Cod_Tipo_cultivo[],2,0)</f>
        <v>7</v>
      </c>
      <c r="K2289" t="s">
        <v>20</v>
      </c>
      <c r="L2289">
        <f>+VLOOKUP(Importaciones_mensuales[[#This Row],[Contenido]],Contenido_cod[],2,0)</f>
        <v>2</v>
      </c>
      <c r="M2289" t="str">
        <f>+VLOOKUP(Importaciones_mensuales[[#This Row],[Código Arancelario]],Codigos10[],7,0)</f>
        <v>Sin especificar</v>
      </c>
      <c r="N2289">
        <v>2020</v>
      </c>
      <c r="O2289">
        <v>1.1228090349075974</v>
      </c>
      <c r="P2289">
        <v>1.1178928431172912</v>
      </c>
      <c r="Q2289">
        <v>1.1864986428122049</v>
      </c>
      <c r="R2289">
        <v>1.0126390448004898</v>
      </c>
      <c r="S2289">
        <v>1.0893187601202869</v>
      </c>
      <c r="T2289">
        <v>1.0841959088641278</v>
      </c>
      <c r="U2289">
        <v>1.160235866983373</v>
      </c>
      <c r="V2289">
        <v>1.1375548474077706</v>
      </c>
      <c r="W2289">
        <v>1.4561938696896324</v>
      </c>
      <c r="X2289">
        <v>1.1194865822176863</v>
      </c>
      <c r="Y2289">
        <v>1.1277365071283094</v>
      </c>
      <c r="Z2289">
        <v>1.1917321270962047</v>
      </c>
    </row>
    <row r="2290" spans="1:26" x14ac:dyDescent="0.25">
      <c r="A2290" t="s">
        <v>249</v>
      </c>
      <c r="B2290" t="s">
        <v>15</v>
      </c>
      <c r="C2290" t="str">
        <f>+VLOOKUP(Importaciones_mensuales[[#This Row],[Código Arancelario]],Codigos10[],2,0)</f>
        <v>Frambuesa</v>
      </c>
      <c r="D2290">
        <f>+VLOOKUP(Importaciones_mensuales[[#This Row],[Cultivo]],Cod_categoría[],2,0)</f>
        <v>100101004</v>
      </c>
      <c r="E2290" t="str">
        <f>+VLOOKUP(Importaciones_mensuales[[#This Row],[Código Arancelario]],Codigos10[],4,0)</f>
        <v>Congelado</v>
      </c>
      <c r="F2290">
        <f>+VLOOKUP(Importaciones_mensuales[[#This Row],[Procesamiento]],Cod_procesamiento[],2,0)</f>
        <v>1</v>
      </c>
      <c r="G2290" t="str">
        <f>+VLOOKUP(Importaciones_mensuales[[#This Row],[Código Arancelario]],Codigos10[],3,0)</f>
        <v>Orgánico</v>
      </c>
      <c r="H2290">
        <f>+VLOOKUP(Importaciones_mensuales[[#This Row],[Tipo]],Cod_tipo[],2,0)</f>
        <v>1</v>
      </c>
      <c r="I2290" t="str">
        <f>+VLOOKUP(Importaciones_mensuales[[#This Row],[Código Arancelario]],Codigos10[],5,0)</f>
        <v>Berries</v>
      </c>
      <c r="J2290">
        <f>+VLOOKUP(Importaciones_mensuales[[#This Row],[Categoría]],Cod_Tipo_cultivo[],2,0)</f>
        <v>1</v>
      </c>
      <c r="K2290" t="s">
        <v>129</v>
      </c>
      <c r="L2290">
        <f>+VLOOKUP(Importaciones_mensuales[[#This Row],[Contenido]],Contenido_cod[],2,0)</f>
        <v>1</v>
      </c>
      <c r="M2290" t="str">
        <f>+VLOOKUP(Importaciones_mensuales[[#This Row],[Código Arancelario]],Codigos10[],7,0)</f>
        <v>Sin especificar</v>
      </c>
      <c r="N2290">
        <v>2018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80033.64</v>
      </c>
      <c r="X2290">
        <v>163515.89000000001</v>
      </c>
      <c r="Y2290">
        <v>0</v>
      </c>
      <c r="Z2290">
        <v>0</v>
      </c>
    </row>
    <row r="2291" spans="1:26" x14ac:dyDescent="0.25">
      <c r="A2291" t="s">
        <v>82</v>
      </c>
      <c r="B2291" t="s">
        <v>363</v>
      </c>
      <c r="C2291" t="str">
        <f>+VLOOKUP(Importaciones_mensuales[[#This Row],[Código Arancelario]],Codigos10[],2,0)</f>
        <v>Aceituna</v>
      </c>
      <c r="D2291">
        <f>+VLOOKUP(Importaciones_mensuales[[#This Row],[Cultivo]],Cod_categoría[],2,0)</f>
        <v>100114016</v>
      </c>
      <c r="E2291" t="str">
        <f>+VLOOKUP(Importaciones_mensuales[[#This Row],[Código Arancelario]],Codigos10[],4,0)</f>
        <v>Conserva</v>
      </c>
      <c r="F2291">
        <f>+VLOOKUP(Importaciones_mensuales[[#This Row],[Procesamiento]],Cod_procesamiento[],2,0)</f>
        <v>2</v>
      </c>
      <c r="G2291" t="str">
        <f>+VLOOKUP(Importaciones_mensuales[[#This Row],[Código Arancelario]],Codigos10[],3,0)</f>
        <v>Sin especificar</v>
      </c>
      <c r="H2291">
        <f>+VLOOKUP(Importaciones_mensuales[[#This Row],[Tipo]],Cod_tipo[],2,0)</f>
        <v>5</v>
      </c>
      <c r="I2291" t="str">
        <f>+VLOOKUP(Importaciones_mensuales[[#This Row],[Código Arancelario]],Codigos10[],5,0)</f>
        <v>Hortalizas</v>
      </c>
      <c r="J2291">
        <f>+VLOOKUP(Importaciones_mensuales[[#This Row],[Categoría]],Cod_Tipo_cultivo[],2,0)</f>
        <v>7</v>
      </c>
      <c r="K2291" t="s">
        <v>20</v>
      </c>
      <c r="L2291">
        <f>+VLOOKUP(Importaciones_mensuales[[#This Row],[Contenido]],Contenido_cod[],2,0)</f>
        <v>2</v>
      </c>
      <c r="M2291" t="str">
        <f>+VLOOKUP(Importaciones_mensuales[[#This Row],[Código Arancelario]],Codigos10[],7,0)</f>
        <v>Sin especificar</v>
      </c>
      <c r="N2291">
        <v>2020</v>
      </c>
      <c r="O2291">
        <v>0.71007153104495879</v>
      </c>
      <c r="P2291">
        <v>0.73259446361261249</v>
      </c>
      <c r="Q2291">
        <v>0.72788128129177687</v>
      </c>
      <c r="R2291">
        <v>0.70121109779730484</v>
      </c>
      <c r="S2291">
        <v>0.7114722323014343</v>
      </c>
      <c r="T2291">
        <v>0.70189931447428855</v>
      </c>
      <c r="U2291">
        <v>0.68313096624788527</v>
      </c>
      <c r="V2291">
        <v>0.71947600808148837</v>
      </c>
      <c r="W2291">
        <v>0.68096617464679121</v>
      </c>
      <c r="X2291">
        <v>0.68539121630256339</v>
      </c>
      <c r="Y2291">
        <v>0.67160356873323412</v>
      </c>
      <c r="Z2291">
        <v>0.69472072255957551</v>
      </c>
    </row>
    <row r="2292" spans="1:26" x14ac:dyDescent="0.25">
      <c r="A2292" t="s">
        <v>84</v>
      </c>
      <c r="B2292" t="s">
        <v>363</v>
      </c>
      <c r="C2292" t="str">
        <f>+VLOOKUP(Importaciones_mensuales[[#This Row],[Código Arancelario]],Codigos10[],2,0)</f>
        <v>Aceituna</v>
      </c>
      <c r="D2292">
        <f>+VLOOKUP(Importaciones_mensuales[[#This Row],[Cultivo]],Cod_categoría[],2,0)</f>
        <v>100114016</v>
      </c>
      <c r="E2292" t="str">
        <f>+VLOOKUP(Importaciones_mensuales[[#This Row],[Código Arancelario]],Codigos10[],4,0)</f>
        <v>Conserva</v>
      </c>
      <c r="F2292">
        <f>+VLOOKUP(Importaciones_mensuales[[#This Row],[Procesamiento]],Cod_procesamiento[],2,0)</f>
        <v>2</v>
      </c>
      <c r="G2292" t="str">
        <f>+VLOOKUP(Importaciones_mensuales[[#This Row],[Código Arancelario]],Codigos10[],3,0)</f>
        <v>Sin especificar</v>
      </c>
      <c r="H2292">
        <f>+VLOOKUP(Importaciones_mensuales[[#This Row],[Tipo]],Cod_tipo[],2,0)</f>
        <v>5</v>
      </c>
      <c r="I2292" t="str">
        <f>+VLOOKUP(Importaciones_mensuales[[#This Row],[Código Arancelario]],Codigos10[],5,0)</f>
        <v>Hortalizas</v>
      </c>
      <c r="J2292">
        <f>+VLOOKUP(Importaciones_mensuales[[#This Row],[Categoría]],Cod_Tipo_cultivo[],2,0)</f>
        <v>7</v>
      </c>
      <c r="K2292" t="s">
        <v>20</v>
      </c>
      <c r="L2292">
        <f>+VLOOKUP(Importaciones_mensuales[[#This Row],[Contenido]],Contenido_cod[],2,0)</f>
        <v>2</v>
      </c>
      <c r="M2292" t="str">
        <f>+VLOOKUP(Importaciones_mensuales[[#This Row],[Código Arancelario]],Codigos10[],7,0)</f>
        <v>Sin especificar</v>
      </c>
      <c r="N2292">
        <v>2020</v>
      </c>
      <c r="O2292">
        <v>73.430000000000007</v>
      </c>
      <c r="P2292" t="s">
        <v>364</v>
      </c>
      <c r="Q2292" t="s">
        <v>364</v>
      </c>
      <c r="R2292">
        <v>8.3760643515793607</v>
      </c>
      <c r="S2292" t="s">
        <v>364</v>
      </c>
      <c r="T2292" t="s">
        <v>364</v>
      </c>
      <c r="U2292" t="s">
        <v>364</v>
      </c>
      <c r="V2292">
        <v>1.4339717569351249</v>
      </c>
      <c r="W2292">
        <v>4.4591261002247062</v>
      </c>
      <c r="X2292" t="s">
        <v>364</v>
      </c>
      <c r="Y2292">
        <v>4.7831390328151988</v>
      </c>
      <c r="Z2292" t="s">
        <v>364</v>
      </c>
    </row>
    <row r="2293" spans="1:26" x14ac:dyDescent="0.25">
      <c r="A2293" t="s">
        <v>85</v>
      </c>
      <c r="B2293" t="s">
        <v>363</v>
      </c>
      <c r="C2293" t="str">
        <f>+VLOOKUP(Importaciones_mensuales[[#This Row],[Código Arancelario]],Codigos10[],2,0)</f>
        <v>Pepino</v>
      </c>
      <c r="D2293">
        <f>+VLOOKUP(Importaciones_mensuales[[#This Row],[Cultivo]],Cod_categoría[],2,0)</f>
        <v>100112016</v>
      </c>
      <c r="E2293" t="str">
        <f>+VLOOKUP(Importaciones_mensuales[[#This Row],[Código Arancelario]],Codigos10[],4,0)</f>
        <v>Conserva</v>
      </c>
      <c r="F2293">
        <f>+VLOOKUP(Importaciones_mensuales[[#This Row],[Procesamiento]],Cod_procesamiento[],2,0)</f>
        <v>2</v>
      </c>
      <c r="G2293" t="str">
        <f>+VLOOKUP(Importaciones_mensuales[[#This Row],[Código Arancelario]],Codigos10[],3,0)</f>
        <v>Sin especificar</v>
      </c>
      <c r="H2293">
        <f>+VLOOKUP(Importaciones_mensuales[[#This Row],[Tipo]],Cod_tipo[],2,0)</f>
        <v>5</v>
      </c>
      <c r="I2293" t="str">
        <f>+VLOOKUP(Importaciones_mensuales[[#This Row],[Código Arancelario]],Codigos10[],5,0)</f>
        <v>Hortalizas</v>
      </c>
      <c r="J2293">
        <f>+VLOOKUP(Importaciones_mensuales[[#This Row],[Categoría]],Cod_Tipo_cultivo[],2,0)</f>
        <v>7</v>
      </c>
      <c r="K2293" t="s">
        <v>20</v>
      </c>
      <c r="L2293">
        <f>+VLOOKUP(Importaciones_mensuales[[#This Row],[Contenido]],Contenido_cod[],2,0)</f>
        <v>2</v>
      </c>
      <c r="M2293" t="str">
        <f>+VLOOKUP(Importaciones_mensuales[[#This Row],[Código Arancelario]],Codigos10[],7,0)</f>
        <v>Pepinos y pepinillos</v>
      </c>
      <c r="N2293">
        <v>2020</v>
      </c>
      <c r="O2293" t="s">
        <v>364</v>
      </c>
      <c r="P2293" t="s">
        <v>364</v>
      </c>
      <c r="Q2293">
        <v>0.72597222222222224</v>
      </c>
      <c r="R2293" t="s">
        <v>364</v>
      </c>
      <c r="S2293" t="s">
        <v>364</v>
      </c>
      <c r="T2293" t="s">
        <v>364</v>
      </c>
      <c r="U2293">
        <v>0.75</v>
      </c>
      <c r="V2293">
        <v>0.6</v>
      </c>
      <c r="W2293">
        <v>0.62</v>
      </c>
      <c r="X2293">
        <v>0.71333333333333337</v>
      </c>
      <c r="Y2293" t="s">
        <v>364</v>
      </c>
      <c r="Z2293" t="s">
        <v>364</v>
      </c>
    </row>
    <row r="2294" spans="1:26" x14ac:dyDescent="0.25">
      <c r="A2294" t="s">
        <v>86</v>
      </c>
      <c r="B2294" t="s">
        <v>363</v>
      </c>
      <c r="C2294" t="str">
        <f>+VLOOKUP(Importaciones_mensuales[[#This Row],[Código Arancelario]],Codigos10[],2,0)</f>
        <v>Pepino</v>
      </c>
      <c r="D2294">
        <f>+VLOOKUP(Importaciones_mensuales[[#This Row],[Cultivo]],Cod_categoría[],2,0)</f>
        <v>100112016</v>
      </c>
      <c r="E2294" t="str">
        <f>+VLOOKUP(Importaciones_mensuales[[#This Row],[Código Arancelario]],Codigos10[],4,0)</f>
        <v>Conserva</v>
      </c>
      <c r="F2294">
        <f>+VLOOKUP(Importaciones_mensuales[[#This Row],[Procesamiento]],Cod_procesamiento[],2,0)</f>
        <v>2</v>
      </c>
      <c r="G2294" t="str">
        <f>+VLOOKUP(Importaciones_mensuales[[#This Row],[Código Arancelario]],Codigos10[],3,0)</f>
        <v>Sin especificar</v>
      </c>
      <c r="H2294">
        <f>+VLOOKUP(Importaciones_mensuales[[#This Row],[Tipo]],Cod_tipo[],2,0)</f>
        <v>5</v>
      </c>
      <c r="I2294" t="str">
        <f>+VLOOKUP(Importaciones_mensuales[[#This Row],[Código Arancelario]],Codigos10[],5,0)</f>
        <v>Hortalizas</v>
      </c>
      <c r="J2294">
        <f>+VLOOKUP(Importaciones_mensuales[[#This Row],[Categoría]],Cod_Tipo_cultivo[],2,0)</f>
        <v>7</v>
      </c>
      <c r="K2294" t="s">
        <v>20</v>
      </c>
      <c r="L2294">
        <f>+VLOOKUP(Importaciones_mensuales[[#This Row],[Contenido]],Contenido_cod[],2,0)</f>
        <v>2</v>
      </c>
      <c r="M2294" t="str">
        <f>+VLOOKUP(Importaciones_mensuales[[#This Row],[Código Arancelario]],Codigos10[],7,0)</f>
        <v>Pepinos y pepinillos</v>
      </c>
      <c r="N2294">
        <v>2020</v>
      </c>
      <c r="O2294">
        <v>0.86546250000000002</v>
      </c>
      <c r="P2294">
        <v>0.68626663344131578</v>
      </c>
      <c r="Q2294">
        <v>0.80355535714285709</v>
      </c>
      <c r="R2294">
        <v>1.1348533333333333</v>
      </c>
      <c r="S2294">
        <v>0.73959094299413963</v>
      </c>
      <c r="T2294">
        <v>0.74397330827067665</v>
      </c>
      <c r="U2294">
        <v>0.71139062775320194</v>
      </c>
      <c r="V2294">
        <v>0.63424532814962631</v>
      </c>
      <c r="W2294">
        <v>0.78120227272727272</v>
      </c>
      <c r="X2294">
        <v>0.76027012668002414</v>
      </c>
      <c r="Y2294">
        <v>0.68886256121001754</v>
      </c>
      <c r="Z2294">
        <v>0.693137164369939</v>
      </c>
    </row>
    <row r="2295" spans="1:26" x14ac:dyDescent="0.25">
      <c r="A2295" t="s">
        <v>87</v>
      </c>
      <c r="B2295" t="s">
        <v>363</v>
      </c>
      <c r="C2295" t="str">
        <f>+VLOOKUP(Importaciones_mensuales[[#This Row],[Código Arancelario]],Codigos10[],2,0)</f>
        <v>Cebolla</v>
      </c>
      <c r="D2295">
        <f>+VLOOKUP(Importaciones_mensuales[[#This Row],[Cultivo]],Cod_categoría[],2,0)</f>
        <v>100112004</v>
      </c>
      <c r="E2295" t="str">
        <f>+VLOOKUP(Importaciones_mensuales[[#This Row],[Código Arancelario]],Codigos10[],4,0)</f>
        <v>Deshidratado</v>
      </c>
      <c r="F2295">
        <f>+VLOOKUP(Importaciones_mensuales[[#This Row],[Procesamiento]],Cod_procesamiento[],2,0)</f>
        <v>3</v>
      </c>
      <c r="G2295" t="str">
        <f>+VLOOKUP(Importaciones_mensuales[[#This Row],[Código Arancelario]],Codigos10[],3,0)</f>
        <v>Sin especificar</v>
      </c>
      <c r="H2295">
        <f>+VLOOKUP(Importaciones_mensuales[[#This Row],[Tipo]],Cod_tipo[],2,0)</f>
        <v>5</v>
      </c>
      <c r="I2295" t="str">
        <f>+VLOOKUP(Importaciones_mensuales[[#This Row],[Código Arancelario]],Codigos10[],5,0)</f>
        <v>Hortalizas</v>
      </c>
      <c r="J2295">
        <f>+VLOOKUP(Importaciones_mensuales[[#This Row],[Categoría]],Cod_Tipo_cultivo[],2,0)</f>
        <v>7</v>
      </c>
      <c r="K2295" t="s">
        <v>20</v>
      </c>
      <c r="L2295">
        <f>+VLOOKUP(Importaciones_mensuales[[#This Row],[Contenido]],Contenido_cod[],2,0)</f>
        <v>2</v>
      </c>
      <c r="M2295" t="str">
        <f>+VLOOKUP(Importaciones_mensuales[[#This Row],[Código Arancelario]],Codigos10[],7,0)</f>
        <v>Sin especificar</v>
      </c>
      <c r="N2295">
        <v>2020</v>
      </c>
      <c r="O2295">
        <v>2.0704891829955798</v>
      </c>
      <c r="P2295">
        <v>2.1441719303368547</v>
      </c>
      <c r="Q2295">
        <v>2.5057258684973664</v>
      </c>
      <c r="R2295">
        <v>2.2649878519867421</v>
      </c>
      <c r="S2295">
        <v>2.1232929362508206</v>
      </c>
      <c r="T2295">
        <v>2.0097577094040879</v>
      </c>
      <c r="U2295">
        <v>2.4042513536802015</v>
      </c>
      <c r="V2295">
        <v>2.311614046817323</v>
      </c>
      <c r="W2295">
        <v>2.1731342874115902</v>
      </c>
      <c r="X2295">
        <v>2.3231612424122128</v>
      </c>
      <c r="Y2295">
        <v>2.1246644969213793</v>
      </c>
      <c r="Z2295">
        <v>2.3431606216185612</v>
      </c>
    </row>
    <row r="2296" spans="1:26" x14ac:dyDescent="0.25">
      <c r="A2296" t="s">
        <v>89</v>
      </c>
      <c r="B2296" t="s">
        <v>363</v>
      </c>
      <c r="C2296" t="str">
        <f>+VLOOKUP(Importaciones_mensuales[[#This Row],[Código Arancelario]],Codigos10[],2,0)</f>
        <v>Puerro</v>
      </c>
      <c r="D2296">
        <f>+VLOOKUP(Importaciones_mensuales[[#This Row],[Cultivo]],Cod_categoría[],2,0)</f>
        <v>100114035</v>
      </c>
      <c r="E2296" t="str">
        <f>+VLOOKUP(Importaciones_mensuales[[#This Row],[Código Arancelario]],Codigos10[],4,0)</f>
        <v>Deshidratado</v>
      </c>
      <c r="F2296">
        <f>+VLOOKUP(Importaciones_mensuales[[#This Row],[Procesamiento]],Cod_procesamiento[],2,0)</f>
        <v>3</v>
      </c>
      <c r="G2296" t="str">
        <f>+VLOOKUP(Importaciones_mensuales[[#This Row],[Código Arancelario]],Codigos10[],3,0)</f>
        <v>Sin especificar</v>
      </c>
      <c r="H2296">
        <f>+VLOOKUP(Importaciones_mensuales[[#This Row],[Tipo]],Cod_tipo[],2,0)</f>
        <v>5</v>
      </c>
      <c r="I2296" t="str">
        <f>+VLOOKUP(Importaciones_mensuales[[#This Row],[Código Arancelario]],Codigos10[],5,0)</f>
        <v>Hortalizas</v>
      </c>
      <c r="J2296">
        <f>+VLOOKUP(Importaciones_mensuales[[#This Row],[Categoría]],Cod_Tipo_cultivo[],2,0)</f>
        <v>7</v>
      </c>
      <c r="K2296" t="s">
        <v>20</v>
      </c>
      <c r="L2296">
        <f>+VLOOKUP(Importaciones_mensuales[[#This Row],[Contenido]],Contenido_cod[],2,0)</f>
        <v>2</v>
      </c>
      <c r="M2296" t="str">
        <f>+VLOOKUP(Importaciones_mensuales[[#This Row],[Código Arancelario]],Codigos10[],7,0)</f>
        <v>Sin especificar</v>
      </c>
      <c r="N2296">
        <v>2020</v>
      </c>
      <c r="O2296">
        <v>4.7239740353407864</v>
      </c>
      <c r="P2296" t="s">
        <v>364</v>
      </c>
      <c r="Q2296">
        <v>4.5238973333333341</v>
      </c>
      <c r="R2296" t="s">
        <v>364</v>
      </c>
      <c r="S2296">
        <v>4.0044435483870968</v>
      </c>
      <c r="T2296">
        <v>3.054097919470034</v>
      </c>
      <c r="U2296">
        <v>3.2281407603776024</v>
      </c>
      <c r="V2296" t="s">
        <v>364</v>
      </c>
      <c r="W2296">
        <v>3.6602587800369686</v>
      </c>
      <c r="X2296">
        <v>4.6999999999999993</v>
      </c>
      <c r="Y2296" t="s">
        <v>364</v>
      </c>
      <c r="Z2296">
        <v>4.3</v>
      </c>
    </row>
    <row r="2297" spans="1:26" x14ac:dyDescent="0.25">
      <c r="A2297" t="s">
        <v>254</v>
      </c>
      <c r="B2297" t="s">
        <v>15</v>
      </c>
      <c r="C2297" t="str">
        <f>+VLOOKUP(Importaciones_mensuales[[#This Row],[Código Arancelario]],Codigos10[],2,0)</f>
        <v>Arándano</v>
      </c>
      <c r="D2297">
        <f>+VLOOKUP(Importaciones_mensuales[[#This Row],[Cultivo]],Cod_categoría[],2,0)</f>
        <v>100101001</v>
      </c>
      <c r="E2297" t="str">
        <f>+VLOOKUP(Importaciones_mensuales[[#This Row],[Código Arancelario]],Codigos10[],4,0)</f>
        <v>Congelado</v>
      </c>
      <c r="F2297">
        <f>+VLOOKUP(Importaciones_mensuales[[#This Row],[Procesamiento]],Cod_procesamiento[],2,0)</f>
        <v>1</v>
      </c>
      <c r="G2297" t="str">
        <f>+VLOOKUP(Importaciones_mensuales[[#This Row],[Código Arancelario]],Codigos10[],3,0)</f>
        <v>Orgánico</v>
      </c>
      <c r="H2297">
        <f>+VLOOKUP(Importaciones_mensuales[[#This Row],[Tipo]],Cod_tipo[],2,0)</f>
        <v>1</v>
      </c>
      <c r="I2297" t="str">
        <f>+VLOOKUP(Importaciones_mensuales[[#This Row],[Código Arancelario]],Codigos10[],5,0)</f>
        <v>Berries</v>
      </c>
      <c r="J2297">
        <f>+VLOOKUP(Importaciones_mensuales[[#This Row],[Categoría]],Cod_Tipo_cultivo[],2,0)</f>
        <v>1</v>
      </c>
      <c r="K2297" t="s">
        <v>129</v>
      </c>
      <c r="L2297">
        <f>+VLOOKUP(Importaciones_mensuales[[#This Row],[Contenido]],Contenido_cod[],2,0)</f>
        <v>1</v>
      </c>
      <c r="M2297" t="str">
        <f>+VLOOKUP(Importaciones_mensuales[[#This Row],[Código Arancelario]],Codigos10[],7,0)</f>
        <v>Sin especificar</v>
      </c>
      <c r="N2297">
        <v>2018</v>
      </c>
      <c r="O2297">
        <v>0</v>
      </c>
      <c r="P2297">
        <v>0</v>
      </c>
      <c r="Q2297">
        <v>0</v>
      </c>
      <c r="R2297">
        <v>36638.94</v>
      </c>
      <c r="S2297">
        <v>0</v>
      </c>
      <c r="T2297">
        <v>0</v>
      </c>
      <c r="U2297">
        <v>0</v>
      </c>
      <c r="V2297">
        <v>36595.58</v>
      </c>
      <c r="W2297">
        <v>0</v>
      </c>
      <c r="X2297">
        <v>0</v>
      </c>
      <c r="Y2297">
        <v>0</v>
      </c>
      <c r="Z2297">
        <v>0</v>
      </c>
    </row>
    <row r="2298" spans="1:26" x14ac:dyDescent="0.25">
      <c r="A2298" t="s">
        <v>342</v>
      </c>
      <c r="B2298" t="s">
        <v>15</v>
      </c>
      <c r="C2298" t="str">
        <f>+VLOOKUP(Importaciones_mensuales[[#This Row],[Código Arancelario]],Codigos10[],2,0)</f>
        <v>Maqui</v>
      </c>
      <c r="D2298">
        <f>+VLOOKUP(Importaciones_mensuales[[#This Row],[Cultivo]],Cod_categoría[],2,0)</f>
        <v>100114028</v>
      </c>
      <c r="E2298" t="str">
        <f>+VLOOKUP(Importaciones_mensuales[[#This Row],[Código Arancelario]],Codigos10[],4,0)</f>
        <v>Congelado</v>
      </c>
      <c r="F2298">
        <f>+VLOOKUP(Importaciones_mensuales[[#This Row],[Procesamiento]],Cod_procesamiento[],2,0)</f>
        <v>1</v>
      </c>
      <c r="G2298" t="str">
        <f>+VLOOKUP(Importaciones_mensuales[[#This Row],[Código Arancelario]],Codigos10[],3,0)</f>
        <v>Orgánico</v>
      </c>
      <c r="H2298">
        <f>+VLOOKUP(Importaciones_mensuales[[#This Row],[Tipo]],Cod_tipo[],2,0)</f>
        <v>1</v>
      </c>
      <c r="I2298" t="str">
        <f>+VLOOKUP(Importaciones_mensuales[[#This Row],[Código Arancelario]],Codigos10[],5,0)</f>
        <v>Berries</v>
      </c>
      <c r="J2298">
        <f>+VLOOKUP(Importaciones_mensuales[[#This Row],[Categoría]],Cod_Tipo_cultivo[],2,0)</f>
        <v>1</v>
      </c>
      <c r="K2298" t="s">
        <v>129</v>
      </c>
      <c r="L2298">
        <f>+VLOOKUP(Importaciones_mensuales[[#This Row],[Contenido]],Contenido_cod[],2,0)</f>
        <v>1</v>
      </c>
      <c r="M2298" t="str">
        <f>+VLOOKUP(Importaciones_mensuales[[#This Row],[Código Arancelario]],Codigos10[],7,0)</f>
        <v>Sin especificar</v>
      </c>
      <c r="N2298">
        <v>2018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41433.449999999997</v>
      </c>
      <c r="Y2298">
        <v>0</v>
      </c>
      <c r="Z2298">
        <v>0</v>
      </c>
    </row>
    <row r="2299" spans="1:26" x14ac:dyDescent="0.25">
      <c r="A2299" t="s">
        <v>93</v>
      </c>
      <c r="B2299" t="s">
        <v>363</v>
      </c>
      <c r="C2299" t="str">
        <f>+VLOOKUP(Importaciones_mensuales[[#This Row],[Código Arancelario]],Codigos10[],2,0)</f>
        <v>Apio</v>
      </c>
      <c r="D2299">
        <f>+VLOOKUP(Importaciones_mensuales[[#This Row],[Cultivo]],Cod_categoría[],2,0)</f>
        <v>100112017</v>
      </c>
      <c r="E2299" t="str">
        <f>+VLOOKUP(Importaciones_mensuales[[#This Row],[Código Arancelario]],Codigos10[],4,0)</f>
        <v>Deshidratado</v>
      </c>
      <c r="F2299">
        <f>+VLOOKUP(Importaciones_mensuales[[#This Row],[Procesamiento]],Cod_procesamiento[],2,0)</f>
        <v>3</v>
      </c>
      <c r="G2299" t="str">
        <f>+VLOOKUP(Importaciones_mensuales[[#This Row],[Código Arancelario]],Codigos10[],3,0)</f>
        <v>Sin especificar</v>
      </c>
      <c r="H2299">
        <f>+VLOOKUP(Importaciones_mensuales[[#This Row],[Tipo]],Cod_tipo[],2,0)</f>
        <v>5</v>
      </c>
      <c r="I2299" t="str">
        <f>+VLOOKUP(Importaciones_mensuales[[#This Row],[Código Arancelario]],Codigos10[],5,0)</f>
        <v>Hortalizas</v>
      </c>
      <c r="J2299">
        <f>+VLOOKUP(Importaciones_mensuales[[#This Row],[Categoría]],Cod_Tipo_cultivo[],2,0)</f>
        <v>7</v>
      </c>
      <c r="K2299" t="s">
        <v>20</v>
      </c>
      <c r="L2299">
        <f>+VLOOKUP(Importaciones_mensuales[[#This Row],[Contenido]],Contenido_cod[],2,0)</f>
        <v>2</v>
      </c>
      <c r="M2299" t="str">
        <f>+VLOOKUP(Importaciones_mensuales[[#This Row],[Código Arancelario]],Codigos10[],7,0)</f>
        <v>Sin especificar</v>
      </c>
      <c r="N2299">
        <v>2020</v>
      </c>
      <c r="O2299">
        <v>101.19999999999999</v>
      </c>
      <c r="P2299" t="s">
        <v>364</v>
      </c>
      <c r="Q2299" t="s">
        <v>364</v>
      </c>
      <c r="R2299">
        <v>2.5575991756826379</v>
      </c>
      <c r="S2299">
        <v>2.3526109374999997</v>
      </c>
      <c r="T2299">
        <v>4.2721041666666659</v>
      </c>
      <c r="U2299">
        <v>4.4509999999999996</v>
      </c>
      <c r="V2299">
        <v>4.45</v>
      </c>
      <c r="W2299">
        <v>4.45</v>
      </c>
      <c r="X2299" t="s">
        <v>364</v>
      </c>
      <c r="Y2299" t="s">
        <v>364</v>
      </c>
      <c r="Z2299" t="s">
        <v>364</v>
      </c>
    </row>
    <row r="2300" spans="1:26" x14ac:dyDescent="0.25">
      <c r="A2300" t="s">
        <v>95</v>
      </c>
      <c r="B2300" t="s">
        <v>363</v>
      </c>
      <c r="C2300" t="str">
        <f>+VLOOKUP(Importaciones_mensuales[[#This Row],[Código Arancelario]],Codigos10[],2,0)</f>
        <v>Ajo</v>
      </c>
      <c r="D2300">
        <f>+VLOOKUP(Importaciones_mensuales[[#This Row],[Cultivo]],Cod_categoría[],2,0)</f>
        <v>100112003</v>
      </c>
      <c r="E2300" t="str">
        <f>+VLOOKUP(Importaciones_mensuales[[#This Row],[Código Arancelario]],Codigos10[],4,0)</f>
        <v>Deshidratado</v>
      </c>
      <c r="F2300">
        <f>+VLOOKUP(Importaciones_mensuales[[#This Row],[Procesamiento]],Cod_procesamiento[],2,0)</f>
        <v>3</v>
      </c>
      <c r="G2300" t="str">
        <f>+VLOOKUP(Importaciones_mensuales[[#This Row],[Código Arancelario]],Codigos10[],3,0)</f>
        <v>Sin especificar</v>
      </c>
      <c r="H2300">
        <f>+VLOOKUP(Importaciones_mensuales[[#This Row],[Tipo]],Cod_tipo[],2,0)</f>
        <v>5</v>
      </c>
      <c r="I2300" t="str">
        <f>+VLOOKUP(Importaciones_mensuales[[#This Row],[Código Arancelario]],Codigos10[],5,0)</f>
        <v>Hortalizas</v>
      </c>
      <c r="J2300">
        <f>+VLOOKUP(Importaciones_mensuales[[#This Row],[Categoría]],Cod_Tipo_cultivo[],2,0)</f>
        <v>7</v>
      </c>
      <c r="K2300" t="s">
        <v>20</v>
      </c>
      <c r="L2300">
        <f>+VLOOKUP(Importaciones_mensuales[[#This Row],[Contenido]],Contenido_cod[],2,0)</f>
        <v>2</v>
      </c>
      <c r="M2300" t="str">
        <f>+VLOOKUP(Importaciones_mensuales[[#This Row],[Código Arancelario]],Codigos10[],7,0)</f>
        <v>Sin especificar</v>
      </c>
      <c r="N2300">
        <v>2020</v>
      </c>
      <c r="O2300">
        <v>1.9018594278719121</v>
      </c>
      <c r="P2300">
        <v>1.3954106263521917</v>
      </c>
      <c r="Q2300">
        <v>2.8035502510797241</v>
      </c>
      <c r="R2300">
        <v>1.70974984891255</v>
      </c>
      <c r="S2300">
        <v>1.3410566571244402</v>
      </c>
      <c r="T2300">
        <v>1.9082760264487393</v>
      </c>
      <c r="U2300">
        <v>2.9439496897304389</v>
      </c>
      <c r="V2300">
        <v>1.3028566079838941</v>
      </c>
      <c r="W2300">
        <v>1.680647331741242</v>
      </c>
      <c r="X2300">
        <v>3.0509023191522036</v>
      </c>
      <c r="Y2300">
        <v>3.1038304251735882</v>
      </c>
      <c r="Z2300">
        <v>1.697131581950083</v>
      </c>
    </row>
    <row r="2301" spans="1:26" x14ac:dyDescent="0.25">
      <c r="A2301" t="s">
        <v>260</v>
      </c>
      <c r="B2301" t="s">
        <v>15</v>
      </c>
      <c r="C2301" t="str">
        <f>+VLOOKUP(Importaciones_mensuales[[#This Row],[Código Arancelario]],Codigos10[],2,0)</f>
        <v>Cereza</v>
      </c>
      <c r="D2301">
        <f>+VLOOKUP(Importaciones_mensuales[[#This Row],[Cultivo]],Cod_categoría[],2,0)</f>
        <v>100103001</v>
      </c>
      <c r="E2301" t="str">
        <f>+VLOOKUP(Importaciones_mensuales[[#This Row],[Código Arancelario]],Codigos10[],4,0)</f>
        <v>Conserva</v>
      </c>
      <c r="F2301">
        <f>+VLOOKUP(Importaciones_mensuales[[#This Row],[Procesamiento]],Cod_procesamiento[],2,0)</f>
        <v>2</v>
      </c>
      <c r="G2301" t="str">
        <f>+VLOOKUP(Importaciones_mensuales[[#This Row],[Código Arancelario]],Codigos10[],3,0)</f>
        <v>Orgánico</v>
      </c>
      <c r="H2301">
        <f>+VLOOKUP(Importaciones_mensuales[[#This Row],[Tipo]],Cod_tipo[],2,0)</f>
        <v>1</v>
      </c>
      <c r="I2301" t="str">
        <f>+VLOOKUP(Importaciones_mensuales[[#This Row],[Código Arancelario]],Codigos10[],5,0)</f>
        <v>Frutos de carozo</v>
      </c>
      <c r="J2301">
        <f>+VLOOKUP(Importaciones_mensuales[[#This Row],[Categoría]],Cod_Tipo_cultivo[],2,0)</f>
        <v>5</v>
      </c>
      <c r="K2301" t="s">
        <v>129</v>
      </c>
      <c r="L2301">
        <f>+VLOOKUP(Importaciones_mensuales[[#This Row],[Contenido]],Contenido_cod[],2,0)</f>
        <v>1</v>
      </c>
      <c r="M2301" t="str">
        <f>+VLOOKUP(Importaciones_mensuales[[#This Row],[Código Arancelario]],Codigos10[],7,0)</f>
        <v>Sin especificar</v>
      </c>
      <c r="N2301">
        <v>2018</v>
      </c>
      <c r="O2301">
        <v>0</v>
      </c>
      <c r="P2301">
        <v>0</v>
      </c>
      <c r="Q2301">
        <v>0</v>
      </c>
      <c r="R2301">
        <v>16640</v>
      </c>
      <c r="S2301">
        <v>0</v>
      </c>
      <c r="T2301">
        <v>0</v>
      </c>
      <c r="U2301">
        <v>19328.28</v>
      </c>
      <c r="V2301">
        <v>0</v>
      </c>
      <c r="W2301">
        <v>0</v>
      </c>
      <c r="X2301">
        <v>0</v>
      </c>
      <c r="Y2301">
        <v>0</v>
      </c>
      <c r="Z2301">
        <v>16640</v>
      </c>
    </row>
    <row r="2302" spans="1:26" x14ac:dyDescent="0.25">
      <c r="A2302" t="s">
        <v>97</v>
      </c>
      <c r="B2302" t="s">
        <v>363</v>
      </c>
      <c r="C2302" t="str">
        <f>+VLOOKUP(Importaciones_mensuales[[#This Row],[Código Arancelario]],Codigos10[],2,0)</f>
        <v>Maíz</v>
      </c>
      <c r="D2302">
        <f>+VLOOKUP(Importaciones_mensuales[[#This Row],[Cultivo]],Cod_categoría[],2,0)</f>
        <v>100114015</v>
      </c>
      <c r="E2302" t="str">
        <f>+VLOOKUP(Importaciones_mensuales[[#This Row],[Código Arancelario]],Codigos10[],4,0)</f>
        <v>Deshidratado</v>
      </c>
      <c r="F2302">
        <f>+VLOOKUP(Importaciones_mensuales[[#This Row],[Procesamiento]],Cod_procesamiento[],2,0)</f>
        <v>3</v>
      </c>
      <c r="G2302" t="str">
        <f>+VLOOKUP(Importaciones_mensuales[[#This Row],[Código Arancelario]],Codigos10[],3,0)</f>
        <v>Siembra</v>
      </c>
      <c r="H2302">
        <f>+VLOOKUP(Importaciones_mensuales[[#This Row],[Tipo]],Cod_tipo[],2,0)</f>
        <v>6</v>
      </c>
      <c r="I2302" t="str">
        <f>+VLOOKUP(Importaciones_mensuales[[#This Row],[Código Arancelario]],Codigos10[],5,0)</f>
        <v>Hortalizas</v>
      </c>
      <c r="J2302">
        <f>+VLOOKUP(Importaciones_mensuales[[#This Row],[Categoría]],Cod_Tipo_cultivo[],2,0)</f>
        <v>7</v>
      </c>
      <c r="K2302" t="s">
        <v>20</v>
      </c>
      <c r="L2302">
        <f>+VLOOKUP(Importaciones_mensuales[[#This Row],[Contenido]],Contenido_cod[],2,0)</f>
        <v>2</v>
      </c>
      <c r="M2302" t="str">
        <f>+VLOOKUP(Importaciones_mensuales[[#This Row],[Código Arancelario]],Codigos10[],7,0)</f>
        <v>Maíz dulce</v>
      </c>
      <c r="N2302">
        <v>2020</v>
      </c>
      <c r="O2302">
        <v>6.5090374415795837</v>
      </c>
      <c r="P2302" t="s">
        <v>364</v>
      </c>
      <c r="Q2302">
        <v>6.4740678486577341</v>
      </c>
      <c r="R2302">
        <v>16.751662878565917</v>
      </c>
      <c r="S2302" t="s">
        <v>364</v>
      </c>
      <c r="T2302">
        <v>15.116898353422757</v>
      </c>
      <c r="U2302">
        <v>7.9538441267872413</v>
      </c>
      <c r="V2302">
        <v>25.161936737817857</v>
      </c>
      <c r="W2302">
        <v>19.075602813559993</v>
      </c>
      <c r="X2302">
        <v>16.917525437653893</v>
      </c>
      <c r="Y2302">
        <v>23.52718894377249</v>
      </c>
      <c r="Z2302">
        <v>25.519457782195282</v>
      </c>
    </row>
    <row r="2303" spans="1:26" x14ac:dyDescent="0.25">
      <c r="A2303" t="s">
        <v>98</v>
      </c>
      <c r="B2303" t="s">
        <v>363</v>
      </c>
      <c r="C2303" t="str">
        <f>+VLOOKUP(Importaciones_mensuales[[#This Row],[Código Arancelario]],Codigos10[],2,0)</f>
        <v>Maíz</v>
      </c>
      <c r="D2303">
        <f>+VLOOKUP(Importaciones_mensuales[[#This Row],[Cultivo]],Cod_categoría[],2,0)</f>
        <v>100114015</v>
      </c>
      <c r="E2303" t="str">
        <f>+VLOOKUP(Importaciones_mensuales[[#This Row],[Código Arancelario]],Codigos10[],4,0)</f>
        <v>Deshidratado</v>
      </c>
      <c r="F2303">
        <f>+VLOOKUP(Importaciones_mensuales[[#This Row],[Procesamiento]],Cod_procesamiento[],2,0)</f>
        <v>3</v>
      </c>
      <c r="G2303" t="str">
        <f>+VLOOKUP(Importaciones_mensuales[[#This Row],[Código Arancelario]],Codigos10[],3,0)</f>
        <v>Consumo</v>
      </c>
      <c r="H2303">
        <f>+VLOOKUP(Importaciones_mensuales[[#This Row],[Tipo]],Cod_tipo[],2,0)</f>
        <v>7</v>
      </c>
      <c r="I2303" t="str">
        <f>+VLOOKUP(Importaciones_mensuales[[#This Row],[Código Arancelario]],Codigos10[],5,0)</f>
        <v>Hortalizas</v>
      </c>
      <c r="J2303">
        <f>+VLOOKUP(Importaciones_mensuales[[#This Row],[Categoría]],Cod_Tipo_cultivo[],2,0)</f>
        <v>7</v>
      </c>
      <c r="K2303" t="s">
        <v>20</v>
      </c>
      <c r="L2303">
        <f>+VLOOKUP(Importaciones_mensuales[[#This Row],[Contenido]],Contenido_cod[],2,0)</f>
        <v>2</v>
      </c>
      <c r="M2303" t="str">
        <f>+VLOOKUP(Importaciones_mensuales[[#This Row],[Código Arancelario]],Codigos10[],7,0)</f>
        <v>Maíz dulce</v>
      </c>
      <c r="N2303">
        <v>2020</v>
      </c>
      <c r="O2303">
        <v>0.13537687499999998</v>
      </c>
      <c r="P2303" t="s">
        <v>364</v>
      </c>
      <c r="Q2303">
        <v>0.47506182281708093</v>
      </c>
      <c r="R2303">
        <v>0.35169338705529918</v>
      </c>
      <c r="S2303">
        <v>0.70308004786676193</v>
      </c>
      <c r="T2303">
        <v>0.64804254030731967</v>
      </c>
      <c r="U2303">
        <v>0.10439564625850339</v>
      </c>
      <c r="V2303">
        <v>6.9679863547758289</v>
      </c>
      <c r="W2303">
        <v>0.23591739130434783</v>
      </c>
      <c r="X2303">
        <v>0.44166055045871561</v>
      </c>
      <c r="Y2303">
        <v>0.23989141076991546</v>
      </c>
      <c r="Z2303">
        <v>0.83834687156970367</v>
      </c>
    </row>
    <row r="2304" spans="1:26" x14ac:dyDescent="0.25">
      <c r="A2304" t="s">
        <v>100</v>
      </c>
      <c r="B2304" t="s">
        <v>363</v>
      </c>
      <c r="C2304" t="str">
        <f>+VLOOKUP(Importaciones_mensuales[[#This Row],[Código Arancelario]],Codigos10[],2,0)</f>
        <v>Maíz</v>
      </c>
      <c r="D2304">
        <f>+VLOOKUP(Importaciones_mensuales[[#This Row],[Cultivo]],Cod_categoría[],2,0)</f>
        <v>100114015</v>
      </c>
      <c r="E2304" t="str">
        <f>+VLOOKUP(Importaciones_mensuales[[#This Row],[Código Arancelario]],Codigos10[],4,0)</f>
        <v>Deshidratado</v>
      </c>
      <c r="F2304">
        <f>+VLOOKUP(Importaciones_mensuales[[#This Row],[Procesamiento]],Cod_procesamiento[],2,0)</f>
        <v>3</v>
      </c>
      <c r="G2304" t="str">
        <f>+VLOOKUP(Importaciones_mensuales[[#This Row],[Código Arancelario]],Codigos10[],3,0)</f>
        <v>Sin especificar</v>
      </c>
      <c r="H2304">
        <f>+VLOOKUP(Importaciones_mensuales[[#This Row],[Tipo]],Cod_tipo[],2,0)</f>
        <v>5</v>
      </c>
      <c r="I2304" t="str">
        <f>+VLOOKUP(Importaciones_mensuales[[#This Row],[Código Arancelario]],Codigos10[],5,0)</f>
        <v>Hortalizas</v>
      </c>
      <c r="J2304">
        <f>+VLOOKUP(Importaciones_mensuales[[#This Row],[Categoría]],Cod_Tipo_cultivo[],2,0)</f>
        <v>7</v>
      </c>
      <c r="K2304" t="s">
        <v>20</v>
      </c>
      <c r="L2304">
        <f>+VLOOKUP(Importaciones_mensuales[[#This Row],[Contenido]],Contenido_cod[],2,0)</f>
        <v>2</v>
      </c>
      <c r="M2304" t="str">
        <f>+VLOOKUP(Importaciones_mensuales[[#This Row],[Código Arancelario]],Codigos10[],7,0)</f>
        <v>Maíz dulce</v>
      </c>
      <c r="N2304">
        <v>2020</v>
      </c>
      <c r="O2304">
        <v>0.17977309941520467</v>
      </c>
      <c r="P2304">
        <v>0.10660405156537753</v>
      </c>
      <c r="Q2304">
        <v>0.10924577861163227</v>
      </c>
      <c r="R2304">
        <v>571.65822784810121</v>
      </c>
      <c r="S2304">
        <v>168.21182266009856</v>
      </c>
      <c r="T2304">
        <v>676.23</v>
      </c>
      <c r="U2304">
        <v>364.83279395900752</v>
      </c>
      <c r="V2304">
        <v>0.30434132060069929</v>
      </c>
      <c r="W2304">
        <v>1.2140561059190527</v>
      </c>
      <c r="X2304">
        <v>0.10745740305522913</v>
      </c>
      <c r="Y2304" t="s">
        <v>364</v>
      </c>
      <c r="Z2304" t="s">
        <v>364</v>
      </c>
    </row>
    <row r="2305" spans="1:26" x14ac:dyDescent="0.25">
      <c r="A2305" t="s">
        <v>262</v>
      </c>
      <c r="B2305" t="s">
        <v>15</v>
      </c>
      <c r="C2305" t="str">
        <f>+VLOOKUP(Importaciones_mensuales[[#This Row],[Código Arancelario]],Codigos10[],2,0)</f>
        <v>Cereza</v>
      </c>
      <c r="D2305">
        <f>+VLOOKUP(Importaciones_mensuales[[#This Row],[Cultivo]],Cod_categoría[],2,0)</f>
        <v>100103001</v>
      </c>
      <c r="E2305" t="str">
        <f>+VLOOKUP(Importaciones_mensuales[[#This Row],[Código Arancelario]],Codigos10[],4,0)</f>
        <v>Conserva</v>
      </c>
      <c r="F2305">
        <f>+VLOOKUP(Importaciones_mensuales[[#This Row],[Procesamiento]],Cod_procesamiento[],2,0)</f>
        <v>2</v>
      </c>
      <c r="G2305" t="str">
        <f>+VLOOKUP(Importaciones_mensuales[[#This Row],[Código Arancelario]],Codigos10[],3,0)</f>
        <v>No orgánico</v>
      </c>
      <c r="H2305">
        <f>+VLOOKUP(Importaciones_mensuales[[#This Row],[Tipo]],Cod_tipo[],2,0)</f>
        <v>2</v>
      </c>
      <c r="I2305" t="str">
        <f>+VLOOKUP(Importaciones_mensuales[[#This Row],[Código Arancelario]],Codigos10[],5,0)</f>
        <v>Frutos de carozo</v>
      </c>
      <c r="J2305">
        <f>+VLOOKUP(Importaciones_mensuales[[#This Row],[Categoría]],Cod_Tipo_cultivo[],2,0)</f>
        <v>5</v>
      </c>
      <c r="K2305" t="s">
        <v>129</v>
      </c>
      <c r="L2305">
        <f>+VLOOKUP(Importaciones_mensuales[[#This Row],[Contenido]],Contenido_cod[],2,0)</f>
        <v>1</v>
      </c>
      <c r="M2305" t="str">
        <f>+VLOOKUP(Importaciones_mensuales[[#This Row],[Código Arancelario]],Codigos10[],7,0)</f>
        <v>Sin especificar</v>
      </c>
      <c r="N2305">
        <v>2018</v>
      </c>
      <c r="O2305">
        <v>0</v>
      </c>
      <c r="P2305">
        <v>0</v>
      </c>
      <c r="Q2305">
        <v>70261.67</v>
      </c>
      <c r="R2305">
        <v>0</v>
      </c>
      <c r="S2305">
        <v>34833.43</v>
      </c>
      <c r="T2305">
        <v>46196.04</v>
      </c>
      <c r="U2305">
        <v>0</v>
      </c>
      <c r="V2305">
        <v>0</v>
      </c>
      <c r="W2305">
        <v>20901.12</v>
      </c>
      <c r="X2305">
        <v>0</v>
      </c>
      <c r="Y2305">
        <v>0</v>
      </c>
      <c r="Z2305">
        <v>32175.42</v>
      </c>
    </row>
    <row r="2306" spans="1:26" x14ac:dyDescent="0.25">
      <c r="A2306" t="s">
        <v>104</v>
      </c>
      <c r="B2306" t="s">
        <v>363</v>
      </c>
      <c r="C2306" t="str">
        <f>+VLOOKUP(Importaciones_mensuales[[#This Row],[Código Arancelario]],Codigos10[],2,0)</f>
        <v>Arveja</v>
      </c>
      <c r="D2306">
        <f>+VLOOKUP(Importaciones_mensuales[[#This Row],[Cultivo]],Cod_categoría[],2,0)</f>
        <v>100112022</v>
      </c>
      <c r="E2306" t="str">
        <f>+VLOOKUP(Importaciones_mensuales[[#This Row],[Código Arancelario]],Codigos10[],4,0)</f>
        <v>Deshidratado</v>
      </c>
      <c r="F2306">
        <f>+VLOOKUP(Importaciones_mensuales[[#This Row],[Procesamiento]],Cod_procesamiento[],2,0)</f>
        <v>3</v>
      </c>
      <c r="G2306" t="str">
        <f>+VLOOKUP(Importaciones_mensuales[[#This Row],[Código Arancelario]],Codigos10[],3,0)</f>
        <v>Siembra</v>
      </c>
      <c r="H2306">
        <f>+VLOOKUP(Importaciones_mensuales[[#This Row],[Tipo]],Cod_tipo[],2,0)</f>
        <v>6</v>
      </c>
      <c r="I2306" t="str">
        <f>+VLOOKUP(Importaciones_mensuales[[#This Row],[Código Arancelario]],Codigos10[],5,0)</f>
        <v>Granos</v>
      </c>
      <c r="J2306">
        <f>+VLOOKUP(Importaciones_mensuales[[#This Row],[Categoría]],Cod_Tipo_cultivo[],2,0)</f>
        <v>8</v>
      </c>
      <c r="K2306" t="s">
        <v>20</v>
      </c>
      <c r="L2306">
        <f>+VLOOKUP(Importaciones_mensuales[[#This Row],[Contenido]],Contenido_cod[],2,0)</f>
        <v>2</v>
      </c>
      <c r="M2306" t="str">
        <f>+VLOOKUP(Importaciones_mensuales[[#This Row],[Código Arancelario]],Codigos10[],7,0)</f>
        <v>Sin especificar</v>
      </c>
      <c r="N2306">
        <v>2020</v>
      </c>
      <c r="O2306" t="s">
        <v>364</v>
      </c>
      <c r="P2306" t="s">
        <v>364</v>
      </c>
      <c r="Q2306" t="s">
        <v>364</v>
      </c>
      <c r="R2306">
        <v>1.243125</v>
      </c>
      <c r="S2306">
        <v>1.2889855072463767</v>
      </c>
      <c r="T2306">
        <v>1.5113248655913978</v>
      </c>
      <c r="U2306">
        <v>1.4039465125330526</v>
      </c>
      <c r="V2306">
        <v>4.6010423903681668</v>
      </c>
      <c r="W2306">
        <v>3.1120219168884731</v>
      </c>
      <c r="X2306">
        <v>2.1422748530873772</v>
      </c>
      <c r="Y2306">
        <v>194.00350672121564</v>
      </c>
      <c r="Z2306">
        <v>0.89204269247804335</v>
      </c>
    </row>
    <row r="2307" spans="1:26" x14ac:dyDescent="0.25">
      <c r="A2307" t="s">
        <v>106</v>
      </c>
      <c r="B2307" t="s">
        <v>363</v>
      </c>
      <c r="C2307" t="str">
        <f>+VLOOKUP(Importaciones_mensuales[[#This Row],[Código Arancelario]],Codigos10[],2,0)</f>
        <v>Arveja</v>
      </c>
      <c r="D2307">
        <f>+VLOOKUP(Importaciones_mensuales[[#This Row],[Cultivo]],Cod_categoría[],2,0)</f>
        <v>100112022</v>
      </c>
      <c r="E2307" t="str">
        <f>+VLOOKUP(Importaciones_mensuales[[#This Row],[Código Arancelario]],Codigos10[],4,0)</f>
        <v>Deshidratado</v>
      </c>
      <c r="F2307">
        <f>+VLOOKUP(Importaciones_mensuales[[#This Row],[Procesamiento]],Cod_procesamiento[],2,0)</f>
        <v>3</v>
      </c>
      <c r="G2307" t="str">
        <f>+VLOOKUP(Importaciones_mensuales[[#This Row],[Código Arancelario]],Codigos10[],3,0)</f>
        <v>Consumo</v>
      </c>
      <c r="H2307">
        <f>+VLOOKUP(Importaciones_mensuales[[#This Row],[Tipo]],Cod_tipo[],2,0)</f>
        <v>7</v>
      </c>
      <c r="I2307" t="str">
        <f>+VLOOKUP(Importaciones_mensuales[[#This Row],[Código Arancelario]],Codigos10[],5,0)</f>
        <v>Granos</v>
      </c>
      <c r="J2307">
        <f>+VLOOKUP(Importaciones_mensuales[[#This Row],[Categoría]],Cod_Tipo_cultivo[],2,0)</f>
        <v>8</v>
      </c>
      <c r="K2307" t="s">
        <v>20</v>
      </c>
      <c r="L2307">
        <f>+VLOOKUP(Importaciones_mensuales[[#This Row],[Contenido]],Contenido_cod[],2,0)</f>
        <v>2</v>
      </c>
      <c r="M2307" t="str">
        <f>+VLOOKUP(Importaciones_mensuales[[#This Row],[Código Arancelario]],Codigos10[],7,0)</f>
        <v>Sin especificar</v>
      </c>
      <c r="N2307">
        <v>2020</v>
      </c>
      <c r="O2307">
        <v>0.59582824709094784</v>
      </c>
      <c r="P2307">
        <v>0.59210462675535847</v>
      </c>
      <c r="Q2307">
        <v>0.60222551556496506</v>
      </c>
      <c r="R2307">
        <v>0.56453080094228503</v>
      </c>
      <c r="S2307">
        <v>0.5612457206864887</v>
      </c>
      <c r="T2307">
        <v>0.58466064413936225</v>
      </c>
      <c r="U2307">
        <v>0.62330496291907866</v>
      </c>
      <c r="V2307">
        <v>0.65131203407268634</v>
      </c>
      <c r="W2307">
        <v>0.67503976626525897</v>
      </c>
      <c r="X2307">
        <v>0.59041702141170327</v>
      </c>
      <c r="Y2307">
        <v>0.59481412820597301</v>
      </c>
      <c r="Z2307">
        <v>0.57140547080806214</v>
      </c>
    </row>
    <row r="2308" spans="1:26" x14ac:dyDescent="0.25">
      <c r="A2308" t="s">
        <v>107</v>
      </c>
      <c r="B2308" t="s">
        <v>363</v>
      </c>
      <c r="C2308" t="str">
        <f>+VLOOKUP(Importaciones_mensuales[[#This Row],[Código Arancelario]],Codigos10[],2,0)</f>
        <v>Garbanzo</v>
      </c>
      <c r="D2308">
        <f>+VLOOKUP(Importaciones_mensuales[[#This Row],[Cultivo]],Cod_categoría[],2,0)</f>
        <v>100110005</v>
      </c>
      <c r="E2308" t="str">
        <f>+VLOOKUP(Importaciones_mensuales[[#This Row],[Código Arancelario]],Codigos10[],4,0)</f>
        <v>Deshidratado</v>
      </c>
      <c r="F2308">
        <f>+VLOOKUP(Importaciones_mensuales[[#This Row],[Procesamiento]],Cod_procesamiento[],2,0)</f>
        <v>3</v>
      </c>
      <c r="G2308" t="str">
        <f>+VLOOKUP(Importaciones_mensuales[[#This Row],[Código Arancelario]],Codigos10[],3,0)</f>
        <v>Sin especificar</v>
      </c>
      <c r="H2308">
        <f>+VLOOKUP(Importaciones_mensuales[[#This Row],[Tipo]],Cod_tipo[],2,0)</f>
        <v>5</v>
      </c>
      <c r="I2308" t="str">
        <f>+VLOOKUP(Importaciones_mensuales[[#This Row],[Código Arancelario]],Codigos10[],5,0)</f>
        <v>Granos</v>
      </c>
      <c r="J2308">
        <f>+VLOOKUP(Importaciones_mensuales[[#This Row],[Categoría]],Cod_Tipo_cultivo[],2,0)</f>
        <v>8</v>
      </c>
      <c r="K2308" t="s">
        <v>20</v>
      </c>
      <c r="L2308">
        <f>+VLOOKUP(Importaciones_mensuales[[#This Row],[Contenido]],Contenido_cod[],2,0)</f>
        <v>2</v>
      </c>
      <c r="M2308" t="str">
        <f>+VLOOKUP(Importaciones_mensuales[[#This Row],[Código Arancelario]],Codigos10[],7,0)</f>
        <v>Sin especificar</v>
      </c>
      <c r="N2308">
        <v>2020</v>
      </c>
      <c r="O2308">
        <v>0.61980720307917891</v>
      </c>
      <c r="P2308">
        <v>0.60679937533948947</v>
      </c>
      <c r="Q2308">
        <v>0.6464024471986819</v>
      </c>
      <c r="R2308">
        <v>0.53777262762053279</v>
      </c>
      <c r="S2308">
        <v>0.64380423034595458</v>
      </c>
      <c r="T2308">
        <v>0.61842500400937428</v>
      </c>
      <c r="U2308">
        <v>0.66183368914770169</v>
      </c>
      <c r="V2308">
        <v>0.66008220695671627</v>
      </c>
      <c r="W2308">
        <v>0.68088452327262627</v>
      </c>
      <c r="X2308">
        <v>0.73927607479603119</v>
      </c>
      <c r="Y2308">
        <v>0.68166764300388538</v>
      </c>
      <c r="Z2308">
        <v>0.8128930547617883</v>
      </c>
    </row>
    <row r="2309" spans="1:26" x14ac:dyDescent="0.25">
      <c r="A2309" t="s">
        <v>109</v>
      </c>
      <c r="B2309" t="s">
        <v>363</v>
      </c>
      <c r="C2309" t="str">
        <f>+VLOOKUP(Importaciones_mensuales[[#This Row],[Código Arancelario]],Codigos10[],2,0)</f>
        <v>Poroto</v>
      </c>
      <c r="D2309">
        <f>+VLOOKUP(Importaciones_mensuales[[#This Row],[Cultivo]],Cod_categoría[],2,0)</f>
        <v>100110002</v>
      </c>
      <c r="E2309" t="str">
        <f>+VLOOKUP(Importaciones_mensuales[[#This Row],[Código Arancelario]],Codigos10[],4,0)</f>
        <v>Deshidratado</v>
      </c>
      <c r="F2309">
        <f>+VLOOKUP(Importaciones_mensuales[[#This Row],[Procesamiento]],Cod_procesamiento[],2,0)</f>
        <v>3</v>
      </c>
      <c r="G2309" t="str">
        <f>+VLOOKUP(Importaciones_mensuales[[#This Row],[Código Arancelario]],Codigos10[],3,0)</f>
        <v>Siembra</v>
      </c>
      <c r="H2309">
        <f>+VLOOKUP(Importaciones_mensuales[[#This Row],[Tipo]],Cod_tipo[],2,0)</f>
        <v>6</v>
      </c>
      <c r="I2309" t="str">
        <f>+VLOOKUP(Importaciones_mensuales[[#This Row],[Código Arancelario]],Codigos10[],5,0)</f>
        <v>Granos</v>
      </c>
      <c r="J2309">
        <f>+VLOOKUP(Importaciones_mensuales[[#This Row],[Categoría]],Cod_Tipo_cultivo[],2,0)</f>
        <v>8</v>
      </c>
      <c r="K2309" t="s">
        <v>20</v>
      </c>
      <c r="L2309">
        <f>+VLOOKUP(Importaciones_mensuales[[#This Row],[Contenido]],Contenido_cod[],2,0)</f>
        <v>2</v>
      </c>
      <c r="M2309" t="str">
        <f>+VLOOKUP(Importaciones_mensuales[[#This Row],[Código Arancelario]],Codigos10[],7,0)</f>
        <v>Porotos comunes</v>
      </c>
      <c r="N2309">
        <v>2020</v>
      </c>
      <c r="O2309">
        <v>4.222506657572251</v>
      </c>
      <c r="P2309">
        <v>6.1200212426978231</v>
      </c>
      <c r="Q2309" t="s">
        <v>364</v>
      </c>
      <c r="R2309" t="s">
        <v>364</v>
      </c>
      <c r="S2309" t="s">
        <v>364</v>
      </c>
      <c r="T2309">
        <v>5.804160620308684</v>
      </c>
      <c r="U2309">
        <v>2.7606354618722877</v>
      </c>
      <c r="V2309">
        <v>4.8545572831956285</v>
      </c>
      <c r="W2309">
        <v>2.6653864496003332</v>
      </c>
      <c r="X2309">
        <v>2.9217578932851302</v>
      </c>
      <c r="Y2309">
        <v>3.8382302588075508</v>
      </c>
      <c r="Z2309">
        <v>4.2771342252129729</v>
      </c>
    </row>
    <row r="2310" spans="1:26" x14ac:dyDescent="0.25">
      <c r="A2310" t="s">
        <v>111</v>
      </c>
      <c r="B2310" t="s">
        <v>363</v>
      </c>
      <c r="C2310" t="str">
        <f>+VLOOKUP(Importaciones_mensuales[[#This Row],[Código Arancelario]],Codigos10[],2,0)</f>
        <v>Poroto</v>
      </c>
      <c r="D2310">
        <f>+VLOOKUP(Importaciones_mensuales[[#This Row],[Cultivo]],Cod_categoría[],2,0)</f>
        <v>100110002</v>
      </c>
      <c r="E2310" t="str">
        <f>+VLOOKUP(Importaciones_mensuales[[#This Row],[Código Arancelario]],Codigos10[],4,0)</f>
        <v>Deshidratado</v>
      </c>
      <c r="F2310">
        <f>+VLOOKUP(Importaciones_mensuales[[#This Row],[Procesamiento]],Cod_procesamiento[],2,0)</f>
        <v>3</v>
      </c>
      <c r="G2310" t="str">
        <f>+VLOOKUP(Importaciones_mensuales[[#This Row],[Código Arancelario]],Codigos10[],3,0)</f>
        <v>Consumo</v>
      </c>
      <c r="H2310">
        <f>+VLOOKUP(Importaciones_mensuales[[#This Row],[Tipo]],Cod_tipo[],2,0)</f>
        <v>7</v>
      </c>
      <c r="I2310" t="str">
        <f>+VLOOKUP(Importaciones_mensuales[[#This Row],[Código Arancelario]],Codigos10[],5,0)</f>
        <v>Granos</v>
      </c>
      <c r="J2310">
        <f>+VLOOKUP(Importaciones_mensuales[[#This Row],[Categoría]],Cod_Tipo_cultivo[],2,0)</f>
        <v>8</v>
      </c>
      <c r="K2310" t="s">
        <v>20</v>
      </c>
      <c r="L2310">
        <f>+VLOOKUP(Importaciones_mensuales[[#This Row],[Contenido]],Contenido_cod[],2,0)</f>
        <v>2</v>
      </c>
      <c r="M2310" t="str">
        <f>+VLOOKUP(Importaciones_mensuales[[#This Row],[Código Arancelario]],Codigos10[],7,0)</f>
        <v>Porotos comunes</v>
      </c>
      <c r="N2310">
        <v>2020</v>
      </c>
      <c r="O2310">
        <v>0.9220045232127938</v>
      </c>
      <c r="P2310">
        <v>0.8238967924794266</v>
      </c>
      <c r="Q2310">
        <v>0.92873604491411921</v>
      </c>
      <c r="R2310">
        <v>0.9250228632803269</v>
      </c>
      <c r="S2310">
        <v>0.93811788214428515</v>
      </c>
      <c r="T2310">
        <v>1.0038778238939272</v>
      </c>
      <c r="U2310">
        <v>1.0627032930276328</v>
      </c>
      <c r="V2310">
        <v>1.0347778093886346</v>
      </c>
      <c r="W2310">
        <v>1.0451916868979638</v>
      </c>
      <c r="X2310">
        <v>1.0238135547436078</v>
      </c>
      <c r="Y2310">
        <v>1.001296405049944</v>
      </c>
      <c r="Z2310">
        <v>0.9639629679380084</v>
      </c>
    </row>
    <row r="2311" spans="1:26" x14ac:dyDescent="0.25">
      <c r="A2311" t="s">
        <v>112</v>
      </c>
      <c r="B2311" t="s">
        <v>363</v>
      </c>
      <c r="C2311" t="str">
        <f>+VLOOKUP(Importaciones_mensuales[[#This Row],[Código Arancelario]],Codigos10[],2,0)</f>
        <v>Poroto</v>
      </c>
      <c r="D2311">
        <f>+VLOOKUP(Importaciones_mensuales[[#This Row],[Cultivo]],Cod_categoría[],2,0)</f>
        <v>100110002</v>
      </c>
      <c r="E2311" t="str">
        <f>+VLOOKUP(Importaciones_mensuales[[#This Row],[Código Arancelario]],Codigos10[],4,0)</f>
        <v>Deshidratado</v>
      </c>
      <c r="F2311">
        <f>+VLOOKUP(Importaciones_mensuales[[#This Row],[Procesamiento]],Cod_procesamiento[],2,0)</f>
        <v>3</v>
      </c>
      <c r="G2311" t="str">
        <f>+VLOOKUP(Importaciones_mensuales[[#This Row],[Código Arancelario]],Codigos10[],3,0)</f>
        <v>Consumo</v>
      </c>
      <c r="H2311">
        <f>+VLOOKUP(Importaciones_mensuales[[#This Row],[Tipo]],Cod_tipo[],2,0)</f>
        <v>7</v>
      </c>
      <c r="I2311" t="str">
        <f>+VLOOKUP(Importaciones_mensuales[[#This Row],[Código Arancelario]],Codigos10[],5,0)</f>
        <v>Granos</v>
      </c>
      <c r="J2311">
        <f>+VLOOKUP(Importaciones_mensuales[[#This Row],[Categoría]],Cod_Tipo_cultivo[],2,0)</f>
        <v>8</v>
      </c>
      <c r="K2311" t="s">
        <v>20</v>
      </c>
      <c r="L2311">
        <f>+VLOOKUP(Importaciones_mensuales[[#This Row],[Contenido]],Contenido_cod[],2,0)</f>
        <v>2</v>
      </c>
      <c r="M2311" t="str">
        <f>+VLOOKUP(Importaciones_mensuales[[#This Row],[Código Arancelario]],Codigos10[],7,0)</f>
        <v>Porotos caupí</v>
      </c>
      <c r="N2311">
        <v>2020</v>
      </c>
      <c r="O2311" t="s">
        <v>364</v>
      </c>
      <c r="P2311" t="s">
        <v>364</v>
      </c>
      <c r="Q2311" t="s">
        <v>364</v>
      </c>
      <c r="R2311">
        <v>0.78288990566570638</v>
      </c>
      <c r="S2311">
        <v>2.7426890756302522</v>
      </c>
      <c r="T2311" t="s">
        <v>364</v>
      </c>
      <c r="U2311">
        <v>2.5443243243243243</v>
      </c>
      <c r="V2311">
        <v>3.6300000000000003</v>
      </c>
      <c r="W2311">
        <v>1.0481481481481481</v>
      </c>
      <c r="X2311" t="s">
        <v>364</v>
      </c>
      <c r="Y2311" t="s">
        <v>364</v>
      </c>
      <c r="Z2311" t="s">
        <v>364</v>
      </c>
    </row>
    <row r="2312" spans="1:26" x14ac:dyDescent="0.25">
      <c r="A2312" t="s">
        <v>114</v>
      </c>
      <c r="B2312" t="s">
        <v>363</v>
      </c>
      <c r="C2312" t="str">
        <f>+VLOOKUP(Importaciones_mensuales[[#This Row],[Código Arancelario]],Codigos10[],2,0)</f>
        <v>Lenteja</v>
      </c>
      <c r="D2312">
        <f>+VLOOKUP(Importaciones_mensuales[[#This Row],[Cultivo]],Cod_categoría[],2,0)</f>
        <v>100110003</v>
      </c>
      <c r="E2312" t="str">
        <f>+VLOOKUP(Importaciones_mensuales[[#This Row],[Código Arancelario]],Codigos10[],4,0)</f>
        <v>Deshidratado</v>
      </c>
      <c r="F2312">
        <f>+VLOOKUP(Importaciones_mensuales[[#This Row],[Procesamiento]],Cod_procesamiento[],2,0)</f>
        <v>3</v>
      </c>
      <c r="G2312" t="str">
        <f>+VLOOKUP(Importaciones_mensuales[[#This Row],[Código Arancelario]],Codigos10[],3,0)</f>
        <v>Sin especificar</v>
      </c>
      <c r="H2312">
        <f>+VLOOKUP(Importaciones_mensuales[[#This Row],[Tipo]],Cod_tipo[],2,0)</f>
        <v>5</v>
      </c>
      <c r="I2312" t="str">
        <f>+VLOOKUP(Importaciones_mensuales[[#This Row],[Código Arancelario]],Codigos10[],5,0)</f>
        <v>Granos</v>
      </c>
      <c r="J2312">
        <f>+VLOOKUP(Importaciones_mensuales[[#This Row],[Categoría]],Cod_Tipo_cultivo[],2,0)</f>
        <v>8</v>
      </c>
      <c r="K2312" t="s">
        <v>20</v>
      </c>
      <c r="L2312">
        <f>+VLOOKUP(Importaciones_mensuales[[#This Row],[Contenido]],Contenido_cod[],2,0)</f>
        <v>2</v>
      </c>
      <c r="M2312" t="str">
        <f>+VLOOKUP(Importaciones_mensuales[[#This Row],[Código Arancelario]],Codigos10[],7,0)</f>
        <v>Sin especificar</v>
      </c>
      <c r="N2312">
        <v>2020</v>
      </c>
      <c r="O2312">
        <v>0.59346498045527707</v>
      </c>
      <c r="P2312">
        <v>0.59759353084151856</v>
      </c>
      <c r="Q2312">
        <v>0.59926596712935676</v>
      </c>
      <c r="R2312">
        <v>0.60254833474588665</v>
      </c>
      <c r="S2312">
        <v>0.60663697158651853</v>
      </c>
      <c r="T2312">
        <v>0.60840041611728701</v>
      </c>
      <c r="U2312">
        <v>0.66656996558354642</v>
      </c>
      <c r="V2312">
        <v>0.71283407310412061</v>
      </c>
      <c r="W2312">
        <v>0.73816474017778255</v>
      </c>
      <c r="X2312">
        <v>0.70159225304785533</v>
      </c>
      <c r="Y2312">
        <v>0.71615283764842574</v>
      </c>
      <c r="Z2312">
        <v>0.713774829084176</v>
      </c>
    </row>
    <row r="2313" spans="1:26" x14ac:dyDescent="0.25">
      <c r="A2313" t="s">
        <v>116</v>
      </c>
      <c r="B2313" t="s">
        <v>363</v>
      </c>
      <c r="C2313" t="str">
        <f>+VLOOKUP(Importaciones_mensuales[[#This Row],[Código Arancelario]],Codigos10[],2,0)</f>
        <v>Haba</v>
      </c>
      <c r="D2313">
        <f>+VLOOKUP(Importaciones_mensuales[[#This Row],[Cultivo]],Cod_categoría[],2,0)</f>
        <v>100112026</v>
      </c>
      <c r="E2313" t="str">
        <f>+VLOOKUP(Importaciones_mensuales[[#This Row],[Código Arancelario]],Codigos10[],4,0)</f>
        <v>Deshidratado</v>
      </c>
      <c r="F2313">
        <f>+VLOOKUP(Importaciones_mensuales[[#This Row],[Procesamiento]],Cod_procesamiento[],2,0)</f>
        <v>3</v>
      </c>
      <c r="G2313" t="str">
        <f>+VLOOKUP(Importaciones_mensuales[[#This Row],[Código Arancelario]],Codigos10[],3,0)</f>
        <v>Siembra</v>
      </c>
      <c r="H2313">
        <f>+VLOOKUP(Importaciones_mensuales[[#This Row],[Tipo]],Cod_tipo[],2,0)</f>
        <v>6</v>
      </c>
      <c r="I2313" t="str">
        <f>+VLOOKUP(Importaciones_mensuales[[#This Row],[Código Arancelario]],Codigos10[],5,0)</f>
        <v>Granos</v>
      </c>
      <c r="J2313">
        <f>+VLOOKUP(Importaciones_mensuales[[#This Row],[Categoría]],Cod_Tipo_cultivo[],2,0)</f>
        <v>8</v>
      </c>
      <c r="K2313" t="s">
        <v>20</v>
      </c>
      <c r="L2313">
        <f>+VLOOKUP(Importaciones_mensuales[[#This Row],[Contenido]],Contenido_cod[],2,0)</f>
        <v>2</v>
      </c>
      <c r="M2313" t="str">
        <f>+VLOOKUP(Importaciones_mensuales[[#This Row],[Código Arancelario]],Codigos10[],7,0)</f>
        <v>Sin especificar</v>
      </c>
      <c r="N2313">
        <v>2020</v>
      </c>
      <c r="O2313">
        <v>1.7755764285714286</v>
      </c>
      <c r="P2313" t="s">
        <v>364</v>
      </c>
      <c r="Q2313" t="s">
        <v>364</v>
      </c>
      <c r="R2313" t="s">
        <v>364</v>
      </c>
      <c r="S2313">
        <v>1.57</v>
      </c>
      <c r="T2313">
        <v>1.4489516</v>
      </c>
      <c r="U2313" t="s">
        <v>364</v>
      </c>
      <c r="V2313">
        <v>37.424999999999997</v>
      </c>
      <c r="W2313" t="s">
        <v>364</v>
      </c>
      <c r="X2313">
        <v>0.1426495059921441</v>
      </c>
      <c r="Y2313" t="s">
        <v>364</v>
      </c>
      <c r="Z2313" t="s">
        <v>364</v>
      </c>
    </row>
    <row r="2314" spans="1:26" x14ac:dyDescent="0.25">
      <c r="A2314" t="s">
        <v>117</v>
      </c>
      <c r="B2314" t="s">
        <v>363</v>
      </c>
      <c r="C2314" t="str">
        <f>+VLOOKUP(Importaciones_mensuales[[#This Row],[Código Arancelario]],Codigos10[],2,0)</f>
        <v>Haba</v>
      </c>
      <c r="D2314">
        <f>+VLOOKUP(Importaciones_mensuales[[#This Row],[Cultivo]],Cod_categoría[],2,0)</f>
        <v>100112026</v>
      </c>
      <c r="E2314" t="str">
        <f>+VLOOKUP(Importaciones_mensuales[[#This Row],[Código Arancelario]],Codigos10[],4,0)</f>
        <v>Deshidratado</v>
      </c>
      <c r="F2314">
        <f>+VLOOKUP(Importaciones_mensuales[[#This Row],[Procesamiento]],Cod_procesamiento[],2,0)</f>
        <v>3</v>
      </c>
      <c r="G2314" t="str">
        <f>+VLOOKUP(Importaciones_mensuales[[#This Row],[Código Arancelario]],Codigos10[],3,0)</f>
        <v>Consumo</v>
      </c>
      <c r="H2314">
        <f>+VLOOKUP(Importaciones_mensuales[[#This Row],[Tipo]],Cod_tipo[],2,0)</f>
        <v>7</v>
      </c>
      <c r="I2314" t="str">
        <f>+VLOOKUP(Importaciones_mensuales[[#This Row],[Código Arancelario]],Codigos10[],5,0)</f>
        <v>Granos</v>
      </c>
      <c r="J2314">
        <f>+VLOOKUP(Importaciones_mensuales[[#This Row],[Categoría]],Cod_Tipo_cultivo[],2,0)</f>
        <v>8</v>
      </c>
      <c r="K2314" t="s">
        <v>20</v>
      </c>
      <c r="L2314">
        <f>+VLOOKUP(Importaciones_mensuales[[#This Row],[Contenido]],Contenido_cod[],2,0)</f>
        <v>2</v>
      </c>
      <c r="M2314" t="str">
        <f>+VLOOKUP(Importaciones_mensuales[[#This Row],[Código Arancelario]],Codigos10[],7,0)</f>
        <v>Sin especificar</v>
      </c>
      <c r="N2314">
        <v>2020</v>
      </c>
      <c r="O2314">
        <v>0.53466666666666662</v>
      </c>
      <c r="P2314" t="s">
        <v>364</v>
      </c>
      <c r="Q2314" t="s">
        <v>364</v>
      </c>
      <c r="R2314">
        <v>6.0376190476190477</v>
      </c>
      <c r="S2314">
        <v>6.1453303571428579</v>
      </c>
      <c r="T2314">
        <v>6.6725333333333339</v>
      </c>
      <c r="U2314">
        <v>0.11100704225352112</v>
      </c>
      <c r="V2314">
        <v>6.0177678571428572</v>
      </c>
      <c r="W2314">
        <v>0.13993422042606249</v>
      </c>
      <c r="X2314">
        <v>0.144072387983047</v>
      </c>
      <c r="Y2314">
        <v>0.15506666666666669</v>
      </c>
      <c r="Z2314" t="s">
        <v>364</v>
      </c>
    </row>
    <row r="2315" spans="1:26" x14ac:dyDescent="0.25">
      <c r="A2315" t="s">
        <v>285</v>
      </c>
      <c r="B2315" t="s">
        <v>363</v>
      </c>
      <c r="C2315" t="str">
        <f>+VLOOKUP(Importaciones_mensuales[[#This Row],[Código Arancelario]],Codigos10[],2,0)</f>
        <v>Arveja</v>
      </c>
      <c r="D2315">
        <f>+VLOOKUP(Importaciones_mensuales[[#This Row],[Cultivo]],Cod_categoría[],2,0)</f>
        <v>100112022</v>
      </c>
      <c r="E2315" t="str">
        <f>+VLOOKUP(Importaciones_mensuales[[#This Row],[Código Arancelario]],Codigos10[],4,0)</f>
        <v>Deshidratado</v>
      </c>
      <c r="F2315">
        <f>+VLOOKUP(Importaciones_mensuales[[#This Row],[Procesamiento]],Cod_procesamiento[],2,0)</f>
        <v>3</v>
      </c>
      <c r="G2315" t="str">
        <f>+VLOOKUP(Importaciones_mensuales[[#This Row],[Código Arancelario]],Codigos10[],3,0)</f>
        <v>Consumo</v>
      </c>
      <c r="H2315">
        <f>+VLOOKUP(Importaciones_mensuales[[#This Row],[Tipo]],Cod_tipo[],2,0)</f>
        <v>7</v>
      </c>
      <c r="I2315" t="str">
        <f>+VLOOKUP(Importaciones_mensuales[[#This Row],[Código Arancelario]],Codigos10[],5,0)</f>
        <v>Granos</v>
      </c>
      <c r="J2315">
        <f>+VLOOKUP(Importaciones_mensuales[[#This Row],[Categoría]],Cod_Tipo_cultivo[],2,0)</f>
        <v>8</v>
      </c>
      <c r="K2315" t="s">
        <v>20</v>
      </c>
      <c r="L2315">
        <f>+VLOOKUP(Importaciones_mensuales[[#This Row],[Contenido]],Contenido_cod[],2,0)</f>
        <v>2</v>
      </c>
      <c r="M2315" t="str">
        <f>+VLOOKUP(Importaciones_mensuales[[#This Row],[Código Arancelario]],Codigos10[],7,0)</f>
        <v>Sin especificar</v>
      </c>
      <c r="N2315">
        <v>2020</v>
      </c>
      <c r="O2315" t="s">
        <v>364</v>
      </c>
      <c r="P2315" t="s">
        <v>364</v>
      </c>
      <c r="Q2315" t="s">
        <v>364</v>
      </c>
      <c r="R2315" t="s">
        <v>364</v>
      </c>
      <c r="S2315" t="s">
        <v>364</v>
      </c>
      <c r="T2315" t="s">
        <v>364</v>
      </c>
      <c r="U2315" t="s">
        <v>364</v>
      </c>
      <c r="V2315">
        <v>32.861904761904761</v>
      </c>
      <c r="W2315" t="s">
        <v>364</v>
      </c>
      <c r="X2315" t="s">
        <v>364</v>
      </c>
      <c r="Y2315" t="s">
        <v>364</v>
      </c>
      <c r="Z2315" t="s">
        <v>364</v>
      </c>
    </row>
    <row r="2316" spans="1:26" x14ac:dyDescent="0.25">
      <c r="A2316" t="s">
        <v>118</v>
      </c>
      <c r="B2316" t="s">
        <v>363</v>
      </c>
      <c r="C2316" t="str">
        <f>+VLOOKUP(Importaciones_mensuales[[#This Row],[Código Arancelario]],Codigos10[],2,0)</f>
        <v>Mandioca</v>
      </c>
      <c r="D2316">
        <f>+VLOOKUP(Importaciones_mensuales[[#This Row],[Cultivo]],Cod_categoría[],2,0)</f>
        <v>100114040</v>
      </c>
      <c r="E2316" t="str">
        <f>+VLOOKUP(Importaciones_mensuales[[#This Row],[Código Arancelario]],Codigos10[],4,0)</f>
        <v>Deshidratado</v>
      </c>
      <c r="F2316">
        <f>+VLOOKUP(Importaciones_mensuales[[#This Row],[Procesamiento]],Cod_procesamiento[],2,0)</f>
        <v>3</v>
      </c>
      <c r="G2316" t="str">
        <f>+VLOOKUP(Importaciones_mensuales[[#This Row],[Código Arancelario]],Codigos10[],3,0)</f>
        <v>Consumo</v>
      </c>
      <c r="H2316">
        <f>+VLOOKUP(Importaciones_mensuales[[#This Row],[Tipo]],Cod_tipo[],2,0)</f>
        <v>7</v>
      </c>
      <c r="I2316" t="str">
        <f>+VLOOKUP(Importaciones_mensuales[[#This Row],[Código Arancelario]],Codigos10[],5,0)</f>
        <v>Tubérculos</v>
      </c>
      <c r="J2316">
        <f>+VLOOKUP(Importaciones_mensuales[[#This Row],[Categoría]],Cod_Tipo_cultivo[],2,0)</f>
        <v>9</v>
      </c>
      <c r="K2316" t="s">
        <v>20</v>
      </c>
      <c r="L2316">
        <f>+VLOOKUP(Importaciones_mensuales[[#This Row],[Contenido]],Contenido_cod[],2,0)</f>
        <v>2</v>
      </c>
      <c r="M2316" t="str">
        <f>+VLOOKUP(Importaciones_mensuales[[#This Row],[Código Arancelario]],Codigos10[],7,0)</f>
        <v>Sin especificar</v>
      </c>
      <c r="N2316">
        <v>2020</v>
      </c>
      <c r="O2316">
        <v>0.14767314278786411</v>
      </c>
      <c r="P2316">
        <v>0.1942087396890434</v>
      </c>
      <c r="Q2316">
        <v>0.21807934147827021</v>
      </c>
      <c r="R2316">
        <v>0.15416201600692192</v>
      </c>
      <c r="S2316">
        <v>0.30980624282429248</v>
      </c>
      <c r="T2316">
        <v>0.43535696495998399</v>
      </c>
      <c r="U2316">
        <v>0.19893115372091758</v>
      </c>
      <c r="V2316">
        <v>0.23341496997639261</v>
      </c>
      <c r="W2316">
        <v>0.21141785647916997</v>
      </c>
      <c r="X2316">
        <v>0.17621751089774432</v>
      </c>
      <c r="Y2316">
        <v>0.2249176972773913</v>
      </c>
      <c r="Z2316">
        <v>0.19344837098515413</v>
      </c>
    </row>
    <row r="2317" spans="1:26" x14ac:dyDescent="0.25">
      <c r="A2317" t="s">
        <v>120</v>
      </c>
      <c r="B2317" t="s">
        <v>363</v>
      </c>
      <c r="C2317" t="str">
        <f>+VLOOKUP(Importaciones_mensuales[[#This Row],[Código Arancelario]],Codigos10[],2,0)</f>
        <v>Camote</v>
      </c>
      <c r="D2317">
        <f>+VLOOKUP(Importaciones_mensuales[[#This Row],[Cultivo]],Cod_categoría[],2,0)</f>
        <v>100114002</v>
      </c>
      <c r="E2317" t="str">
        <f>+VLOOKUP(Importaciones_mensuales[[#This Row],[Código Arancelario]],Codigos10[],4,0)</f>
        <v>Deshidratado</v>
      </c>
      <c r="F2317">
        <f>+VLOOKUP(Importaciones_mensuales[[#This Row],[Procesamiento]],Cod_procesamiento[],2,0)</f>
        <v>3</v>
      </c>
      <c r="G2317" t="str">
        <f>+VLOOKUP(Importaciones_mensuales[[#This Row],[Código Arancelario]],Codigos10[],3,0)</f>
        <v>Consumo</v>
      </c>
      <c r="H2317">
        <f>+VLOOKUP(Importaciones_mensuales[[#This Row],[Tipo]],Cod_tipo[],2,0)</f>
        <v>7</v>
      </c>
      <c r="I2317" t="str">
        <f>+VLOOKUP(Importaciones_mensuales[[#This Row],[Código Arancelario]],Codigos10[],5,0)</f>
        <v>Tubérculos</v>
      </c>
      <c r="J2317">
        <f>+VLOOKUP(Importaciones_mensuales[[#This Row],[Categoría]],Cod_Tipo_cultivo[],2,0)</f>
        <v>9</v>
      </c>
      <c r="K2317" t="s">
        <v>20</v>
      </c>
      <c r="L2317">
        <f>+VLOOKUP(Importaciones_mensuales[[#This Row],[Contenido]],Contenido_cod[],2,0)</f>
        <v>2</v>
      </c>
      <c r="M2317" t="str">
        <f>+VLOOKUP(Importaciones_mensuales[[#This Row],[Código Arancelario]],Codigos10[],7,0)</f>
        <v>Sin especificar</v>
      </c>
      <c r="N2317">
        <v>2020</v>
      </c>
      <c r="O2317">
        <v>0.14565413024297622</v>
      </c>
      <c r="P2317">
        <v>0.11623107756106296</v>
      </c>
      <c r="Q2317">
        <v>0.11221362168302683</v>
      </c>
      <c r="R2317">
        <v>0.11467591382231905</v>
      </c>
      <c r="S2317">
        <v>0.1113093950289198</v>
      </c>
      <c r="T2317">
        <v>0.11316515845816166</v>
      </c>
      <c r="U2317">
        <v>0.13917955387551931</v>
      </c>
      <c r="V2317">
        <v>0.11726054681322157</v>
      </c>
      <c r="W2317">
        <v>0.15430840453240338</v>
      </c>
      <c r="X2317">
        <v>0.126676203141286</v>
      </c>
      <c r="Y2317">
        <v>0.12681834915766205</v>
      </c>
      <c r="Z2317">
        <v>0.13640867753973437</v>
      </c>
    </row>
    <row r="2318" spans="1:26" x14ac:dyDescent="0.25">
      <c r="A2318" t="s">
        <v>122</v>
      </c>
      <c r="B2318" t="s">
        <v>363</v>
      </c>
      <c r="C2318" t="str">
        <f>+VLOOKUP(Importaciones_mensuales[[#This Row],[Código Arancelario]],Codigos10[],2,0)</f>
        <v>Malanga</v>
      </c>
      <c r="D2318">
        <f>+VLOOKUP(Importaciones_mensuales[[#This Row],[Cultivo]],Cod_categoría[],2,0)</f>
        <v>100114041</v>
      </c>
      <c r="E2318" t="str">
        <f>+VLOOKUP(Importaciones_mensuales[[#This Row],[Código Arancelario]],Codigos10[],4,0)</f>
        <v>Deshidratado</v>
      </c>
      <c r="F2318">
        <f>+VLOOKUP(Importaciones_mensuales[[#This Row],[Procesamiento]],Cod_procesamiento[],2,0)</f>
        <v>3</v>
      </c>
      <c r="G2318" t="str">
        <f>+VLOOKUP(Importaciones_mensuales[[#This Row],[Código Arancelario]],Codigos10[],3,0)</f>
        <v>Consumo</v>
      </c>
      <c r="H2318">
        <f>+VLOOKUP(Importaciones_mensuales[[#This Row],[Tipo]],Cod_tipo[],2,0)</f>
        <v>7</v>
      </c>
      <c r="I2318" t="str">
        <f>+VLOOKUP(Importaciones_mensuales[[#This Row],[Código Arancelario]],Codigos10[],5,0)</f>
        <v>Tubérculos</v>
      </c>
      <c r="J2318">
        <f>+VLOOKUP(Importaciones_mensuales[[#This Row],[Categoría]],Cod_Tipo_cultivo[],2,0)</f>
        <v>9</v>
      </c>
      <c r="K2318" t="s">
        <v>20</v>
      </c>
      <c r="L2318">
        <f>+VLOOKUP(Importaciones_mensuales[[#This Row],[Contenido]],Contenido_cod[],2,0)</f>
        <v>2</v>
      </c>
      <c r="M2318" t="str">
        <f>+VLOOKUP(Importaciones_mensuales[[#This Row],[Código Arancelario]],Codigos10[],7,0)</f>
        <v>Sin especificar</v>
      </c>
      <c r="N2318">
        <v>2020</v>
      </c>
      <c r="O2318" t="s">
        <v>364</v>
      </c>
      <c r="P2318" t="s">
        <v>364</v>
      </c>
      <c r="Q2318" t="s">
        <v>364</v>
      </c>
      <c r="R2318" t="s">
        <v>364</v>
      </c>
      <c r="S2318" t="s">
        <v>364</v>
      </c>
      <c r="T2318" t="s">
        <v>364</v>
      </c>
      <c r="U2318" t="s">
        <v>364</v>
      </c>
      <c r="V2318" t="s">
        <v>364</v>
      </c>
      <c r="W2318" t="s">
        <v>364</v>
      </c>
      <c r="X2318" t="s">
        <v>364</v>
      </c>
      <c r="Y2318" t="s">
        <v>364</v>
      </c>
      <c r="Z2318" t="s">
        <v>364</v>
      </c>
    </row>
    <row r="2319" spans="1:26" x14ac:dyDescent="0.25">
      <c r="A2319" t="s">
        <v>124</v>
      </c>
      <c r="B2319" t="s">
        <v>363</v>
      </c>
      <c r="C2319" t="str">
        <f>+VLOOKUP(Importaciones_mensuales[[#This Row],[Código Arancelario]],Codigos10[],2,0)</f>
        <v>Otros tubérculos</v>
      </c>
      <c r="D2319">
        <f>+VLOOKUP(Importaciones_mensuales[[#This Row],[Cultivo]],Cod_categoría[],2,0)</f>
        <v>100114034</v>
      </c>
      <c r="E2319" t="str">
        <f>+VLOOKUP(Importaciones_mensuales[[#This Row],[Código Arancelario]],Codigos10[],4,0)</f>
        <v>Deshidratado</v>
      </c>
      <c r="F2319">
        <f>+VLOOKUP(Importaciones_mensuales[[#This Row],[Procesamiento]],Cod_procesamiento[],2,0)</f>
        <v>3</v>
      </c>
      <c r="G2319" t="str">
        <f>+VLOOKUP(Importaciones_mensuales[[#This Row],[Código Arancelario]],Codigos10[],3,0)</f>
        <v>Consumo</v>
      </c>
      <c r="H2319">
        <f>+VLOOKUP(Importaciones_mensuales[[#This Row],[Tipo]],Cod_tipo[],2,0)</f>
        <v>7</v>
      </c>
      <c r="I2319" t="str">
        <f>+VLOOKUP(Importaciones_mensuales[[#This Row],[Código Arancelario]],Codigos10[],5,0)</f>
        <v>Tubérculos</v>
      </c>
      <c r="J2319">
        <f>+VLOOKUP(Importaciones_mensuales[[#This Row],[Categoría]],Cod_Tipo_cultivo[],2,0)</f>
        <v>9</v>
      </c>
      <c r="K2319" t="s">
        <v>20</v>
      </c>
      <c r="L2319">
        <f>+VLOOKUP(Importaciones_mensuales[[#This Row],[Contenido]],Contenido_cod[],2,0)</f>
        <v>2</v>
      </c>
      <c r="M2319" t="str">
        <f>+VLOOKUP(Importaciones_mensuales[[#This Row],[Código Arancelario]],Codigos10[],7,0)</f>
        <v>Sin especificar</v>
      </c>
      <c r="N2319">
        <v>2020</v>
      </c>
      <c r="O2319">
        <v>8.4779999999999994E-2</v>
      </c>
      <c r="P2319">
        <v>0.16554995883924284</v>
      </c>
      <c r="Q2319">
        <v>1.0157207322264794</v>
      </c>
      <c r="R2319">
        <v>0.10626307612635941</v>
      </c>
      <c r="S2319">
        <v>0.10790133175884012</v>
      </c>
      <c r="T2319">
        <v>0.10987808842652796</v>
      </c>
      <c r="U2319">
        <v>0.1180750538295909</v>
      </c>
      <c r="V2319">
        <v>0.11106215741028028</v>
      </c>
      <c r="W2319">
        <v>0.11760103643127322</v>
      </c>
      <c r="X2319">
        <v>0.3110874450289966</v>
      </c>
      <c r="Y2319">
        <v>0.13664276549173524</v>
      </c>
      <c r="Z2319">
        <v>0.13333666997163052</v>
      </c>
    </row>
    <row r="2320" spans="1:26" x14ac:dyDescent="0.25">
      <c r="A2320" t="s">
        <v>126</v>
      </c>
      <c r="B2320" t="s">
        <v>363</v>
      </c>
      <c r="C2320" t="str">
        <f>+VLOOKUP(Importaciones_mensuales[[#This Row],[Código Arancelario]],Codigos10[],2,0)</f>
        <v>Coco</v>
      </c>
      <c r="D2320">
        <f>+VLOOKUP(Importaciones_mensuales[[#This Row],[Cultivo]],Cod_categoría[],2,0)</f>
        <v>100108007</v>
      </c>
      <c r="E2320" t="str">
        <f>+VLOOKUP(Importaciones_mensuales[[#This Row],[Código Arancelario]],Codigos10[],4,0)</f>
        <v>Deshidratado</v>
      </c>
      <c r="F2320">
        <f>+VLOOKUP(Importaciones_mensuales[[#This Row],[Procesamiento]],Cod_procesamiento[],2,0)</f>
        <v>3</v>
      </c>
      <c r="G2320" t="str">
        <f>+VLOOKUP(Importaciones_mensuales[[#This Row],[Código Arancelario]],Codigos10[],3,0)</f>
        <v>Sin especificar</v>
      </c>
      <c r="H2320">
        <f>+VLOOKUP(Importaciones_mensuales[[#This Row],[Tipo]],Cod_tipo[],2,0)</f>
        <v>5</v>
      </c>
      <c r="I2320" t="str">
        <f>+VLOOKUP(Importaciones_mensuales[[#This Row],[Código Arancelario]],Codigos10[],5,0)</f>
        <v>Tropicales y Subtropicales</v>
      </c>
      <c r="J2320">
        <f>+VLOOKUP(Importaciones_mensuales[[#This Row],[Categoría]],Cod_Tipo_cultivo[],2,0)</f>
        <v>4</v>
      </c>
      <c r="K2320" t="s">
        <v>129</v>
      </c>
      <c r="L2320">
        <f>+VLOOKUP(Importaciones_mensuales[[#This Row],[Contenido]],Contenido_cod[],2,0)</f>
        <v>1</v>
      </c>
      <c r="M2320" t="str">
        <f>+VLOOKUP(Importaciones_mensuales[[#This Row],[Código Arancelario]],Codigos10[],7,0)</f>
        <v>Sin especificar</v>
      </c>
      <c r="N2320">
        <v>2020</v>
      </c>
      <c r="O2320">
        <v>1.450344691925854</v>
      </c>
      <c r="P2320">
        <v>1.7897554964513933</v>
      </c>
      <c r="Q2320">
        <v>1.9535514752731966</v>
      </c>
      <c r="R2320">
        <v>1.8891950503366686</v>
      </c>
      <c r="S2320">
        <v>1.6103334749567935</v>
      </c>
      <c r="T2320">
        <v>2.2632865012435266</v>
      </c>
      <c r="U2320">
        <v>1.9279933518104972</v>
      </c>
      <c r="V2320">
        <v>1.9057514173142969</v>
      </c>
      <c r="W2320">
        <v>2.0018308604398447</v>
      </c>
      <c r="X2320">
        <v>1.6966647004680637</v>
      </c>
      <c r="Y2320">
        <v>2.3812217274797094</v>
      </c>
      <c r="Z2320">
        <v>1.9458005962096565</v>
      </c>
    </row>
    <row r="2321" spans="1:26" x14ac:dyDescent="0.25">
      <c r="A2321" t="s">
        <v>286</v>
      </c>
      <c r="B2321" t="s">
        <v>363</v>
      </c>
      <c r="C2321" t="str">
        <f>+VLOOKUP(Importaciones_mensuales[[#This Row],[Código Arancelario]],Codigos10[],2,0)</f>
        <v>Coco</v>
      </c>
      <c r="D2321">
        <f>+VLOOKUP(Importaciones_mensuales[[#This Row],[Cultivo]],Cod_categoría[],2,0)</f>
        <v>100108007</v>
      </c>
      <c r="E2321" t="str">
        <f>+VLOOKUP(Importaciones_mensuales[[#This Row],[Código Arancelario]],Codigos10[],4,0)</f>
        <v>Deshidratado</v>
      </c>
      <c r="F2321">
        <f>+VLOOKUP(Importaciones_mensuales[[#This Row],[Procesamiento]],Cod_procesamiento[],2,0)</f>
        <v>3</v>
      </c>
      <c r="G2321" t="str">
        <f>+VLOOKUP(Importaciones_mensuales[[#This Row],[Código Arancelario]],Codigos10[],3,0)</f>
        <v>Con cáscara</v>
      </c>
      <c r="H2321">
        <f>+VLOOKUP(Importaciones_mensuales[[#This Row],[Tipo]],Cod_tipo[],2,0)</f>
        <v>3</v>
      </c>
      <c r="I2321" t="str">
        <f>+VLOOKUP(Importaciones_mensuales[[#This Row],[Código Arancelario]],Codigos10[],5,0)</f>
        <v>Tropicales y Subtropicales</v>
      </c>
      <c r="J2321">
        <f>+VLOOKUP(Importaciones_mensuales[[#This Row],[Categoría]],Cod_Tipo_cultivo[],2,0)</f>
        <v>4</v>
      </c>
      <c r="K2321" t="s">
        <v>129</v>
      </c>
      <c r="L2321">
        <f>+VLOOKUP(Importaciones_mensuales[[#This Row],[Contenido]],Contenido_cod[],2,0)</f>
        <v>1</v>
      </c>
      <c r="M2321" t="str">
        <f>+VLOOKUP(Importaciones_mensuales[[#This Row],[Código Arancelario]],Codigos10[],7,0)</f>
        <v>Sin especificar</v>
      </c>
      <c r="N2321">
        <v>2020</v>
      </c>
      <c r="O2321" t="s">
        <v>364</v>
      </c>
      <c r="P2321" t="s">
        <v>364</v>
      </c>
      <c r="Q2321" t="s">
        <v>364</v>
      </c>
      <c r="R2321" t="s">
        <v>364</v>
      </c>
      <c r="S2321" t="s">
        <v>364</v>
      </c>
      <c r="T2321" t="s">
        <v>364</v>
      </c>
      <c r="U2321" t="s">
        <v>364</v>
      </c>
      <c r="V2321" t="s">
        <v>364</v>
      </c>
      <c r="W2321" t="s">
        <v>364</v>
      </c>
      <c r="X2321">
        <v>0.19516666666666665</v>
      </c>
      <c r="Y2321" t="s">
        <v>364</v>
      </c>
      <c r="Z2321" t="s">
        <v>364</v>
      </c>
    </row>
    <row r="2322" spans="1:26" x14ac:dyDescent="0.25">
      <c r="A2322" t="s">
        <v>130</v>
      </c>
      <c r="B2322" t="s">
        <v>363</v>
      </c>
      <c r="C2322" t="str">
        <f>+VLOOKUP(Importaciones_mensuales[[#This Row],[Código Arancelario]],Codigos10[],2,0)</f>
        <v>Coco</v>
      </c>
      <c r="D2322">
        <f>+VLOOKUP(Importaciones_mensuales[[#This Row],[Cultivo]],Cod_categoría[],2,0)</f>
        <v>100108007</v>
      </c>
      <c r="E2322" t="str">
        <f>+VLOOKUP(Importaciones_mensuales[[#This Row],[Código Arancelario]],Codigos10[],4,0)</f>
        <v>Deshidratado</v>
      </c>
      <c r="F2322">
        <f>+VLOOKUP(Importaciones_mensuales[[#This Row],[Procesamiento]],Cod_procesamiento[],2,0)</f>
        <v>3</v>
      </c>
      <c r="G2322" t="str">
        <f>+VLOOKUP(Importaciones_mensuales[[#This Row],[Código Arancelario]],Codigos10[],3,0)</f>
        <v>Sin especificar</v>
      </c>
      <c r="H2322">
        <f>+VLOOKUP(Importaciones_mensuales[[#This Row],[Tipo]],Cod_tipo[],2,0)</f>
        <v>5</v>
      </c>
      <c r="I2322" t="str">
        <f>+VLOOKUP(Importaciones_mensuales[[#This Row],[Código Arancelario]],Codigos10[],5,0)</f>
        <v>Tropicales y Subtropicales</v>
      </c>
      <c r="J2322">
        <f>+VLOOKUP(Importaciones_mensuales[[#This Row],[Categoría]],Cod_Tipo_cultivo[],2,0)</f>
        <v>4</v>
      </c>
      <c r="K2322" t="s">
        <v>129</v>
      </c>
      <c r="L2322">
        <f>+VLOOKUP(Importaciones_mensuales[[#This Row],[Contenido]],Contenido_cod[],2,0)</f>
        <v>1</v>
      </c>
      <c r="M2322" t="str">
        <f>+VLOOKUP(Importaciones_mensuales[[#This Row],[Código Arancelario]],Codigos10[],7,0)</f>
        <v>Sin especificar</v>
      </c>
      <c r="N2322">
        <v>2020</v>
      </c>
      <c r="O2322">
        <v>1.9577951832907077</v>
      </c>
      <c r="P2322" t="s">
        <v>364</v>
      </c>
      <c r="Q2322">
        <v>1.082205109335576</v>
      </c>
      <c r="R2322">
        <v>0.61587770513582485</v>
      </c>
      <c r="S2322">
        <v>0.50448940216858495</v>
      </c>
      <c r="T2322">
        <v>0.4842559317062628</v>
      </c>
      <c r="U2322">
        <v>0.59748730800323357</v>
      </c>
      <c r="V2322">
        <v>0.69207480377790986</v>
      </c>
      <c r="W2322">
        <v>0.3334572820288137</v>
      </c>
      <c r="X2322">
        <v>1.2410816241105065</v>
      </c>
      <c r="Y2322">
        <v>1.0464486275686218</v>
      </c>
      <c r="Z2322">
        <v>0.25810014620002664</v>
      </c>
    </row>
    <row r="2323" spans="1:26" x14ac:dyDescent="0.25">
      <c r="A2323" t="s">
        <v>131</v>
      </c>
      <c r="B2323" t="s">
        <v>363</v>
      </c>
      <c r="C2323" t="str">
        <f>+VLOOKUP(Importaciones_mensuales[[#This Row],[Código Arancelario]],Codigos10[],2,0)</f>
        <v>Nuez</v>
      </c>
      <c r="D2323">
        <f>+VLOOKUP(Importaciones_mensuales[[#This Row],[Cultivo]],Cod_categoría[],2,0)</f>
        <v>100105004</v>
      </c>
      <c r="E2323" t="str">
        <f>+VLOOKUP(Importaciones_mensuales[[#This Row],[Código Arancelario]],Codigos10[],4,0)</f>
        <v>Deshidratado</v>
      </c>
      <c r="F2323">
        <f>+VLOOKUP(Importaciones_mensuales[[#This Row],[Procesamiento]],Cod_procesamiento[],2,0)</f>
        <v>3</v>
      </c>
      <c r="G2323" t="str">
        <f>+VLOOKUP(Importaciones_mensuales[[#This Row],[Código Arancelario]],Codigos10[],3,0)</f>
        <v>Sin cáscara</v>
      </c>
      <c r="H2323">
        <f>+VLOOKUP(Importaciones_mensuales[[#This Row],[Tipo]],Cod_tipo[],2,0)</f>
        <v>4</v>
      </c>
      <c r="I2323" t="str">
        <f>+VLOOKUP(Importaciones_mensuales[[#This Row],[Código Arancelario]],Codigos10[],5,0)</f>
        <v>Frutos Secos</v>
      </c>
      <c r="J2323">
        <f>+VLOOKUP(Importaciones_mensuales[[#This Row],[Categoría]],Cod_Tipo_cultivo[],2,0)</f>
        <v>6</v>
      </c>
      <c r="K2323" t="s">
        <v>129</v>
      </c>
      <c r="L2323">
        <f>+VLOOKUP(Importaciones_mensuales[[#This Row],[Contenido]],Contenido_cod[],2,0)</f>
        <v>1</v>
      </c>
      <c r="M2323" t="str">
        <f>+VLOOKUP(Importaciones_mensuales[[#This Row],[Código Arancelario]],Codigos10[],7,0)</f>
        <v>Nueces de Brasil</v>
      </c>
      <c r="N2323">
        <v>2020</v>
      </c>
      <c r="O2323" t="s">
        <v>364</v>
      </c>
      <c r="P2323">
        <v>15.360744985673351</v>
      </c>
      <c r="Q2323" t="s">
        <v>364</v>
      </c>
      <c r="R2323" t="s">
        <v>364</v>
      </c>
      <c r="S2323" t="s">
        <v>364</v>
      </c>
      <c r="T2323" t="s">
        <v>364</v>
      </c>
      <c r="U2323" t="s">
        <v>364</v>
      </c>
      <c r="V2323" t="s">
        <v>364</v>
      </c>
      <c r="W2323" t="s">
        <v>364</v>
      </c>
      <c r="X2323" t="s">
        <v>364</v>
      </c>
      <c r="Y2323" t="s">
        <v>364</v>
      </c>
      <c r="Z2323">
        <v>14.3308</v>
      </c>
    </row>
    <row r="2324" spans="1:26" x14ac:dyDescent="0.25">
      <c r="A2324" t="s">
        <v>136</v>
      </c>
      <c r="B2324" t="s">
        <v>363</v>
      </c>
      <c r="C2324" t="str">
        <f>+VLOOKUP(Importaciones_mensuales[[#This Row],[Código Arancelario]],Codigos10[],2,0)</f>
        <v>Nuez</v>
      </c>
      <c r="D2324">
        <f>+VLOOKUP(Importaciones_mensuales[[#This Row],[Cultivo]],Cod_categoría[],2,0)</f>
        <v>100105004</v>
      </c>
      <c r="E2324" t="str">
        <f>+VLOOKUP(Importaciones_mensuales[[#This Row],[Código Arancelario]],Codigos10[],4,0)</f>
        <v>Deshidratado</v>
      </c>
      <c r="F2324">
        <f>+VLOOKUP(Importaciones_mensuales[[#This Row],[Procesamiento]],Cod_procesamiento[],2,0)</f>
        <v>3</v>
      </c>
      <c r="G2324" t="str">
        <f>+VLOOKUP(Importaciones_mensuales[[#This Row],[Código Arancelario]],Codigos10[],3,0)</f>
        <v>Sin cáscara</v>
      </c>
      <c r="H2324">
        <f>+VLOOKUP(Importaciones_mensuales[[#This Row],[Tipo]],Cod_tipo[],2,0)</f>
        <v>4</v>
      </c>
      <c r="I2324" t="str">
        <f>+VLOOKUP(Importaciones_mensuales[[#This Row],[Código Arancelario]],Codigos10[],5,0)</f>
        <v>Frutos Secos</v>
      </c>
      <c r="J2324">
        <f>+VLOOKUP(Importaciones_mensuales[[#This Row],[Categoría]],Cod_Tipo_cultivo[],2,0)</f>
        <v>6</v>
      </c>
      <c r="K2324" t="s">
        <v>129</v>
      </c>
      <c r="L2324">
        <f>+VLOOKUP(Importaciones_mensuales[[#This Row],[Contenido]],Contenido_cod[],2,0)</f>
        <v>1</v>
      </c>
      <c r="M2324" t="str">
        <f>+VLOOKUP(Importaciones_mensuales[[#This Row],[Código Arancelario]],Codigos10[],7,0)</f>
        <v>Nueces de marañón</v>
      </c>
      <c r="N2324">
        <v>2020</v>
      </c>
      <c r="O2324">
        <v>8.0755361326203783</v>
      </c>
      <c r="P2324">
        <v>8.4249086557266928</v>
      </c>
      <c r="Q2324">
        <v>9.0686287477954135</v>
      </c>
      <c r="R2324">
        <v>8.625453987150415</v>
      </c>
      <c r="S2324">
        <v>7.5838079415350776</v>
      </c>
      <c r="T2324">
        <v>14.315558357749508</v>
      </c>
      <c r="U2324">
        <v>7.5636866969009828</v>
      </c>
      <c r="V2324">
        <v>7.9436665406903497</v>
      </c>
      <c r="W2324">
        <v>7.5132771887794236</v>
      </c>
      <c r="X2324">
        <v>8.2944148390284695</v>
      </c>
      <c r="Y2324" t="s">
        <v>364</v>
      </c>
      <c r="Z2324">
        <v>8.1339693918188534</v>
      </c>
    </row>
    <row r="2325" spans="1:26" x14ac:dyDescent="0.25">
      <c r="A2325" t="s">
        <v>138</v>
      </c>
      <c r="B2325" t="s">
        <v>363</v>
      </c>
      <c r="C2325" t="str">
        <f>+VLOOKUP(Importaciones_mensuales[[#This Row],[Código Arancelario]],Codigos10[],2,0)</f>
        <v>Almendra</v>
      </c>
      <c r="D2325">
        <f>+VLOOKUP(Importaciones_mensuales[[#This Row],[Cultivo]],Cod_categoría[],2,0)</f>
        <v>100105001</v>
      </c>
      <c r="E2325" t="str">
        <f>+VLOOKUP(Importaciones_mensuales[[#This Row],[Código Arancelario]],Codigos10[],4,0)</f>
        <v>Deshidratado</v>
      </c>
      <c r="F2325">
        <f>+VLOOKUP(Importaciones_mensuales[[#This Row],[Procesamiento]],Cod_procesamiento[],2,0)</f>
        <v>3</v>
      </c>
      <c r="G2325" t="str">
        <f>+VLOOKUP(Importaciones_mensuales[[#This Row],[Código Arancelario]],Codigos10[],3,0)</f>
        <v>Con cáscara</v>
      </c>
      <c r="H2325">
        <f>+VLOOKUP(Importaciones_mensuales[[#This Row],[Tipo]],Cod_tipo[],2,0)</f>
        <v>3</v>
      </c>
      <c r="I2325" t="str">
        <f>+VLOOKUP(Importaciones_mensuales[[#This Row],[Código Arancelario]],Codigos10[],5,0)</f>
        <v>Frutos Secos</v>
      </c>
      <c r="J2325">
        <f>+VLOOKUP(Importaciones_mensuales[[#This Row],[Categoría]],Cod_Tipo_cultivo[],2,0)</f>
        <v>6</v>
      </c>
      <c r="K2325" t="s">
        <v>129</v>
      </c>
      <c r="L2325">
        <f>+VLOOKUP(Importaciones_mensuales[[#This Row],[Contenido]],Contenido_cod[],2,0)</f>
        <v>1</v>
      </c>
      <c r="M2325" t="str">
        <f>+VLOOKUP(Importaciones_mensuales[[#This Row],[Código Arancelario]],Codigos10[],7,0)</f>
        <v>Sin especificar</v>
      </c>
      <c r="N2325">
        <v>2020</v>
      </c>
      <c r="O2325" t="s">
        <v>364</v>
      </c>
      <c r="P2325">
        <v>4.8150532500000001</v>
      </c>
      <c r="Q2325" t="s">
        <v>364</v>
      </c>
      <c r="R2325" t="s">
        <v>364</v>
      </c>
      <c r="S2325" t="s">
        <v>364</v>
      </c>
      <c r="T2325" t="s">
        <v>364</v>
      </c>
      <c r="U2325" t="s">
        <v>364</v>
      </c>
      <c r="V2325" t="s">
        <v>364</v>
      </c>
      <c r="W2325">
        <v>4.4540426746592452</v>
      </c>
      <c r="X2325" t="s">
        <v>364</v>
      </c>
      <c r="Y2325" t="s">
        <v>364</v>
      </c>
      <c r="Z2325" t="s">
        <v>364</v>
      </c>
    </row>
    <row r="2326" spans="1:26" x14ac:dyDescent="0.25">
      <c r="A2326" t="s">
        <v>141</v>
      </c>
      <c r="B2326" t="s">
        <v>363</v>
      </c>
      <c r="C2326" t="str">
        <f>+VLOOKUP(Importaciones_mensuales[[#This Row],[Código Arancelario]],Codigos10[],2,0)</f>
        <v>Almendra</v>
      </c>
      <c r="D2326">
        <f>+VLOOKUP(Importaciones_mensuales[[#This Row],[Cultivo]],Cod_categoría[],2,0)</f>
        <v>100105001</v>
      </c>
      <c r="E2326" t="str">
        <f>+VLOOKUP(Importaciones_mensuales[[#This Row],[Código Arancelario]],Codigos10[],4,0)</f>
        <v>Deshidratado</v>
      </c>
      <c r="F2326">
        <f>+VLOOKUP(Importaciones_mensuales[[#This Row],[Procesamiento]],Cod_procesamiento[],2,0)</f>
        <v>3</v>
      </c>
      <c r="G2326" t="str">
        <f>+VLOOKUP(Importaciones_mensuales[[#This Row],[Código Arancelario]],Codigos10[],3,0)</f>
        <v>Sin cáscara</v>
      </c>
      <c r="H2326">
        <f>+VLOOKUP(Importaciones_mensuales[[#This Row],[Tipo]],Cod_tipo[],2,0)</f>
        <v>4</v>
      </c>
      <c r="I2326" t="str">
        <f>+VLOOKUP(Importaciones_mensuales[[#This Row],[Código Arancelario]],Codigos10[],5,0)</f>
        <v>Frutos Secos</v>
      </c>
      <c r="J2326">
        <f>+VLOOKUP(Importaciones_mensuales[[#This Row],[Categoría]],Cod_Tipo_cultivo[],2,0)</f>
        <v>6</v>
      </c>
      <c r="K2326" t="s">
        <v>129</v>
      </c>
      <c r="L2326">
        <f>+VLOOKUP(Importaciones_mensuales[[#This Row],[Contenido]],Contenido_cod[],2,0)</f>
        <v>1</v>
      </c>
      <c r="M2326" t="str">
        <f>+VLOOKUP(Importaciones_mensuales[[#This Row],[Código Arancelario]],Codigos10[],7,0)</f>
        <v>Sin especificar</v>
      </c>
      <c r="N2326">
        <v>2020</v>
      </c>
      <c r="O2326">
        <v>6.9005345575283972</v>
      </c>
      <c r="P2326">
        <v>6.9767442692221255</v>
      </c>
      <c r="Q2326">
        <v>7.0168982241940974</v>
      </c>
      <c r="R2326">
        <v>6.7143309376730222</v>
      </c>
      <c r="S2326">
        <v>6.3294218993589126</v>
      </c>
      <c r="T2326">
        <v>6.4533568112015613</v>
      </c>
      <c r="U2326">
        <v>5.427752327087898</v>
      </c>
      <c r="V2326">
        <v>5.347648303711801</v>
      </c>
      <c r="W2326">
        <v>5.0188478860125656</v>
      </c>
      <c r="X2326">
        <v>4.9932824495837185</v>
      </c>
      <c r="Y2326">
        <v>4.9875991780485291</v>
      </c>
      <c r="Z2326">
        <v>5.0589810809184037</v>
      </c>
    </row>
    <row r="2327" spans="1:26" x14ac:dyDescent="0.25">
      <c r="A2327" t="s">
        <v>142</v>
      </c>
      <c r="B2327" t="s">
        <v>363</v>
      </c>
      <c r="C2327" t="str">
        <f>+VLOOKUP(Importaciones_mensuales[[#This Row],[Código Arancelario]],Codigos10[],2,0)</f>
        <v>Almendra</v>
      </c>
      <c r="D2327">
        <f>+VLOOKUP(Importaciones_mensuales[[#This Row],[Cultivo]],Cod_categoría[],2,0)</f>
        <v>100105001</v>
      </c>
      <c r="E2327" t="str">
        <f>+VLOOKUP(Importaciones_mensuales[[#This Row],[Código Arancelario]],Codigos10[],4,0)</f>
        <v>Deshidratado</v>
      </c>
      <c r="F2327">
        <f>+VLOOKUP(Importaciones_mensuales[[#This Row],[Procesamiento]],Cod_procesamiento[],2,0)</f>
        <v>3</v>
      </c>
      <c r="G2327" t="str">
        <f>+VLOOKUP(Importaciones_mensuales[[#This Row],[Código Arancelario]],Codigos10[],3,0)</f>
        <v>Sin cáscara</v>
      </c>
      <c r="H2327">
        <f>+VLOOKUP(Importaciones_mensuales[[#This Row],[Tipo]],Cod_tipo[],2,0)</f>
        <v>4</v>
      </c>
      <c r="I2327" t="str">
        <f>+VLOOKUP(Importaciones_mensuales[[#This Row],[Código Arancelario]],Codigos10[],5,0)</f>
        <v>Frutos Secos</v>
      </c>
      <c r="J2327">
        <f>+VLOOKUP(Importaciones_mensuales[[#This Row],[Categoría]],Cod_Tipo_cultivo[],2,0)</f>
        <v>6</v>
      </c>
      <c r="K2327" t="s">
        <v>129</v>
      </c>
      <c r="L2327">
        <f>+VLOOKUP(Importaciones_mensuales[[#This Row],[Contenido]],Contenido_cod[],2,0)</f>
        <v>1</v>
      </c>
      <c r="M2327" t="str">
        <f>+VLOOKUP(Importaciones_mensuales[[#This Row],[Código Arancelario]],Codigos10[],7,0)</f>
        <v>Sin especificar</v>
      </c>
      <c r="N2327">
        <v>2020</v>
      </c>
      <c r="O2327">
        <v>8.5840046165081016</v>
      </c>
      <c r="P2327" t="s">
        <v>364</v>
      </c>
      <c r="Q2327">
        <v>7.5659637104434152</v>
      </c>
      <c r="R2327">
        <v>9.0892679137808283</v>
      </c>
      <c r="S2327">
        <v>0.57917009691349997</v>
      </c>
      <c r="T2327">
        <v>8.3478385875955325</v>
      </c>
      <c r="U2327">
        <v>6.3000440917107579</v>
      </c>
      <c r="V2327">
        <v>6.7762822589353187</v>
      </c>
      <c r="W2327">
        <v>4.8040706998598655</v>
      </c>
      <c r="X2327">
        <v>4.9783813748354273</v>
      </c>
      <c r="Y2327">
        <v>4.8872306571581934</v>
      </c>
      <c r="Z2327">
        <v>6.7141055559937737</v>
      </c>
    </row>
    <row r="2328" spans="1:26" x14ac:dyDescent="0.25">
      <c r="A2328" t="s">
        <v>143</v>
      </c>
      <c r="B2328" t="s">
        <v>363</v>
      </c>
      <c r="C2328" t="str">
        <f>+VLOOKUP(Importaciones_mensuales[[#This Row],[Código Arancelario]],Codigos10[],2,0)</f>
        <v>Avellana</v>
      </c>
      <c r="D2328">
        <f>+VLOOKUP(Importaciones_mensuales[[#This Row],[Cultivo]],Cod_categoría[],2,0)</f>
        <v>100105002</v>
      </c>
      <c r="E2328" t="str">
        <f>+VLOOKUP(Importaciones_mensuales[[#This Row],[Código Arancelario]],Codigos10[],4,0)</f>
        <v>Deshidratado</v>
      </c>
      <c r="F2328">
        <f>+VLOOKUP(Importaciones_mensuales[[#This Row],[Procesamiento]],Cod_procesamiento[],2,0)</f>
        <v>3</v>
      </c>
      <c r="G2328" t="str">
        <f>+VLOOKUP(Importaciones_mensuales[[#This Row],[Código Arancelario]],Codigos10[],3,0)</f>
        <v>Con cáscara</v>
      </c>
      <c r="H2328">
        <f>+VLOOKUP(Importaciones_mensuales[[#This Row],[Tipo]],Cod_tipo[],2,0)</f>
        <v>3</v>
      </c>
      <c r="I2328" t="str">
        <f>+VLOOKUP(Importaciones_mensuales[[#This Row],[Código Arancelario]],Codigos10[],5,0)</f>
        <v>Frutos Secos</v>
      </c>
      <c r="J2328">
        <f>+VLOOKUP(Importaciones_mensuales[[#This Row],[Categoría]],Cod_Tipo_cultivo[],2,0)</f>
        <v>6</v>
      </c>
      <c r="K2328" t="s">
        <v>129</v>
      </c>
      <c r="L2328">
        <f>+VLOOKUP(Importaciones_mensuales[[#This Row],[Contenido]],Contenido_cod[],2,0)</f>
        <v>1</v>
      </c>
      <c r="M2328" t="str">
        <f>+VLOOKUP(Importaciones_mensuales[[#This Row],[Código Arancelario]],Codigos10[],7,0)</f>
        <v>Sin especificar</v>
      </c>
      <c r="N2328">
        <v>2020</v>
      </c>
      <c r="O2328" t="s">
        <v>364</v>
      </c>
      <c r="P2328" t="s">
        <v>364</v>
      </c>
      <c r="Q2328" t="s">
        <v>364</v>
      </c>
      <c r="R2328" t="s">
        <v>364</v>
      </c>
      <c r="S2328" t="s">
        <v>364</v>
      </c>
      <c r="T2328">
        <v>4.4658771929824566</v>
      </c>
      <c r="U2328">
        <v>4.4658771929824566</v>
      </c>
      <c r="V2328" t="s">
        <v>364</v>
      </c>
      <c r="W2328" t="s">
        <v>364</v>
      </c>
      <c r="X2328">
        <v>4.3555173684210526</v>
      </c>
      <c r="Y2328">
        <v>4.2027186602870819</v>
      </c>
      <c r="Z2328" t="s">
        <v>364</v>
      </c>
    </row>
    <row r="2329" spans="1:26" x14ac:dyDescent="0.25">
      <c r="A2329" t="s">
        <v>145</v>
      </c>
      <c r="B2329" t="s">
        <v>363</v>
      </c>
      <c r="C2329" t="str">
        <f>+VLOOKUP(Importaciones_mensuales[[#This Row],[Código Arancelario]],Codigos10[],2,0)</f>
        <v>Avellana</v>
      </c>
      <c r="D2329">
        <f>+VLOOKUP(Importaciones_mensuales[[#This Row],[Cultivo]],Cod_categoría[],2,0)</f>
        <v>100105002</v>
      </c>
      <c r="E2329" t="str">
        <f>+VLOOKUP(Importaciones_mensuales[[#This Row],[Código Arancelario]],Codigos10[],4,0)</f>
        <v>Deshidratado</v>
      </c>
      <c r="F2329">
        <f>+VLOOKUP(Importaciones_mensuales[[#This Row],[Procesamiento]],Cod_procesamiento[],2,0)</f>
        <v>3</v>
      </c>
      <c r="G2329" t="str">
        <f>+VLOOKUP(Importaciones_mensuales[[#This Row],[Código Arancelario]],Codigos10[],3,0)</f>
        <v>Sin cáscara</v>
      </c>
      <c r="H2329">
        <f>+VLOOKUP(Importaciones_mensuales[[#This Row],[Tipo]],Cod_tipo[],2,0)</f>
        <v>4</v>
      </c>
      <c r="I2329" t="str">
        <f>+VLOOKUP(Importaciones_mensuales[[#This Row],[Código Arancelario]],Codigos10[],5,0)</f>
        <v>Frutos Secos</v>
      </c>
      <c r="J2329">
        <f>+VLOOKUP(Importaciones_mensuales[[#This Row],[Categoría]],Cod_Tipo_cultivo[],2,0)</f>
        <v>6</v>
      </c>
      <c r="K2329" t="s">
        <v>129</v>
      </c>
      <c r="L2329">
        <f>+VLOOKUP(Importaciones_mensuales[[#This Row],[Contenido]],Contenido_cod[],2,0)</f>
        <v>1</v>
      </c>
      <c r="M2329" t="str">
        <f>+VLOOKUP(Importaciones_mensuales[[#This Row],[Código Arancelario]],Codigos10[],7,0)</f>
        <v>Sin especificar</v>
      </c>
      <c r="N2329">
        <v>2020</v>
      </c>
      <c r="O2329" t="s">
        <v>364</v>
      </c>
      <c r="P2329" t="s">
        <v>364</v>
      </c>
      <c r="Q2329" t="s">
        <v>364</v>
      </c>
      <c r="R2329">
        <v>5.4712683253105849</v>
      </c>
      <c r="S2329">
        <v>17.939166666666665</v>
      </c>
      <c r="T2329" t="s">
        <v>364</v>
      </c>
      <c r="U2329" t="s">
        <v>364</v>
      </c>
      <c r="V2329" t="s">
        <v>364</v>
      </c>
      <c r="W2329">
        <v>18.832777777777778</v>
      </c>
      <c r="X2329" t="s">
        <v>364</v>
      </c>
      <c r="Y2329" t="s">
        <v>364</v>
      </c>
      <c r="Z2329" t="s">
        <v>364</v>
      </c>
    </row>
    <row r="2330" spans="1:26" x14ac:dyDescent="0.25">
      <c r="A2330" t="s">
        <v>146</v>
      </c>
      <c r="B2330" t="s">
        <v>363</v>
      </c>
      <c r="C2330" t="str">
        <f>+VLOOKUP(Importaciones_mensuales[[#This Row],[Código Arancelario]],Codigos10[],2,0)</f>
        <v>Nuez</v>
      </c>
      <c r="D2330">
        <f>+VLOOKUP(Importaciones_mensuales[[#This Row],[Cultivo]],Cod_categoría[],2,0)</f>
        <v>100105004</v>
      </c>
      <c r="E2330" t="str">
        <f>+VLOOKUP(Importaciones_mensuales[[#This Row],[Código Arancelario]],Codigos10[],4,0)</f>
        <v>Deshidratado</v>
      </c>
      <c r="F2330">
        <f>+VLOOKUP(Importaciones_mensuales[[#This Row],[Procesamiento]],Cod_procesamiento[],2,0)</f>
        <v>3</v>
      </c>
      <c r="G2330" t="str">
        <f>+VLOOKUP(Importaciones_mensuales[[#This Row],[Código Arancelario]],Codigos10[],3,0)</f>
        <v>Con cáscara</v>
      </c>
      <c r="H2330">
        <f>+VLOOKUP(Importaciones_mensuales[[#This Row],[Tipo]],Cod_tipo[],2,0)</f>
        <v>3</v>
      </c>
      <c r="I2330" t="str">
        <f>+VLOOKUP(Importaciones_mensuales[[#This Row],[Código Arancelario]],Codigos10[],5,0)</f>
        <v>Frutos Secos</v>
      </c>
      <c r="J2330">
        <f>+VLOOKUP(Importaciones_mensuales[[#This Row],[Categoría]],Cod_Tipo_cultivo[],2,0)</f>
        <v>6</v>
      </c>
      <c r="K2330" t="s">
        <v>129</v>
      </c>
      <c r="L2330">
        <f>+VLOOKUP(Importaciones_mensuales[[#This Row],[Contenido]],Contenido_cod[],2,0)</f>
        <v>1</v>
      </c>
      <c r="M2330" t="str">
        <f>+VLOOKUP(Importaciones_mensuales[[#This Row],[Código Arancelario]],Codigos10[],7,0)</f>
        <v>Nueces de nogal</v>
      </c>
      <c r="N2330">
        <v>2020</v>
      </c>
      <c r="O2330">
        <v>2.7664010994771551</v>
      </c>
      <c r="P2330">
        <v>2.9174966500038679</v>
      </c>
      <c r="Q2330" t="s">
        <v>364</v>
      </c>
      <c r="R2330" t="s">
        <v>364</v>
      </c>
      <c r="S2330">
        <v>3.7483994247778889</v>
      </c>
      <c r="T2330">
        <v>2.0591249999999999</v>
      </c>
      <c r="U2330">
        <v>1.6712083076923079</v>
      </c>
      <c r="V2330">
        <v>2.4765328728362186</v>
      </c>
      <c r="W2330" t="s">
        <v>364</v>
      </c>
      <c r="X2330">
        <v>2.0786199999999999</v>
      </c>
      <c r="Y2330">
        <v>3.9332000000000003</v>
      </c>
      <c r="Z2330">
        <v>2.1700105351106185</v>
      </c>
    </row>
    <row r="2331" spans="1:26" x14ac:dyDescent="0.25">
      <c r="A2331" t="s">
        <v>148</v>
      </c>
      <c r="B2331" t="s">
        <v>363</v>
      </c>
      <c r="C2331" t="str">
        <f>+VLOOKUP(Importaciones_mensuales[[#This Row],[Código Arancelario]],Codigos10[],2,0)</f>
        <v>Nuez</v>
      </c>
      <c r="D2331">
        <f>+VLOOKUP(Importaciones_mensuales[[#This Row],[Cultivo]],Cod_categoría[],2,0)</f>
        <v>100105004</v>
      </c>
      <c r="E2331" t="str">
        <f>+VLOOKUP(Importaciones_mensuales[[#This Row],[Código Arancelario]],Codigos10[],4,0)</f>
        <v>Deshidratado</v>
      </c>
      <c r="F2331">
        <f>+VLOOKUP(Importaciones_mensuales[[#This Row],[Procesamiento]],Cod_procesamiento[],2,0)</f>
        <v>3</v>
      </c>
      <c r="G2331" t="str">
        <f>+VLOOKUP(Importaciones_mensuales[[#This Row],[Código Arancelario]],Codigos10[],3,0)</f>
        <v>Sin cáscara</v>
      </c>
      <c r="H2331">
        <f>+VLOOKUP(Importaciones_mensuales[[#This Row],[Tipo]],Cod_tipo[],2,0)</f>
        <v>4</v>
      </c>
      <c r="I2331" t="str">
        <f>+VLOOKUP(Importaciones_mensuales[[#This Row],[Código Arancelario]],Codigos10[],5,0)</f>
        <v>Frutos Secos</v>
      </c>
      <c r="J2331">
        <f>+VLOOKUP(Importaciones_mensuales[[#This Row],[Categoría]],Cod_Tipo_cultivo[],2,0)</f>
        <v>6</v>
      </c>
      <c r="K2331" t="s">
        <v>129</v>
      </c>
      <c r="L2331">
        <f>+VLOOKUP(Importaciones_mensuales[[#This Row],[Contenido]],Contenido_cod[],2,0)</f>
        <v>1</v>
      </c>
      <c r="M2331" t="str">
        <f>+VLOOKUP(Importaciones_mensuales[[#This Row],[Código Arancelario]],Codigos10[],7,0)</f>
        <v>Nueces de nogal</v>
      </c>
      <c r="N2331">
        <v>2020</v>
      </c>
      <c r="O2331" t="s">
        <v>364</v>
      </c>
      <c r="P2331">
        <v>6.8999118165784834</v>
      </c>
      <c r="Q2331" t="s">
        <v>364</v>
      </c>
      <c r="R2331" t="s">
        <v>364</v>
      </c>
      <c r="S2331">
        <v>34.498395061728395</v>
      </c>
      <c r="T2331" t="s">
        <v>364</v>
      </c>
      <c r="U2331">
        <v>3.5418924339106654</v>
      </c>
      <c r="V2331" t="s">
        <v>364</v>
      </c>
      <c r="W2331">
        <v>15.989349670122527</v>
      </c>
      <c r="X2331" t="s">
        <v>364</v>
      </c>
      <c r="Y2331" t="s">
        <v>364</v>
      </c>
      <c r="Z2331" t="s">
        <v>364</v>
      </c>
    </row>
    <row r="2332" spans="1:26" x14ac:dyDescent="0.25">
      <c r="A2332" t="s">
        <v>149</v>
      </c>
      <c r="B2332" t="s">
        <v>363</v>
      </c>
      <c r="C2332" t="str">
        <f>+VLOOKUP(Importaciones_mensuales[[#This Row],[Código Arancelario]],Codigos10[],2,0)</f>
        <v>Nuez</v>
      </c>
      <c r="D2332">
        <f>+VLOOKUP(Importaciones_mensuales[[#This Row],[Cultivo]],Cod_categoría[],2,0)</f>
        <v>100105004</v>
      </c>
      <c r="E2332" t="str">
        <f>+VLOOKUP(Importaciones_mensuales[[#This Row],[Código Arancelario]],Codigos10[],4,0)</f>
        <v>Deshidratado</v>
      </c>
      <c r="F2332">
        <f>+VLOOKUP(Importaciones_mensuales[[#This Row],[Procesamiento]],Cod_procesamiento[],2,0)</f>
        <v>3</v>
      </c>
      <c r="G2332" t="str">
        <f>+VLOOKUP(Importaciones_mensuales[[#This Row],[Código Arancelario]],Codigos10[],3,0)</f>
        <v>Sin cáscara</v>
      </c>
      <c r="H2332">
        <f>+VLOOKUP(Importaciones_mensuales[[#This Row],[Tipo]],Cod_tipo[],2,0)</f>
        <v>4</v>
      </c>
      <c r="I2332" t="str">
        <f>+VLOOKUP(Importaciones_mensuales[[#This Row],[Código Arancelario]],Codigos10[],5,0)</f>
        <v>Frutos Secos</v>
      </c>
      <c r="J2332">
        <f>+VLOOKUP(Importaciones_mensuales[[#This Row],[Categoría]],Cod_Tipo_cultivo[],2,0)</f>
        <v>6</v>
      </c>
      <c r="K2332" t="s">
        <v>129</v>
      </c>
      <c r="L2332">
        <f>+VLOOKUP(Importaciones_mensuales[[#This Row],[Contenido]],Contenido_cod[],2,0)</f>
        <v>1</v>
      </c>
      <c r="M2332" t="str">
        <f>+VLOOKUP(Importaciones_mensuales[[#This Row],[Código Arancelario]],Codigos10[],7,0)</f>
        <v>Nueces de nogal</v>
      </c>
      <c r="N2332">
        <v>2020</v>
      </c>
      <c r="O2332" t="s">
        <v>364</v>
      </c>
      <c r="P2332" t="s">
        <v>364</v>
      </c>
      <c r="Q2332" t="s">
        <v>364</v>
      </c>
      <c r="R2332" t="s">
        <v>364</v>
      </c>
      <c r="S2332" t="s">
        <v>364</v>
      </c>
      <c r="T2332" t="s">
        <v>364</v>
      </c>
      <c r="U2332">
        <v>2.340755972180224</v>
      </c>
      <c r="V2332" t="s">
        <v>364</v>
      </c>
      <c r="W2332" t="s">
        <v>364</v>
      </c>
      <c r="X2332" t="s">
        <v>364</v>
      </c>
      <c r="Y2332" t="s">
        <v>364</v>
      </c>
      <c r="Z2332">
        <v>34.835714285714289</v>
      </c>
    </row>
    <row r="2333" spans="1:26" x14ac:dyDescent="0.25">
      <c r="A2333" t="s">
        <v>287</v>
      </c>
      <c r="B2333" t="s">
        <v>363</v>
      </c>
      <c r="C2333" t="str">
        <f>+VLOOKUP(Importaciones_mensuales[[#This Row],[Código Arancelario]],Codigos10[],2,0)</f>
        <v>Castaña</v>
      </c>
      <c r="D2333">
        <f>+VLOOKUP(Importaciones_mensuales[[#This Row],[Cultivo]],Cod_categoría[],2,0)</f>
        <v>100105003</v>
      </c>
      <c r="E2333" t="str">
        <f>+VLOOKUP(Importaciones_mensuales[[#This Row],[Código Arancelario]],Codigos10[],4,0)</f>
        <v>Deshidratado</v>
      </c>
      <c r="F2333">
        <f>+VLOOKUP(Importaciones_mensuales[[#This Row],[Procesamiento]],Cod_procesamiento[],2,0)</f>
        <v>3</v>
      </c>
      <c r="G2333" t="str">
        <f>+VLOOKUP(Importaciones_mensuales[[#This Row],[Código Arancelario]],Codigos10[],3,0)</f>
        <v>Con cáscara</v>
      </c>
      <c r="H2333">
        <f>+VLOOKUP(Importaciones_mensuales[[#This Row],[Tipo]],Cod_tipo[],2,0)</f>
        <v>3</v>
      </c>
      <c r="I2333" t="str">
        <f>+VLOOKUP(Importaciones_mensuales[[#This Row],[Código Arancelario]],Codigos10[],5,0)</f>
        <v>Frutos Secos</v>
      </c>
      <c r="J2333">
        <f>+VLOOKUP(Importaciones_mensuales[[#This Row],[Categoría]],Cod_Tipo_cultivo[],2,0)</f>
        <v>6</v>
      </c>
      <c r="K2333" t="s">
        <v>129</v>
      </c>
      <c r="L2333">
        <f>+VLOOKUP(Importaciones_mensuales[[#This Row],[Contenido]],Contenido_cod[],2,0)</f>
        <v>1</v>
      </c>
      <c r="M2333" t="str">
        <f>+VLOOKUP(Importaciones_mensuales[[#This Row],[Código Arancelario]],Codigos10[],7,0)</f>
        <v>Sin especificar</v>
      </c>
      <c r="N2333">
        <v>2020</v>
      </c>
      <c r="O2333">
        <v>72.022880915236613</v>
      </c>
      <c r="P2333" t="s">
        <v>364</v>
      </c>
      <c r="Q2333" t="s">
        <v>364</v>
      </c>
      <c r="R2333" t="s">
        <v>364</v>
      </c>
      <c r="S2333" t="s">
        <v>364</v>
      </c>
      <c r="T2333" t="s">
        <v>364</v>
      </c>
      <c r="U2333" t="s">
        <v>364</v>
      </c>
      <c r="V2333" t="s">
        <v>364</v>
      </c>
      <c r="W2333" t="s">
        <v>364</v>
      </c>
      <c r="X2333" t="s">
        <v>364</v>
      </c>
      <c r="Y2333" t="s">
        <v>364</v>
      </c>
      <c r="Z2333" t="s">
        <v>364</v>
      </c>
    </row>
    <row r="2334" spans="1:26" x14ac:dyDescent="0.25">
      <c r="A2334" t="s">
        <v>150</v>
      </c>
      <c r="B2334" t="s">
        <v>363</v>
      </c>
      <c r="C2334" t="str">
        <f>+VLOOKUP(Importaciones_mensuales[[#This Row],[Código Arancelario]],Codigos10[],2,0)</f>
        <v>Castaña</v>
      </c>
      <c r="D2334">
        <f>+VLOOKUP(Importaciones_mensuales[[#This Row],[Cultivo]],Cod_categoría[],2,0)</f>
        <v>100105003</v>
      </c>
      <c r="E2334" t="str">
        <f>+VLOOKUP(Importaciones_mensuales[[#This Row],[Código Arancelario]],Codigos10[],4,0)</f>
        <v>Deshidratado</v>
      </c>
      <c r="F2334">
        <f>+VLOOKUP(Importaciones_mensuales[[#This Row],[Procesamiento]],Cod_procesamiento[],2,0)</f>
        <v>3</v>
      </c>
      <c r="G2334" t="str">
        <f>+VLOOKUP(Importaciones_mensuales[[#This Row],[Código Arancelario]],Codigos10[],3,0)</f>
        <v>Sin cáscara</v>
      </c>
      <c r="H2334">
        <f>+VLOOKUP(Importaciones_mensuales[[#This Row],[Tipo]],Cod_tipo[],2,0)</f>
        <v>4</v>
      </c>
      <c r="I2334" t="str">
        <f>+VLOOKUP(Importaciones_mensuales[[#This Row],[Código Arancelario]],Codigos10[],5,0)</f>
        <v>Frutos Secos</v>
      </c>
      <c r="J2334">
        <f>+VLOOKUP(Importaciones_mensuales[[#This Row],[Categoría]],Cod_Tipo_cultivo[],2,0)</f>
        <v>6</v>
      </c>
      <c r="K2334" t="s">
        <v>129</v>
      </c>
      <c r="L2334">
        <f>+VLOOKUP(Importaciones_mensuales[[#This Row],[Contenido]],Contenido_cod[],2,0)</f>
        <v>1</v>
      </c>
      <c r="M2334" t="str">
        <f>+VLOOKUP(Importaciones_mensuales[[#This Row],[Código Arancelario]],Codigos10[],7,0)</f>
        <v>Sin especificar</v>
      </c>
      <c r="N2334">
        <v>2020</v>
      </c>
      <c r="O2334" t="s">
        <v>364</v>
      </c>
      <c r="P2334" t="s">
        <v>364</v>
      </c>
      <c r="Q2334" t="s">
        <v>364</v>
      </c>
      <c r="R2334" t="s">
        <v>364</v>
      </c>
      <c r="S2334" t="s">
        <v>364</v>
      </c>
      <c r="T2334" t="s">
        <v>364</v>
      </c>
      <c r="U2334">
        <v>7.2622279649820705</v>
      </c>
      <c r="V2334" t="s">
        <v>364</v>
      </c>
      <c r="W2334">
        <v>7.3174244142101283</v>
      </c>
      <c r="X2334">
        <v>3.1202280186560718</v>
      </c>
      <c r="Y2334">
        <v>0.75445816186556924</v>
      </c>
      <c r="Z2334" t="s">
        <v>364</v>
      </c>
    </row>
    <row r="2335" spans="1:26" x14ac:dyDescent="0.25">
      <c r="A2335" t="s">
        <v>152</v>
      </c>
      <c r="B2335" t="s">
        <v>363</v>
      </c>
      <c r="C2335" t="str">
        <f>+VLOOKUP(Importaciones_mensuales[[#This Row],[Código Arancelario]],Codigos10[],2,0)</f>
        <v>Pistacho</v>
      </c>
      <c r="D2335">
        <f>+VLOOKUP(Importaciones_mensuales[[#This Row],[Cultivo]],Cod_categoría[],2,0)</f>
        <v>100105005</v>
      </c>
      <c r="E2335" t="str">
        <f>+VLOOKUP(Importaciones_mensuales[[#This Row],[Código Arancelario]],Codigos10[],4,0)</f>
        <v>Deshidratado</v>
      </c>
      <c r="F2335">
        <f>+VLOOKUP(Importaciones_mensuales[[#This Row],[Procesamiento]],Cod_procesamiento[],2,0)</f>
        <v>3</v>
      </c>
      <c r="G2335" t="str">
        <f>+VLOOKUP(Importaciones_mensuales[[#This Row],[Código Arancelario]],Codigos10[],3,0)</f>
        <v>Con cáscara</v>
      </c>
      <c r="H2335">
        <f>+VLOOKUP(Importaciones_mensuales[[#This Row],[Tipo]],Cod_tipo[],2,0)</f>
        <v>3</v>
      </c>
      <c r="I2335" t="str">
        <f>+VLOOKUP(Importaciones_mensuales[[#This Row],[Código Arancelario]],Codigos10[],5,0)</f>
        <v>Frutos Secos</v>
      </c>
      <c r="J2335">
        <f>+VLOOKUP(Importaciones_mensuales[[#This Row],[Categoría]],Cod_Tipo_cultivo[],2,0)</f>
        <v>6</v>
      </c>
      <c r="K2335" t="s">
        <v>129</v>
      </c>
      <c r="L2335">
        <f>+VLOOKUP(Importaciones_mensuales[[#This Row],[Contenido]],Contenido_cod[],2,0)</f>
        <v>1</v>
      </c>
      <c r="M2335" t="str">
        <f>+VLOOKUP(Importaciones_mensuales[[#This Row],[Código Arancelario]],Codigos10[],7,0)</f>
        <v>Sin especificar</v>
      </c>
      <c r="N2335">
        <v>2020</v>
      </c>
      <c r="O2335">
        <v>12.586990347092339</v>
      </c>
      <c r="P2335">
        <v>9.2001107326408533</v>
      </c>
      <c r="Q2335" t="s">
        <v>364</v>
      </c>
      <c r="R2335">
        <v>10.299996677861841</v>
      </c>
      <c r="S2335" t="s">
        <v>364</v>
      </c>
      <c r="T2335" t="s">
        <v>364</v>
      </c>
      <c r="U2335" t="s">
        <v>364</v>
      </c>
      <c r="V2335">
        <v>10.214945507219458</v>
      </c>
      <c r="W2335" t="s">
        <v>364</v>
      </c>
      <c r="X2335">
        <v>9.3999118165784825</v>
      </c>
      <c r="Y2335">
        <v>9</v>
      </c>
      <c r="Z2335">
        <v>5.9324079593516705</v>
      </c>
    </row>
    <row r="2336" spans="1:26" x14ac:dyDescent="0.25">
      <c r="A2336" t="s">
        <v>154</v>
      </c>
      <c r="B2336" t="s">
        <v>363</v>
      </c>
      <c r="C2336" t="str">
        <f>+VLOOKUP(Importaciones_mensuales[[#This Row],[Código Arancelario]],Codigos10[],2,0)</f>
        <v>Pistacho</v>
      </c>
      <c r="D2336">
        <f>+VLOOKUP(Importaciones_mensuales[[#This Row],[Cultivo]],Cod_categoría[],2,0)</f>
        <v>100105005</v>
      </c>
      <c r="E2336" t="str">
        <f>+VLOOKUP(Importaciones_mensuales[[#This Row],[Código Arancelario]],Codigos10[],4,0)</f>
        <v>Deshidratado</v>
      </c>
      <c r="F2336">
        <f>+VLOOKUP(Importaciones_mensuales[[#This Row],[Procesamiento]],Cod_procesamiento[],2,0)</f>
        <v>3</v>
      </c>
      <c r="G2336" t="str">
        <f>+VLOOKUP(Importaciones_mensuales[[#This Row],[Código Arancelario]],Codigos10[],3,0)</f>
        <v>Sin cáscara</v>
      </c>
      <c r="H2336">
        <f>+VLOOKUP(Importaciones_mensuales[[#This Row],[Tipo]],Cod_tipo[],2,0)</f>
        <v>4</v>
      </c>
      <c r="I2336" t="str">
        <f>+VLOOKUP(Importaciones_mensuales[[#This Row],[Código Arancelario]],Codigos10[],5,0)</f>
        <v>Frutos Secos</v>
      </c>
      <c r="J2336">
        <f>+VLOOKUP(Importaciones_mensuales[[#This Row],[Categoría]],Cod_Tipo_cultivo[],2,0)</f>
        <v>6</v>
      </c>
      <c r="K2336" t="s">
        <v>129</v>
      </c>
      <c r="L2336">
        <f>+VLOOKUP(Importaciones_mensuales[[#This Row],[Contenido]],Contenido_cod[],2,0)</f>
        <v>1</v>
      </c>
      <c r="M2336" t="str">
        <f>+VLOOKUP(Importaciones_mensuales[[#This Row],[Código Arancelario]],Codigos10[],7,0)</f>
        <v>Sin especificar</v>
      </c>
      <c r="N2336">
        <v>2020</v>
      </c>
      <c r="O2336" t="s">
        <v>364</v>
      </c>
      <c r="P2336" t="s">
        <v>364</v>
      </c>
      <c r="Q2336" t="s">
        <v>364</v>
      </c>
      <c r="R2336" t="s">
        <v>364</v>
      </c>
      <c r="S2336" t="s">
        <v>364</v>
      </c>
      <c r="T2336" t="s">
        <v>364</v>
      </c>
      <c r="U2336" t="s">
        <v>364</v>
      </c>
      <c r="V2336" t="s">
        <v>364</v>
      </c>
      <c r="W2336">
        <v>8.8156759545923631</v>
      </c>
      <c r="X2336">
        <v>19.685040000000001</v>
      </c>
      <c r="Y2336" t="s">
        <v>364</v>
      </c>
      <c r="Z2336" t="s">
        <v>364</v>
      </c>
    </row>
    <row r="2337" spans="1:26" x14ac:dyDescent="0.25">
      <c r="A2337" t="s">
        <v>288</v>
      </c>
      <c r="B2337" t="s">
        <v>363</v>
      </c>
      <c r="C2337" t="str">
        <f>+VLOOKUP(Importaciones_mensuales[[#This Row],[Código Arancelario]],Codigos10[],2,0)</f>
        <v>Nuez</v>
      </c>
      <c r="D2337">
        <f>+VLOOKUP(Importaciones_mensuales[[#This Row],[Cultivo]],Cod_categoría[],2,0)</f>
        <v>100105004</v>
      </c>
      <c r="E2337" t="str">
        <f>+VLOOKUP(Importaciones_mensuales[[#This Row],[Código Arancelario]],Codigos10[],4,0)</f>
        <v>Deshidratado</v>
      </c>
      <c r="F2337">
        <f>+VLOOKUP(Importaciones_mensuales[[#This Row],[Procesamiento]],Cod_procesamiento[],2,0)</f>
        <v>3</v>
      </c>
      <c r="G2337" t="str">
        <f>+VLOOKUP(Importaciones_mensuales[[#This Row],[Código Arancelario]],Codigos10[],3,0)</f>
        <v>Con cáscara</v>
      </c>
      <c r="H2337">
        <f>+VLOOKUP(Importaciones_mensuales[[#This Row],[Tipo]],Cod_tipo[],2,0)</f>
        <v>3</v>
      </c>
      <c r="I2337" t="str">
        <f>+VLOOKUP(Importaciones_mensuales[[#This Row],[Código Arancelario]],Codigos10[],5,0)</f>
        <v>Frutos Secos</v>
      </c>
      <c r="J2337">
        <f>+VLOOKUP(Importaciones_mensuales[[#This Row],[Categoría]],Cod_Tipo_cultivo[],2,0)</f>
        <v>6</v>
      </c>
      <c r="K2337" t="s">
        <v>129</v>
      </c>
      <c r="L2337">
        <f>+VLOOKUP(Importaciones_mensuales[[#This Row],[Contenido]],Contenido_cod[],2,0)</f>
        <v>1</v>
      </c>
      <c r="M2337" t="str">
        <f>+VLOOKUP(Importaciones_mensuales[[#This Row],[Código Arancelario]],Codigos10[],7,0)</f>
        <v>Nueces de Macadamia</v>
      </c>
      <c r="N2337">
        <v>2020</v>
      </c>
      <c r="O2337" t="s">
        <v>364</v>
      </c>
      <c r="P2337" t="s">
        <v>364</v>
      </c>
      <c r="Q2337" t="s">
        <v>364</v>
      </c>
      <c r="R2337" t="s">
        <v>364</v>
      </c>
      <c r="S2337" t="s">
        <v>364</v>
      </c>
      <c r="T2337">
        <v>7.5005688835887732</v>
      </c>
      <c r="U2337" t="s">
        <v>364</v>
      </c>
      <c r="V2337" t="s">
        <v>364</v>
      </c>
      <c r="W2337" t="s">
        <v>364</v>
      </c>
      <c r="X2337" t="s">
        <v>364</v>
      </c>
      <c r="Y2337" t="s">
        <v>364</v>
      </c>
      <c r="Z2337">
        <v>53.726923076923072</v>
      </c>
    </row>
    <row r="2338" spans="1:26" x14ac:dyDescent="0.25">
      <c r="A2338" t="s">
        <v>157</v>
      </c>
      <c r="B2338" t="s">
        <v>363</v>
      </c>
      <c r="C2338" t="str">
        <f>+VLOOKUP(Importaciones_mensuales[[#This Row],[Código Arancelario]],Codigos10[],2,0)</f>
        <v>Nuez</v>
      </c>
      <c r="D2338">
        <f>+VLOOKUP(Importaciones_mensuales[[#This Row],[Cultivo]],Cod_categoría[],2,0)</f>
        <v>100105004</v>
      </c>
      <c r="E2338" t="str">
        <f>+VLOOKUP(Importaciones_mensuales[[#This Row],[Código Arancelario]],Codigos10[],4,0)</f>
        <v>Deshidratado</v>
      </c>
      <c r="F2338">
        <f>+VLOOKUP(Importaciones_mensuales[[#This Row],[Procesamiento]],Cod_procesamiento[],2,0)</f>
        <v>3</v>
      </c>
      <c r="G2338" t="str">
        <f>+VLOOKUP(Importaciones_mensuales[[#This Row],[Código Arancelario]],Codigos10[],3,0)</f>
        <v>Sin especificar</v>
      </c>
      <c r="H2338">
        <f>+VLOOKUP(Importaciones_mensuales[[#This Row],[Tipo]],Cod_tipo[],2,0)</f>
        <v>5</v>
      </c>
      <c r="I2338" t="str">
        <f>+VLOOKUP(Importaciones_mensuales[[#This Row],[Código Arancelario]],Codigos10[],5,0)</f>
        <v>Frutos Secos</v>
      </c>
      <c r="J2338">
        <f>+VLOOKUP(Importaciones_mensuales[[#This Row],[Categoría]],Cod_Tipo_cultivo[],2,0)</f>
        <v>6</v>
      </c>
      <c r="K2338" t="s">
        <v>129</v>
      </c>
      <c r="L2338">
        <f>+VLOOKUP(Importaciones_mensuales[[#This Row],[Contenido]],Contenido_cod[],2,0)</f>
        <v>1</v>
      </c>
      <c r="M2338" t="str">
        <f>+VLOOKUP(Importaciones_mensuales[[#This Row],[Código Arancelario]],Codigos10[],7,0)</f>
        <v>Otras nueces</v>
      </c>
      <c r="N2338">
        <v>2020</v>
      </c>
      <c r="O2338" t="s">
        <v>364</v>
      </c>
      <c r="P2338" t="s">
        <v>364</v>
      </c>
      <c r="Q2338" t="s">
        <v>364</v>
      </c>
      <c r="R2338" t="s">
        <v>364</v>
      </c>
      <c r="S2338" t="s">
        <v>364</v>
      </c>
      <c r="T2338">
        <v>87.34</v>
      </c>
      <c r="U2338" t="s">
        <v>364</v>
      </c>
      <c r="V2338">
        <v>1.2583280203338902</v>
      </c>
      <c r="W2338">
        <v>15.20024362559176</v>
      </c>
      <c r="X2338">
        <v>104.15714285714287</v>
      </c>
      <c r="Y2338">
        <v>1.2732512770777078</v>
      </c>
      <c r="Z2338">
        <v>1.5181650212626017</v>
      </c>
    </row>
    <row r="2339" spans="1:26" x14ac:dyDescent="0.25">
      <c r="A2339" t="s">
        <v>159</v>
      </c>
      <c r="B2339" t="s">
        <v>363</v>
      </c>
      <c r="C2339" t="str">
        <f>+VLOOKUP(Importaciones_mensuales[[#This Row],[Código Arancelario]],Codigos10[],2,0)</f>
        <v>Plátano</v>
      </c>
      <c r="D2339">
        <f>+VLOOKUP(Importaciones_mensuales[[#This Row],[Cultivo]],Cod_categoría[],2,0)</f>
        <v>100108006</v>
      </c>
      <c r="E2339" t="str">
        <f>+VLOOKUP(Importaciones_mensuales[[#This Row],[Código Arancelario]],Codigos10[],4,0)</f>
        <v>Sin especificar</v>
      </c>
      <c r="F2339">
        <f>+VLOOKUP(Importaciones_mensuales[[#This Row],[Procesamiento]],Cod_procesamiento[],2,0)</f>
        <v>6</v>
      </c>
      <c r="G2339" t="str">
        <f>+VLOOKUP(Importaciones_mensuales[[#This Row],[Código Arancelario]],Codigos10[],3,0)</f>
        <v>Sin especificar</v>
      </c>
      <c r="H2339">
        <f>+VLOOKUP(Importaciones_mensuales[[#This Row],[Tipo]],Cod_tipo[],2,0)</f>
        <v>5</v>
      </c>
      <c r="I2339" t="str">
        <f>+VLOOKUP(Importaciones_mensuales[[#This Row],[Código Arancelario]],Codigos10[],5,0)</f>
        <v>Tropicales y Subtropicales</v>
      </c>
      <c r="J2339">
        <f>+VLOOKUP(Importaciones_mensuales[[#This Row],[Categoría]],Cod_Tipo_cultivo[],2,0)</f>
        <v>4</v>
      </c>
      <c r="K2339" t="s">
        <v>129</v>
      </c>
      <c r="L2339">
        <f>+VLOOKUP(Importaciones_mensuales[[#This Row],[Contenido]],Contenido_cod[],2,0)</f>
        <v>1</v>
      </c>
      <c r="M2339" t="str">
        <f>+VLOOKUP(Importaciones_mensuales[[#This Row],[Código Arancelario]],Codigos10[],7,0)</f>
        <v>Sin especificar</v>
      </c>
      <c r="N2339">
        <v>2020</v>
      </c>
      <c r="O2339">
        <v>0.34847246968718976</v>
      </c>
      <c r="P2339">
        <v>0.33652357181305809</v>
      </c>
      <c r="Q2339">
        <v>0.36072773409220721</v>
      </c>
      <c r="R2339">
        <v>0.33563277927369106</v>
      </c>
      <c r="S2339">
        <v>0.34699941459783029</v>
      </c>
      <c r="T2339">
        <v>0.35943502801298627</v>
      </c>
      <c r="U2339">
        <v>0.34189124417662026</v>
      </c>
      <c r="V2339">
        <v>0.35470380585363359</v>
      </c>
      <c r="W2339">
        <v>0.39040124553906563</v>
      </c>
      <c r="X2339">
        <v>0.39551362497917247</v>
      </c>
      <c r="Y2339">
        <v>0.35034690329279033</v>
      </c>
      <c r="Z2339">
        <v>0.37135590357765486</v>
      </c>
    </row>
    <row r="2340" spans="1:26" x14ac:dyDescent="0.25">
      <c r="A2340" t="s">
        <v>161</v>
      </c>
      <c r="B2340" t="s">
        <v>363</v>
      </c>
      <c r="C2340" t="str">
        <f>+VLOOKUP(Importaciones_mensuales[[#This Row],[Código Arancelario]],Codigos10[],2,0)</f>
        <v>Plátano</v>
      </c>
      <c r="D2340">
        <f>+VLOOKUP(Importaciones_mensuales[[#This Row],[Cultivo]],Cod_categoría[],2,0)</f>
        <v>100108006</v>
      </c>
      <c r="E2340" t="str">
        <f>+VLOOKUP(Importaciones_mensuales[[#This Row],[Código Arancelario]],Codigos10[],4,0)</f>
        <v>Sin especificar</v>
      </c>
      <c r="F2340">
        <f>+VLOOKUP(Importaciones_mensuales[[#This Row],[Procesamiento]],Cod_procesamiento[],2,0)</f>
        <v>6</v>
      </c>
      <c r="G2340" t="str">
        <f>+VLOOKUP(Importaciones_mensuales[[#This Row],[Código Arancelario]],Codigos10[],3,0)</f>
        <v>Sin especificar</v>
      </c>
      <c r="H2340">
        <f>+VLOOKUP(Importaciones_mensuales[[#This Row],[Tipo]],Cod_tipo[],2,0)</f>
        <v>5</v>
      </c>
      <c r="I2340" t="str">
        <f>+VLOOKUP(Importaciones_mensuales[[#This Row],[Código Arancelario]],Codigos10[],5,0)</f>
        <v>Tropicales y Subtropicales</v>
      </c>
      <c r="J2340">
        <f>+VLOOKUP(Importaciones_mensuales[[#This Row],[Categoría]],Cod_Tipo_cultivo[],2,0)</f>
        <v>4</v>
      </c>
      <c r="K2340" t="s">
        <v>129</v>
      </c>
      <c r="L2340">
        <f>+VLOOKUP(Importaciones_mensuales[[#This Row],[Contenido]],Contenido_cod[],2,0)</f>
        <v>1</v>
      </c>
      <c r="M2340" t="str">
        <f>+VLOOKUP(Importaciones_mensuales[[#This Row],[Código Arancelario]],Codigos10[],7,0)</f>
        <v>Sin especificar</v>
      </c>
      <c r="N2340">
        <v>2020</v>
      </c>
      <c r="O2340">
        <v>0.38851801727039054</v>
      </c>
      <c r="P2340">
        <v>0.40353690177407303</v>
      </c>
      <c r="Q2340">
        <v>0.39660940257087435</v>
      </c>
      <c r="R2340">
        <v>0.37728014129454668</v>
      </c>
      <c r="S2340">
        <v>0.36263397036575451</v>
      </c>
      <c r="T2340">
        <v>0.35559608638840534</v>
      </c>
      <c r="U2340">
        <v>0.35035200082656259</v>
      </c>
      <c r="V2340">
        <v>0.33408752968436711</v>
      </c>
      <c r="W2340">
        <v>0.34168338604389503</v>
      </c>
      <c r="X2340">
        <v>0.34651790021371387</v>
      </c>
      <c r="Y2340">
        <v>0.37712054245220472</v>
      </c>
      <c r="Z2340">
        <v>0.41020419823752585</v>
      </c>
    </row>
    <row r="2341" spans="1:26" x14ac:dyDescent="0.25">
      <c r="A2341" t="s">
        <v>162</v>
      </c>
      <c r="B2341" t="s">
        <v>363</v>
      </c>
      <c r="C2341" t="str">
        <f>+VLOOKUP(Importaciones_mensuales[[#This Row],[Código Arancelario]],Codigos10[],2,0)</f>
        <v>Dátil</v>
      </c>
      <c r="D2341">
        <f>+VLOOKUP(Importaciones_mensuales[[#This Row],[Cultivo]],Cod_categoría[],2,0)</f>
        <v>100114023</v>
      </c>
      <c r="E2341" t="str">
        <f>+VLOOKUP(Importaciones_mensuales[[#This Row],[Código Arancelario]],Codigos10[],4,0)</f>
        <v>Sin especificar</v>
      </c>
      <c r="F2341">
        <f>+VLOOKUP(Importaciones_mensuales[[#This Row],[Procesamiento]],Cod_procesamiento[],2,0)</f>
        <v>6</v>
      </c>
      <c r="G2341" t="str">
        <f>+VLOOKUP(Importaciones_mensuales[[#This Row],[Código Arancelario]],Codigos10[],3,0)</f>
        <v>Sin especificar</v>
      </c>
      <c r="H2341">
        <f>+VLOOKUP(Importaciones_mensuales[[#This Row],[Tipo]],Cod_tipo[],2,0)</f>
        <v>5</v>
      </c>
      <c r="I2341" t="str">
        <f>+VLOOKUP(Importaciones_mensuales[[#This Row],[Código Arancelario]],Codigos10[],5,0)</f>
        <v>Tropicales y Subtropicales</v>
      </c>
      <c r="J2341">
        <f>+VLOOKUP(Importaciones_mensuales[[#This Row],[Categoría]],Cod_Tipo_cultivo[],2,0)</f>
        <v>4</v>
      </c>
      <c r="K2341" t="s">
        <v>129</v>
      </c>
      <c r="L2341">
        <f>+VLOOKUP(Importaciones_mensuales[[#This Row],[Contenido]],Contenido_cod[],2,0)</f>
        <v>1</v>
      </c>
      <c r="M2341" t="str">
        <f>+VLOOKUP(Importaciones_mensuales[[#This Row],[Código Arancelario]],Codigos10[],7,0)</f>
        <v>Sin especificar</v>
      </c>
      <c r="N2341">
        <v>2020</v>
      </c>
      <c r="O2341">
        <v>1.7783875</v>
      </c>
      <c r="P2341">
        <v>1.4132827355033324</v>
      </c>
      <c r="Q2341">
        <v>2.5982333333333334</v>
      </c>
      <c r="R2341">
        <v>1.9548356650246306</v>
      </c>
      <c r="S2341">
        <v>1.3867827220474394</v>
      </c>
      <c r="T2341">
        <v>1.5860491236251193</v>
      </c>
      <c r="U2341">
        <v>1.3837198055041513</v>
      </c>
      <c r="V2341">
        <v>1.4385365109180559</v>
      </c>
      <c r="W2341">
        <v>1.4737323158203697</v>
      </c>
      <c r="X2341">
        <v>1.3878555286442431</v>
      </c>
      <c r="Y2341" t="s">
        <v>364</v>
      </c>
      <c r="Z2341">
        <v>1.6261310043668122</v>
      </c>
    </row>
    <row r="2342" spans="1:26" x14ac:dyDescent="0.25">
      <c r="A2342" t="s">
        <v>289</v>
      </c>
      <c r="B2342" t="s">
        <v>363</v>
      </c>
      <c r="C2342" t="str">
        <f>+VLOOKUP(Importaciones_mensuales[[#This Row],[Código Arancelario]],Codigos10[],2,0)</f>
        <v>Higo</v>
      </c>
      <c r="D2342">
        <f>+VLOOKUP(Importaciones_mensuales[[#This Row],[Cultivo]],Cod_categoría[],2,0)</f>
        <v>100101006</v>
      </c>
      <c r="E2342" t="str">
        <f>+VLOOKUP(Importaciones_mensuales[[#This Row],[Código Arancelario]],Codigos10[],4,0)</f>
        <v>Sin especificar</v>
      </c>
      <c r="F2342">
        <f>+VLOOKUP(Importaciones_mensuales[[#This Row],[Procesamiento]],Cod_procesamiento[],2,0)</f>
        <v>6</v>
      </c>
      <c r="G2342" t="str">
        <f>+VLOOKUP(Importaciones_mensuales[[#This Row],[Código Arancelario]],Codigos10[],3,0)</f>
        <v>Sin especificar</v>
      </c>
      <c r="H2342">
        <f>+VLOOKUP(Importaciones_mensuales[[#This Row],[Tipo]],Cod_tipo[],2,0)</f>
        <v>5</v>
      </c>
      <c r="I2342" t="str">
        <f>+VLOOKUP(Importaciones_mensuales[[#This Row],[Código Arancelario]],Codigos10[],5,0)</f>
        <v>Berries</v>
      </c>
      <c r="J2342">
        <f>+VLOOKUP(Importaciones_mensuales[[#This Row],[Categoría]],Cod_Tipo_cultivo[],2,0)</f>
        <v>1</v>
      </c>
      <c r="K2342" t="s">
        <v>129</v>
      </c>
      <c r="L2342">
        <f>+VLOOKUP(Importaciones_mensuales[[#This Row],[Contenido]],Contenido_cod[],2,0)</f>
        <v>1</v>
      </c>
      <c r="M2342" t="str">
        <f>+VLOOKUP(Importaciones_mensuales[[#This Row],[Código Arancelario]],Codigos10[],7,0)</f>
        <v>Sin especificar</v>
      </c>
      <c r="N2342">
        <v>2020</v>
      </c>
      <c r="O2342">
        <v>3.8125400000000003</v>
      </c>
      <c r="P2342">
        <v>35.820895522388057</v>
      </c>
      <c r="Q2342" t="s">
        <v>364</v>
      </c>
      <c r="R2342">
        <v>1.9</v>
      </c>
      <c r="S2342" t="s">
        <v>364</v>
      </c>
      <c r="T2342" t="s">
        <v>364</v>
      </c>
      <c r="U2342">
        <v>3.873675951353472</v>
      </c>
      <c r="V2342" t="s">
        <v>364</v>
      </c>
      <c r="W2342" t="s">
        <v>364</v>
      </c>
      <c r="X2342" t="s">
        <v>364</v>
      </c>
      <c r="Y2342" t="s">
        <v>364</v>
      </c>
      <c r="Z2342" t="s">
        <v>364</v>
      </c>
    </row>
    <row r="2343" spans="1:26" x14ac:dyDescent="0.25">
      <c r="A2343" t="s">
        <v>164</v>
      </c>
      <c r="B2343" t="s">
        <v>363</v>
      </c>
      <c r="C2343" t="str">
        <f>+VLOOKUP(Importaciones_mensuales[[#This Row],[Código Arancelario]],Codigos10[],2,0)</f>
        <v>Piña</v>
      </c>
      <c r="D2343">
        <f>+VLOOKUP(Importaciones_mensuales[[#This Row],[Cultivo]],Cod_categoría[],2,0)</f>
        <v>100108005</v>
      </c>
      <c r="E2343" t="str">
        <f>+VLOOKUP(Importaciones_mensuales[[#This Row],[Código Arancelario]],Codigos10[],4,0)</f>
        <v>Sin especificar</v>
      </c>
      <c r="F2343">
        <f>+VLOOKUP(Importaciones_mensuales[[#This Row],[Procesamiento]],Cod_procesamiento[],2,0)</f>
        <v>6</v>
      </c>
      <c r="G2343" t="str">
        <f>+VLOOKUP(Importaciones_mensuales[[#This Row],[Código Arancelario]],Codigos10[],3,0)</f>
        <v>Sin especificar</v>
      </c>
      <c r="H2343">
        <f>+VLOOKUP(Importaciones_mensuales[[#This Row],[Tipo]],Cod_tipo[],2,0)</f>
        <v>5</v>
      </c>
      <c r="I2343" t="str">
        <f>+VLOOKUP(Importaciones_mensuales[[#This Row],[Código Arancelario]],Codigos10[],5,0)</f>
        <v>Tropicales y Subtropicales</v>
      </c>
      <c r="J2343">
        <f>+VLOOKUP(Importaciones_mensuales[[#This Row],[Categoría]],Cod_Tipo_cultivo[],2,0)</f>
        <v>4</v>
      </c>
      <c r="K2343" t="s">
        <v>129</v>
      </c>
      <c r="L2343">
        <f>+VLOOKUP(Importaciones_mensuales[[#This Row],[Contenido]],Contenido_cod[],2,0)</f>
        <v>1</v>
      </c>
      <c r="M2343" t="str">
        <f>+VLOOKUP(Importaciones_mensuales[[#This Row],[Código Arancelario]],Codigos10[],7,0)</f>
        <v>Sin especificar</v>
      </c>
      <c r="N2343">
        <v>2020</v>
      </c>
      <c r="O2343">
        <v>0.42094767424345464</v>
      </c>
      <c r="P2343">
        <v>0.40777413675287644</v>
      </c>
      <c r="Q2343">
        <v>0.48321244917574474</v>
      </c>
      <c r="R2343">
        <v>0.49869524638880169</v>
      </c>
      <c r="S2343">
        <v>0.46067363609727513</v>
      </c>
      <c r="T2343">
        <v>0.43966464606806116</v>
      </c>
      <c r="U2343">
        <v>0.44601910754986263</v>
      </c>
      <c r="V2343">
        <v>0.44104874297936608</v>
      </c>
      <c r="W2343">
        <v>0.44619702865559679</v>
      </c>
      <c r="X2343">
        <v>0.42057422897160024</v>
      </c>
      <c r="Y2343">
        <v>0.44875450346558327</v>
      </c>
      <c r="Z2343">
        <v>0.45575009512296366</v>
      </c>
    </row>
    <row r="2344" spans="1:26" x14ac:dyDescent="0.25">
      <c r="A2344" t="s">
        <v>266</v>
      </c>
      <c r="B2344" t="s">
        <v>15</v>
      </c>
      <c r="C2344" t="str">
        <f>+VLOOKUP(Importaciones_mensuales[[#This Row],[Código Arancelario]],Codigos10[],2,0)</f>
        <v>Ciruela</v>
      </c>
      <c r="D2344">
        <f>+VLOOKUP(Importaciones_mensuales[[#This Row],[Cultivo]],Cod_categoría[],2,0)</f>
        <v>100103002</v>
      </c>
      <c r="E2344" t="str">
        <f>+VLOOKUP(Importaciones_mensuales[[#This Row],[Código Arancelario]],Codigos10[],4,0)</f>
        <v>Deshidratado</v>
      </c>
      <c r="F2344">
        <f>+VLOOKUP(Importaciones_mensuales[[#This Row],[Procesamiento]],Cod_procesamiento[],2,0)</f>
        <v>3</v>
      </c>
      <c r="G2344" t="str">
        <f>+VLOOKUP(Importaciones_mensuales[[#This Row],[Código Arancelario]],Codigos10[],3,0)</f>
        <v>Orgánico</v>
      </c>
      <c r="H2344">
        <f>+VLOOKUP(Importaciones_mensuales[[#This Row],[Tipo]],Cod_tipo[],2,0)</f>
        <v>1</v>
      </c>
      <c r="I2344" t="str">
        <f>+VLOOKUP(Importaciones_mensuales[[#This Row],[Código Arancelario]],Codigos10[],5,0)</f>
        <v>Frutos de carozo</v>
      </c>
      <c r="J2344">
        <f>+VLOOKUP(Importaciones_mensuales[[#This Row],[Categoría]],Cod_Tipo_cultivo[],2,0)</f>
        <v>5</v>
      </c>
      <c r="K2344" t="s">
        <v>129</v>
      </c>
      <c r="L2344">
        <f>+VLOOKUP(Importaciones_mensuales[[#This Row],[Contenido]],Contenido_cod[],2,0)</f>
        <v>1</v>
      </c>
      <c r="M2344" t="str">
        <f>+VLOOKUP(Importaciones_mensuales[[#This Row],[Código Arancelario]],Codigos10[],7,0)</f>
        <v>Sin especificar</v>
      </c>
      <c r="N2344">
        <v>2018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13131.05</v>
      </c>
    </row>
    <row r="2345" spans="1:26" x14ac:dyDescent="0.25">
      <c r="A2345" t="s">
        <v>272</v>
      </c>
      <c r="B2345" t="s">
        <v>15</v>
      </c>
      <c r="C2345" t="str">
        <f>+VLOOKUP(Importaciones_mensuales[[#This Row],[Código Arancelario]],Codigos10[],2,0)</f>
        <v>Frambuesa</v>
      </c>
      <c r="D2345">
        <f>+VLOOKUP(Importaciones_mensuales[[#This Row],[Cultivo]],Cod_categoría[],2,0)</f>
        <v>100101004</v>
      </c>
      <c r="E2345" t="str">
        <f>+VLOOKUP(Importaciones_mensuales[[#This Row],[Código Arancelario]],Codigos10[],4,0)</f>
        <v>Deshidratado</v>
      </c>
      <c r="F2345">
        <f>+VLOOKUP(Importaciones_mensuales[[#This Row],[Procesamiento]],Cod_procesamiento[],2,0)</f>
        <v>3</v>
      </c>
      <c r="G2345" t="str">
        <f>+VLOOKUP(Importaciones_mensuales[[#This Row],[Código Arancelario]],Codigos10[],3,0)</f>
        <v>No orgánico</v>
      </c>
      <c r="H2345">
        <f>+VLOOKUP(Importaciones_mensuales[[#This Row],[Tipo]],Cod_tipo[],2,0)</f>
        <v>2</v>
      </c>
      <c r="I2345" t="str">
        <f>+VLOOKUP(Importaciones_mensuales[[#This Row],[Código Arancelario]],Codigos10[],5,0)</f>
        <v>Berries</v>
      </c>
      <c r="J2345">
        <f>+VLOOKUP(Importaciones_mensuales[[#This Row],[Categoría]],Cod_Tipo_cultivo[],2,0)</f>
        <v>1</v>
      </c>
      <c r="K2345" t="s">
        <v>129</v>
      </c>
      <c r="L2345">
        <f>+VLOOKUP(Importaciones_mensuales[[#This Row],[Contenido]],Contenido_cod[],2,0)</f>
        <v>1</v>
      </c>
      <c r="M2345" t="str">
        <f>+VLOOKUP(Importaciones_mensuales[[#This Row],[Código Arancelario]],Codigos10[],7,0)</f>
        <v>Sin especificar</v>
      </c>
      <c r="N2345">
        <v>2018</v>
      </c>
      <c r="O2345">
        <v>0</v>
      </c>
      <c r="P2345">
        <v>0</v>
      </c>
      <c r="Q2345">
        <v>293.89999999999998</v>
      </c>
      <c r="R2345">
        <v>0</v>
      </c>
      <c r="S2345">
        <v>26143.89</v>
      </c>
      <c r="T2345">
        <v>983.6</v>
      </c>
      <c r="U2345">
        <v>0</v>
      </c>
      <c r="V2345">
        <v>0</v>
      </c>
      <c r="W2345">
        <v>0</v>
      </c>
      <c r="X2345">
        <v>38593.339999999997</v>
      </c>
      <c r="Y2345">
        <v>1430.5700000000002</v>
      </c>
      <c r="Z2345">
        <v>0</v>
      </c>
    </row>
    <row r="2346" spans="1:26" x14ac:dyDescent="0.25">
      <c r="A2346" t="s">
        <v>171</v>
      </c>
      <c r="B2346" t="s">
        <v>363</v>
      </c>
      <c r="C2346" t="str">
        <f>+VLOOKUP(Importaciones_mensuales[[#This Row],[Código Arancelario]],Codigos10[],2,0)</f>
        <v>Palta</v>
      </c>
      <c r="D2346">
        <f>+VLOOKUP(Importaciones_mensuales[[#This Row],[Cultivo]],Cod_categoría[],2,0)</f>
        <v>100106002</v>
      </c>
      <c r="E2346" t="str">
        <f>+VLOOKUP(Importaciones_mensuales[[#This Row],[Código Arancelario]],Codigos10[],4,0)</f>
        <v>Sin especificar</v>
      </c>
      <c r="F2346">
        <f>+VLOOKUP(Importaciones_mensuales[[#This Row],[Procesamiento]],Cod_procesamiento[],2,0)</f>
        <v>6</v>
      </c>
      <c r="G2346" t="str">
        <f>+VLOOKUP(Importaciones_mensuales[[#This Row],[Código Arancelario]],Codigos10[],3,0)</f>
        <v>Sin especificar</v>
      </c>
      <c r="H2346">
        <f>+VLOOKUP(Importaciones_mensuales[[#This Row],[Tipo]],Cod_tipo[],2,0)</f>
        <v>5</v>
      </c>
      <c r="I2346" t="str">
        <f>+VLOOKUP(Importaciones_mensuales[[#This Row],[Código Arancelario]],Codigos10[],5,0)</f>
        <v>Frutos Oleaginosos</v>
      </c>
      <c r="J2346">
        <f>+VLOOKUP(Importaciones_mensuales[[#This Row],[Categoría]],Cod_Tipo_cultivo[],2,0)</f>
        <v>12</v>
      </c>
      <c r="K2346" t="s">
        <v>129</v>
      </c>
      <c r="L2346">
        <f>+VLOOKUP(Importaciones_mensuales[[#This Row],[Contenido]],Contenido_cod[],2,0)</f>
        <v>1</v>
      </c>
      <c r="M2346" t="str">
        <f>+VLOOKUP(Importaciones_mensuales[[#This Row],[Código Arancelario]],Codigos10[],7,0)</f>
        <v>Fuerte</v>
      </c>
      <c r="N2346">
        <v>2020</v>
      </c>
      <c r="O2346" t="s">
        <v>364</v>
      </c>
      <c r="P2346" t="s">
        <v>364</v>
      </c>
      <c r="Q2346" t="s">
        <v>364</v>
      </c>
      <c r="R2346" t="s">
        <v>364</v>
      </c>
      <c r="S2346">
        <v>1.2423879865154766</v>
      </c>
      <c r="T2346">
        <v>1.2467558024572851</v>
      </c>
      <c r="U2346">
        <v>1.0551757898222567</v>
      </c>
      <c r="V2346" t="s">
        <v>364</v>
      </c>
      <c r="W2346" t="s">
        <v>364</v>
      </c>
      <c r="X2346" t="s">
        <v>364</v>
      </c>
      <c r="Y2346" t="s">
        <v>364</v>
      </c>
      <c r="Z2346" t="s">
        <v>364</v>
      </c>
    </row>
    <row r="2347" spans="1:26" x14ac:dyDescent="0.25">
      <c r="A2347" t="s">
        <v>322</v>
      </c>
      <c r="B2347" t="s">
        <v>15</v>
      </c>
      <c r="C2347" t="str">
        <f>+VLOOKUP(Importaciones_mensuales[[#This Row],[Código Arancelario]],Codigos10[],2,0)</f>
        <v>Frutilla</v>
      </c>
      <c r="D2347">
        <f>+VLOOKUP(Importaciones_mensuales[[#This Row],[Cultivo]],Cod_categoría[],2,0)</f>
        <v>100112025</v>
      </c>
      <c r="E2347" t="str">
        <f>+VLOOKUP(Importaciones_mensuales[[#This Row],[Código Arancelario]],Codigos10[],4,0)</f>
        <v>Deshidratado</v>
      </c>
      <c r="F2347">
        <f>+VLOOKUP(Importaciones_mensuales[[#This Row],[Procesamiento]],Cod_procesamiento[],2,0)</f>
        <v>3</v>
      </c>
      <c r="G2347" t="str">
        <f>+VLOOKUP(Importaciones_mensuales[[#This Row],[Código Arancelario]],Codigos10[],3,0)</f>
        <v>Orgánico</v>
      </c>
      <c r="H2347">
        <f>+VLOOKUP(Importaciones_mensuales[[#This Row],[Tipo]],Cod_tipo[],2,0)</f>
        <v>1</v>
      </c>
      <c r="I2347" t="str">
        <f>+VLOOKUP(Importaciones_mensuales[[#This Row],[Código Arancelario]],Codigos10[],5,0)</f>
        <v>Berries</v>
      </c>
      <c r="J2347">
        <f>+VLOOKUP(Importaciones_mensuales[[#This Row],[Categoría]],Cod_Tipo_cultivo[],2,0)</f>
        <v>1</v>
      </c>
      <c r="K2347" t="s">
        <v>129</v>
      </c>
      <c r="L2347">
        <f>+VLOOKUP(Importaciones_mensuales[[#This Row],[Contenido]],Contenido_cod[],2,0)</f>
        <v>1</v>
      </c>
      <c r="M2347" t="str">
        <f>+VLOOKUP(Importaciones_mensuales[[#This Row],[Código Arancelario]],Codigos10[],7,0)</f>
        <v>Sin especificar</v>
      </c>
      <c r="N2347">
        <v>2018</v>
      </c>
      <c r="O2347">
        <v>0</v>
      </c>
      <c r="P2347">
        <v>0</v>
      </c>
      <c r="Q2347">
        <v>0</v>
      </c>
      <c r="R2347">
        <v>308.39999999999998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</row>
    <row r="2348" spans="1:26" x14ac:dyDescent="0.25">
      <c r="A2348" t="s">
        <v>174</v>
      </c>
      <c r="B2348" t="s">
        <v>363</v>
      </c>
      <c r="C2348" t="str">
        <f>+VLOOKUP(Importaciones_mensuales[[#This Row],[Código Arancelario]],Codigos10[],2,0)</f>
        <v>Mango</v>
      </c>
      <c r="D2348">
        <f>+VLOOKUP(Importaciones_mensuales[[#This Row],[Cultivo]],Cod_categoría[],2,0)</f>
        <v>100108002</v>
      </c>
      <c r="E2348" t="str">
        <f>+VLOOKUP(Importaciones_mensuales[[#This Row],[Código Arancelario]],Codigos10[],4,0)</f>
        <v>Sin especificar</v>
      </c>
      <c r="F2348">
        <f>+VLOOKUP(Importaciones_mensuales[[#This Row],[Procesamiento]],Cod_procesamiento[],2,0)</f>
        <v>6</v>
      </c>
      <c r="G2348" t="str">
        <f>+VLOOKUP(Importaciones_mensuales[[#This Row],[Código Arancelario]],Codigos10[],3,0)</f>
        <v>Sin especificar</v>
      </c>
      <c r="H2348">
        <f>+VLOOKUP(Importaciones_mensuales[[#This Row],[Tipo]],Cod_tipo[],2,0)</f>
        <v>5</v>
      </c>
      <c r="I2348" t="str">
        <f>+VLOOKUP(Importaciones_mensuales[[#This Row],[Código Arancelario]],Codigos10[],5,0)</f>
        <v>Tropicales y Subtropicales</v>
      </c>
      <c r="J2348">
        <f>+VLOOKUP(Importaciones_mensuales[[#This Row],[Categoría]],Cod_Tipo_cultivo[],2,0)</f>
        <v>4</v>
      </c>
      <c r="K2348" t="s">
        <v>129</v>
      </c>
      <c r="L2348">
        <f>+VLOOKUP(Importaciones_mensuales[[#This Row],[Contenido]],Contenido_cod[],2,0)</f>
        <v>1</v>
      </c>
      <c r="M2348" t="str">
        <f>+VLOOKUP(Importaciones_mensuales[[#This Row],[Código Arancelario]],Codigos10[],7,0)</f>
        <v>Guayabas, mangos y mangostanes</v>
      </c>
      <c r="N2348">
        <v>2020</v>
      </c>
      <c r="O2348">
        <v>0.75899668305856915</v>
      </c>
      <c r="P2348">
        <v>0.74241863983887291</v>
      </c>
      <c r="Q2348">
        <v>0.74676427262368439</v>
      </c>
      <c r="R2348">
        <v>0.85737533512064357</v>
      </c>
      <c r="S2348">
        <v>0.94378548202244195</v>
      </c>
      <c r="T2348">
        <v>1.5179118918678693</v>
      </c>
      <c r="U2348">
        <v>1.3870160516207781</v>
      </c>
      <c r="V2348">
        <v>1.3490380582649559</v>
      </c>
      <c r="W2348">
        <v>1.1539884680771764</v>
      </c>
      <c r="X2348">
        <v>0.89405909330206002</v>
      </c>
      <c r="Y2348">
        <v>0.84217312145193735</v>
      </c>
      <c r="Z2348">
        <v>0.836639705168295</v>
      </c>
    </row>
    <row r="2349" spans="1:26" x14ac:dyDescent="0.25">
      <c r="A2349" t="s">
        <v>176</v>
      </c>
      <c r="B2349" t="s">
        <v>363</v>
      </c>
      <c r="C2349" t="str">
        <f>+VLOOKUP(Importaciones_mensuales[[#This Row],[Código Arancelario]],Codigos10[],2,0)</f>
        <v>Mandarina</v>
      </c>
      <c r="D2349">
        <f>+VLOOKUP(Importaciones_mensuales[[#This Row],[Cultivo]],Cod_categoría[],2,0)</f>
        <v>100102004</v>
      </c>
      <c r="E2349" t="str">
        <f>+VLOOKUP(Importaciones_mensuales[[#This Row],[Código Arancelario]],Codigos10[],4,0)</f>
        <v>Sin especificar</v>
      </c>
      <c r="F2349">
        <f>+VLOOKUP(Importaciones_mensuales[[#This Row],[Procesamiento]],Cod_procesamiento[],2,0)</f>
        <v>6</v>
      </c>
      <c r="G2349" t="str">
        <f>+VLOOKUP(Importaciones_mensuales[[#This Row],[Código Arancelario]],Codigos10[],3,0)</f>
        <v>Sin especificar</v>
      </c>
      <c r="H2349">
        <f>+VLOOKUP(Importaciones_mensuales[[#This Row],[Tipo]],Cod_tipo[],2,0)</f>
        <v>5</v>
      </c>
      <c r="I2349" t="str">
        <f>+VLOOKUP(Importaciones_mensuales[[#This Row],[Código Arancelario]],Codigos10[],5,0)</f>
        <v>Cítricos</v>
      </c>
      <c r="J2349">
        <f>+VLOOKUP(Importaciones_mensuales[[#This Row],[Categoría]],Cod_Tipo_cultivo[],2,0)</f>
        <v>2</v>
      </c>
      <c r="K2349" t="s">
        <v>129</v>
      </c>
      <c r="L2349">
        <f>+VLOOKUP(Importaciones_mensuales[[#This Row],[Contenido]],Contenido_cod[],2,0)</f>
        <v>1</v>
      </c>
      <c r="M2349" t="str">
        <f>+VLOOKUP(Importaciones_mensuales[[#This Row],[Código Arancelario]],Codigos10[],7,0)</f>
        <v>Sin especificar</v>
      </c>
      <c r="N2349">
        <v>2020</v>
      </c>
      <c r="O2349" t="s">
        <v>364</v>
      </c>
      <c r="P2349">
        <v>2.6603394716957891</v>
      </c>
      <c r="Q2349">
        <v>2.348877038383943</v>
      </c>
      <c r="R2349">
        <v>2.7058823529411766</v>
      </c>
      <c r="S2349">
        <v>2.7058823529411766</v>
      </c>
      <c r="T2349" t="s">
        <v>364</v>
      </c>
      <c r="U2349" t="s">
        <v>364</v>
      </c>
      <c r="V2349" t="s">
        <v>364</v>
      </c>
      <c r="W2349" t="s">
        <v>364</v>
      </c>
      <c r="X2349" t="s">
        <v>364</v>
      </c>
      <c r="Y2349" t="s">
        <v>364</v>
      </c>
      <c r="Z2349" t="s">
        <v>364</v>
      </c>
    </row>
    <row r="2350" spans="1:26" x14ac:dyDescent="0.25">
      <c r="A2350" t="s">
        <v>179</v>
      </c>
      <c r="B2350" t="s">
        <v>363</v>
      </c>
      <c r="C2350" t="str">
        <f>+VLOOKUP(Importaciones_mensuales[[#This Row],[Código Arancelario]],Codigos10[],2,0)</f>
        <v>Otros cítricos</v>
      </c>
      <c r="D2350">
        <f>+VLOOKUP(Importaciones_mensuales[[#This Row],[Cultivo]],Cod_categoría[],2,0)</f>
        <v>100102008</v>
      </c>
      <c r="E2350" t="str">
        <f>+VLOOKUP(Importaciones_mensuales[[#This Row],[Código Arancelario]],Codigos10[],4,0)</f>
        <v>Sin especificar</v>
      </c>
      <c r="F2350">
        <f>+VLOOKUP(Importaciones_mensuales[[#This Row],[Procesamiento]],Cod_procesamiento[],2,0)</f>
        <v>6</v>
      </c>
      <c r="G2350" t="str">
        <f>+VLOOKUP(Importaciones_mensuales[[#This Row],[Código Arancelario]],Codigos10[],3,0)</f>
        <v>Sin especificar</v>
      </c>
      <c r="H2350">
        <f>+VLOOKUP(Importaciones_mensuales[[#This Row],[Tipo]],Cod_tipo[],2,0)</f>
        <v>5</v>
      </c>
      <c r="I2350" t="str">
        <f>+VLOOKUP(Importaciones_mensuales[[#This Row],[Código Arancelario]],Codigos10[],5,0)</f>
        <v>Cítricos</v>
      </c>
      <c r="J2350">
        <f>+VLOOKUP(Importaciones_mensuales[[#This Row],[Categoría]],Cod_Tipo_cultivo[],2,0)</f>
        <v>2</v>
      </c>
      <c r="K2350" t="s">
        <v>129</v>
      </c>
      <c r="L2350">
        <f>+VLOOKUP(Importaciones_mensuales[[#This Row],[Contenido]],Contenido_cod[],2,0)</f>
        <v>1</v>
      </c>
      <c r="M2350" t="str">
        <f>+VLOOKUP(Importaciones_mensuales[[#This Row],[Código Arancelario]],Codigos10[],7,0)</f>
        <v>Sin especificar</v>
      </c>
      <c r="N2350">
        <v>2020</v>
      </c>
      <c r="O2350" t="s">
        <v>364</v>
      </c>
      <c r="P2350">
        <v>1.1413850400609191</v>
      </c>
      <c r="Q2350">
        <v>1.2902282568022663</v>
      </c>
      <c r="R2350">
        <v>1.2769180556683601</v>
      </c>
      <c r="S2350" t="s">
        <v>364</v>
      </c>
      <c r="T2350" t="s">
        <v>364</v>
      </c>
      <c r="U2350">
        <v>1.0729935897435898</v>
      </c>
      <c r="V2350">
        <v>1.1130726641954187</v>
      </c>
      <c r="W2350">
        <v>1.0981586381745745</v>
      </c>
      <c r="X2350" t="s">
        <v>364</v>
      </c>
      <c r="Y2350" t="s">
        <v>364</v>
      </c>
      <c r="Z2350" t="s">
        <v>364</v>
      </c>
    </row>
    <row r="2351" spans="1:26" x14ac:dyDescent="0.25">
      <c r="A2351" t="s">
        <v>181</v>
      </c>
      <c r="B2351" t="s">
        <v>363</v>
      </c>
      <c r="C2351" t="str">
        <f>+VLOOKUP(Importaciones_mensuales[[#This Row],[Código Arancelario]],Codigos10[],2,0)</f>
        <v>Pomelo</v>
      </c>
      <c r="D2351">
        <f>+VLOOKUP(Importaciones_mensuales[[#This Row],[Cultivo]],Cod_categoría[],2,0)</f>
        <v>100102006</v>
      </c>
      <c r="E2351" t="str">
        <f>+VLOOKUP(Importaciones_mensuales[[#This Row],[Código Arancelario]],Codigos10[],4,0)</f>
        <v>Sin especificar</v>
      </c>
      <c r="F2351">
        <f>+VLOOKUP(Importaciones_mensuales[[#This Row],[Procesamiento]],Cod_procesamiento[],2,0)</f>
        <v>6</v>
      </c>
      <c r="G2351" t="str">
        <f>+VLOOKUP(Importaciones_mensuales[[#This Row],[Código Arancelario]],Codigos10[],3,0)</f>
        <v>Sin especificar</v>
      </c>
      <c r="H2351">
        <f>+VLOOKUP(Importaciones_mensuales[[#This Row],[Tipo]],Cod_tipo[],2,0)</f>
        <v>5</v>
      </c>
      <c r="I2351" t="str">
        <f>+VLOOKUP(Importaciones_mensuales[[#This Row],[Código Arancelario]],Codigos10[],5,0)</f>
        <v>Cítricos</v>
      </c>
      <c r="J2351">
        <f>+VLOOKUP(Importaciones_mensuales[[#This Row],[Categoría]],Cod_Tipo_cultivo[],2,0)</f>
        <v>2</v>
      </c>
      <c r="K2351" t="s">
        <v>129</v>
      </c>
      <c r="L2351">
        <f>+VLOOKUP(Importaciones_mensuales[[#This Row],[Contenido]],Contenido_cod[],2,0)</f>
        <v>1</v>
      </c>
      <c r="M2351" t="str">
        <f>+VLOOKUP(Importaciones_mensuales[[#This Row],[Código Arancelario]],Codigos10[],7,0)</f>
        <v>Sin especificar</v>
      </c>
      <c r="N2351">
        <v>2020</v>
      </c>
      <c r="O2351" t="s">
        <v>364</v>
      </c>
      <c r="P2351">
        <v>1.3528876880309684</v>
      </c>
      <c r="Q2351">
        <v>1.4267990074441688</v>
      </c>
      <c r="R2351">
        <v>1.3371767643102113</v>
      </c>
      <c r="S2351">
        <v>1.3282402556857265</v>
      </c>
      <c r="T2351" t="s">
        <v>364</v>
      </c>
      <c r="U2351" t="s">
        <v>364</v>
      </c>
      <c r="V2351" t="s">
        <v>364</v>
      </c>
      <c r="W2351">
        <v>1.4419382716049383</v>
      </c>
      <c r="X2351" t="s">
        <v>364</v>
      </c>
      <c r="Y2351" t="s">
        <v>364</v>
      </c>
      <c r="Z2351" t="s">
        <v>364</v>
      </c>
    </row>
    <row r="2352" spans="1:26" x14ac:dyDescent="0.25">
      <c r="A2352" t="s">
        <v>183</v>
      </c>
      <c r="B2352" t="s">
        <v>363</v>
      </c>
      <c r="C2352" t="str">
        <f>+VLOOKUP(Importaciones_mensuales[[#This Row],[Código Arancelario]],Codigos10[],2,0)</f>
        <v>Limón</v>
      </c>
      <c r="D2352">
        <f>+VLOOKUP(Importaciones_mensuales[[#This Row],[Cultivo]],Cod_categoría[],2,0)</f>
        <v>100102003</v>
      </c>
      <c r="E2352" t="str">
        <f>+VLOOKUP(Importaciones_mensuales[[#This Row],[Código Arancelario]],Codigos10[],4,0)</f>
        <v>Sin especificar</v>
      </c>
      <c r="F2352">
        <f>+VLOOKUP(Importaciones_mensuales[[#This Row],[Procesamiento]],Cod_procesamiento[],2,0)</f>
        <v>6</v>
      </c>
      <c r="G2352" t="str">
        <f>+VLOOKUP(Importaciones_mensuales[[#This Row],[Código Arancelario]],Codigos10[],3,0)</f>
        <v>Sin especificar</v>
      </c>
      <c r="H2352">
        <f>+VLOOKUP(Importaciones_mensuales[[#This Row],[Tipo]],Cod_tipo[],2,0)</f>
        <v>5</v>
      </c>
      <c r="I2352" t="str">
        <f>+VLOOKUP(Importaciones_mensuales[[#This Row],[Código Arancelario]],Codigos10[],5,0)</f>
        <v>Cítricos</v>
      </c>
      <c r="J2352">
        <f>+VLOOKUP(Importaciones_mensuales[[#This Row],[Categoría]],Cod_Tipo_cultivo[],2,0)</f>
        <v>2</v>
      </c>
      <c r="K2352" t="s">
        <v>129</v>
      </c>
      <c r="L2352">
        <f>+VLOOKUP(Importaciones_mensuales[[#This Row],[Contenido]],Contenido_cod[],2,0)</f>
        <v>1</v>
      </c>
      <c r="M2352" t="str">
        <f>+VLOOKUP(Importaciones_mensuales[[#This Row],[Código Arancelario]],Codigos10[],7,0)</f>
        <v>Sin especificar</v>
      </c>
      <c r="N2352">
        <v>2020</v>
      </c>
      <c r="O2352">
        <v>1.0938888162421836</v>
      </c>
      <c r="P2352">
        <v>1.0397475161816458</v>
      </c>
      <c r="Q2352">
        <v>1.1025019044159992</v>
      </c>
      <c r="R2352">
        <v>1.8235294117647058</v>
      </c>
      <c r="S2352">
        <v>12.510731192818072</v>
      </c>
      <c r="T2352" t="s">
        <v>364</v>
      </c>
      <c r="U2352">
        <v>0.80299190192226833</v>
      </c>
      <c r="V2352">
        <v>1.2723395061728395</v>
      </c>
      <c r="W2352">
        <v>0.96637015017571104</v>
      </c>
      <c r="X2352" t="s">
        <v>364</v>
      </c>
      <c r="Y2352">
        <v>0.89770281810418451</v>
      </c>
      <c r="Z2352">
        <v>1.4262395266459882</v>
      </c>
    </row>
    <row r="2353" spans="1:26" x14ac:dyDescent="0.25">
      <c r="A2353" t="s">
        <v>185</v>
      </c>
      <c r="B2353" t="s">
        <v>363</v>
      </c>
      <c r="C2353" t="str">
        <f>+VLOOKUP(Importaciones_mensuales[[#This Row],[Código Arancelario]],Codigos10[],2,0)</f>
        <v>Lima agria</v>
      </c>
      <c r="D2353">
        <f>+VLOOKUP(Importaciones_mensuales[[#This Row],[Cultivo]],Cod_categoría[],2,0)</f>
        <v>100114027</v>
      </c>
      <c r="E2353" t="str">
        <f>+VLOOKUP(Importaciones_mensuales[[#This Row],[Código Arancelario]],Codigos10[],4,0)</f>
        <v>Sin especificar</v>
      </c>
      <c r="F2353">
        <f>+VLOOKUP(Importaciones_mensuales[[#This Row],[Procesamiento]],Cod_procesamiento[],2,0)</f>
        <v>6</v>
      </c>
      <c r="G2353" t="str">
        <f>+VLOOKUP(Importaciones_mensuales[[#This Row],[Código Arancelario]],Codigos10[],3,0)</f>
        <v>Sin especificar</v>
      </c>
      <c r="H2353">
        <f>+VLOOKUP(Importaciones_mensuales[[#This Row],[Tipo]],Cod_tipo[],2,0)</f>
        <v>5</v>
      </c>
      <c r="I2353" t="str">
        <f>+VLOOKUP(Importaciones_mensuales[[#This Row],[Código Arancelario]],Codigos10[],5,0)</f>
        <v>Cítricos</v>
      </c>
      <c r="J2353">
        <f>+VLOOKUP(Importaciones_mensuales[[#This Row],[Categoría]],Cod_Tipo_cultivo[],2,0)</f>
        <v>2</v>
      </c>
      <c r="K2353" t="s">
        <v>129</v>
      </c>
      <c r="L2353">
        <f>+VLOOKUP(Importaciones_mensuales[[#This Row],[Contenido]],Contenido_cod[],2,0)</f>
        <v>1</v>
      </c>
      <c r="M2353" t="str">
        <f>+VLOOKUP(Importaciones_mensuales[[#This Row],[Código Arancelario]],Codigos10[],7,0)</f>
        <v>Sin especificar</v>
      </c>
      <c r="N2353">
        <v>2020</v>
      </c>
      <c r="O2353">
        <v>0.68809142309888205</v>
      </c>
      <c r="P2353">
        <v>0.6059479529897972</v>
      </c>
      <c r="Q2353">
        <v>0.58598576070336394</v>
      </c>
      <c r="R2353">
        <v>0.74970623046745122</v>
      </c>
      <c r="S2353">
        <v>0.67105715771727825</v>
      </c>
      <c r="T2353">
        <v>0.80006652066794415</v>
      </c>
      <c r="U2353">
        <v>0.77535105441552155</v>
      </c>
      <c r="V2353">
        <v>0.77257311754919622</v>
      </c>
      <c r="W2353">
        <v>0.74101917672342532</v>
      </c>
      <c r="X2353">
        <v>0.88771736382279409</v>
      </c>
      <c r="Y2353">
        <v>0.83851874412025473</v>
      </c>
      <c r="Z2353">
        <v>0.74486849843876979</v>
      </c>
    </row>
    <row r="2354" spans="1:26" x14ac:dyDescent="0.25">
      <c r="A2354" t="s">
        <v>187</v>
      </c>
      <c r="B2354" t="s">
        <v>363</v>
      </c>
      <c r="C2354" t="str">
        <f>+VLOOKUP(Importaciones_mensuales[[#This Row],[Código Arancelario]],Codigos10[],2,0)</f>
        <v>Limón</v>
      </c>
      <c r="D2354">
        <f>+VLOOKUP(Importaciones_mensuales[[#This Row],[Cultivo]],Cod_categoría[],2,0)</f>
        <v>100102003</v>
      </c>
      <c r="E2354" t="str">
        <f>+VLOOKUP(Importaciones_mensuales[[#This Row],[Código Arancelario]],Codigos10[],4,0)</f>
        <v>Sin especificar</v>
      </c>
      <c r="F2354">
        <f>+VLOOKUP(Importaciones_mensuales[[#This Row],[Procesamiento]],Cod_procesamiento[],2,0)</f>
        <v>6</v>
      </c>
      <c r="G2354" t="str">
        <f>+VLOOKUP(Importaciones_mensuales[[#This Row],[Código Arancelario]],Codigos10[],3,0)</f>
        <v>Sin especificar</v>
      </c>
      <c r="H2354">
        <f>+VLOOKUP(Importaciones_mensuales[[#This Row],[Tipo]],Cod_tipo[],2,0)</f>
        <v>5</v>
      </c>
      <c r="I2354" t="str">
        <f>+VLOOKUP(Importaciones_mensuales[[#This Row],[Código Arancelario]],Codigos10[],5,0)</f>
        <v>Cítricos</v>
      </c>
      <c r="J2354">
        <f>+VLOOKUP(Importaciones_mensuales[[#This Row],[Categoría]],Cod_Tipo_cultivo[],2,0)</f>
        <v>2</v>
      </c>
      <c r="K2354" t="s">
        <v>129</v>
      </c>
      <c r="L2354">
        <f>+VLOOKUP(Importaciones_mensuales[[#This Row],[Contenido]],Contenido_cod[],2,0)</f>
        <v>1</v>
      </c>
      <c r="M2354" t="str">
        <f>+VLOOKUP(Importaciones_mensuales[[#This Row],[Código Arancelario]],Codigos10[],7,0)</f>
        <v>Sin especificar</v>
      </c>
      <c r="N2354">
        <v>2020</v>
      </c>
      <c r="O2354">
        <v>0.74527159941093157</v>
      </c>
      <c r="P2354">
        <v>0.73055638931147771</v>
      </c>
      <c r="Q2354">
        <v>0.73701216320074847</v>
      </c>
      <c r="R2354">
        <v>0.71597919177208258</v>
      </c>
      <c r="S2354">
        <v>0.63744914738124236</v>
      </c>
      <c r="T2354">
        <v>0.69800378372876903</v>
      </c>
      <c r="U2354">
        <v>0.74057697027599101</v>
      </c>
      <c r="V2354">
        <v>0.78002237084481096</v>
      </c>
      <c r="W2354">
        <v>0.86626429712927866</v>
      </c>
      <c r="X2354">
        <v>0.87167131109169793</v>
      </c>
      <c r="Y2354">
        <v>0.86521744706210735</v>
      </c>
      <c r="Z2354">
        <v>0.80402547011849568</v>
      </c>
    </row>
    <row r="2355" spans="1:26" x14ac:dyDescent="0.25">
      <c r="A2355" t="s">
        <v>188</v>
      </c>
      <c r="B2355" t="s">
        <v>363</v>
      </c>
      <c r="C2355" t="str">
        <f>+VLOOKUP(Importaciones_mensuales[[#This Row],[Código Arancelario]],Codigos10[],2,0)</f>
        <v>Otros cítricos</v>
      </c>
      <c r="D2355">
        <f>+VLOOKUP(Importaciones_mensuales[[#This Row],[Cultivo]],Cod_categoría[],2,0)</f>
        <v>100102008</v>
      </c>
      <c r="E2355" t="str">
        <f>+VLOOKUP(Importaciones_mensuales[[#This Row],[Código Arancelario]],Codigos10[],4,0)</f>
        <v>Sin especificar</v>
      </c>
      <c r="F2355">
        <f>+VLOOKUP(Importaciones_mensuales[[#This Row],[Procesamiento]],Cod_procesamiento[],2,0)</f>
        <v>6</v>
      </c>
      <c r="G2355" t="str">
        <f>+VLOOKUP(Importaciones_mensuales[[#This Row],[Código Arancelario]],Codigos10[],3,0)</f>
        <v>Sin especificar</v>
      </c>
      <c r="H2355">
        <f>+VLOOKUP(Importaciones_mensuales[[#This Row],[Tipo]],Cod_tipo[],2,0)</f>
        <v>5</v>
      </c>
      <c r="I2355" t="str">
        <f>+VLOOKUP(Importaciones_mensuales[[#This Row],[Código Arancelario]],Codigos10[],5,0)</f>
        <v>Cítricos</v>
      </c>
      <c r="J2355">
        <f>+VLOOKUP(Importaciones_mensuales[[#This Row],[Categoría]],Cod_Tipo_cultivo[],2,0)</f>
        <v>2</v>
      </c>
      <c r="K2355" t="s">
        <v>129</v>
      </c>
      <c r="L2355">
        <f>+VLOOKUP(Importaciones_mensuales[[#This Row],[Contenido]],Contenido_cod[],2,0)</f>
        <v>1</v>
      </c>
      <c r="M2355" t="str">
        <f>+VLOOKUP(Importaciones_mensuales[[#This Row],[Código Arancelario]],Codigos10[],7,0)</f>
        <v>Sin especificar</v>
      </c>
      <c r="N2355">
        <v>2020</v>
      </c>
      <c r="O2355">
        <v>0.8560874338624338</v>
      </c>
      <c r="P2355">
        <v>0.89348650793650797</v>
      </c>
      <c r="Q2355">
        <v>0.86910544623335317</v>
      </c>
      <c r="R2355">
        <v>0.96842013888888889</v>
      </c>
      <c r="S2355">
        <v>0.96619920634920642</v>
      </c>
      <c r="T2355" t="s">
        <v>364</v>
      </c>
      <c r="U2355" t="s">
        <v>364</v>
      </c>
      <c r="V2355" t="s">
        <v>364</v>
      </c>
      <c r="W2355" t="s">
        <v>364</v>
      </c>
      <c r="X2355" t="s">
        <v>364</v>
      </c>
      <c r="Y2355" t="s">
        <v>364</v>
      </c>
      <c r="Z2355" t="s">
        <v>364</v>
      </c>
    </row>
    <row r="2356" spans="1:26" x14ac:dyDescent="0.25">
      <c r="A2356" t="s">
        <v>32</v>
      </c>
      <c r="B2356" t="s">
        <v>15</v>
      </c>
      <c r="C2356" t="str">
        <f>+VLOOKUP(Importaciones_mensuales[[#This Row],[Código Arancelario]],Codigos10[],2,0)</f>
        <v>Ajo</v>
      </c>
      <c r="D2356">
        <f>+VLOOKUP(Importaciones_mensuales[[#This Row],[Cultivo]],Cod_categoría[],2,0)</f>
        <v>100112003</v>
      </c>
      <c r="E2356" t="str">
        <f>+VLOOKUP(Importaciones_mensuales[[#This Row],[Código Arancelario]],Codigos10[],4,0)</f>
        <v>Fresco</v>
      </c>
      <c r="F2356">
        <f>+VLOOKUP(Importaciones_mensuales[[#This Row],[Procesamiento]],Cod_procesamiento[],2,0)</f>
        <v>4</v>
      </c>
      <c r="G2356" t="str">
        <f>+VLOOKUP(Importaciones_mensuales[[#This Row],[Código Arancelario]],Codigos10[],3,0)</f>
        <v>Orgánico</v>
      </c>
      <c r="H2356">
        <f>+VLOOKUP(Importaciones_mensuales[[#This Row],[Tipo]],Cod_tipo[],2,0)</f>
        <v>1</v>
      </c>
      <c r="I2356" t="str">
        <f>+VLOOKUP(Importaciones_mensuales[[#This Row],[Código Arancelario]],Codigos10[],5,0)</f>
        <v>Hortalizas</v>
      </c>
      <c r="J2356">
        <f>+VLOOKUP(Importaciones_mensuales[[#This Row],[Categoría]],Cod_Tipo_cultivo[],2,0)</f>
        <v>7</v>
      </c>
      <c r="K2356" t="s">
        <v>20</v>
      </c>
      <c r="L2356">
        <f>+VLOOKUP(Importaciones_mensuales[[#This Row],[Contenido]],Contenido_cod[],2,0)</f>
        <v>2</v>
      </c>
      <c r="M2356" t="str">
        <f>+VLOOKUP(Importaciones_mensuales[[#This Row],[Código Arancelario]],Codigos10[],7,0)</f>
        <v>Sin especificar</v>
      </c>
      <c r="N2356">
        <v>2017</v>
      </c>
      <c r="O2356">
        <v>0</v>
      </c>
      <c r="P2356">
        <v>0</v>
      </c>
      <c r="Q2356">
        <v>0</v>
      </c>
      <c r="R2356">
        <v>72884.399999999994</v>
      </c>
      <c r="S2356">
        <v>0</v>
      </c>
      <c r="T2356">
        <v>0</v>
      </c>
      <c r="U2356">
        <v>21870</v>
      </c>
      <c r="V2356">
        <v>37749</v>
      </c>
      <c r="W2356">
        <v>0</v>
      </c>
      <c r="X2356">
        <v>61560</v>
      </c>
      <c r="Y2356">
        <v>0</v>
      </c>
      <c r="Z2356">
        <v>17531.189999999999</v>
      </c>
    </row>
    <row r="2357" spans="1:26" x14ac:dyDescent="0.25">
      <c r="A2357" t="s">
        <v>81</v>
      </c>
      <c r="B2357" t="s">
        <v>15</v>
      </c>
      <c r="C2357" t="str">
        <f>+VLOOKUP(Importaciones_mensuales[[#This Row],[Código Arancelario]],Codigos10[],2,0)</f>
        <v>Espárrago</v>
      </c>
      <c r="D2357">
        <f>+VLOOKUP(Importaciones_mensuales[[#This Row],[Cultivo]],Cod_categoría[],2,0)</f>
        <v>100112018</v>
      </c>
      <c r="E2357" t="str">
        <f>+VLOOKUP(Importaciones_mensuales[[#This Row],[Código Arancelario]],Codigos10[],4,0)</f>
        <v>Congelado</v>
      </c>
      <c r="F2357">
        <f>+VLOOKUP(Importaciones_mensuales[[#This Row],[Procesamiento]],Cod_procesamiento[],2,0)</f>
        <v>1</v>
      </c>
      <c r="G2357" t="str">
        <f>+VLOOKUP(Importaciones_mensuales[[#This Row],[Código Arancelario]],Codigos10[],3,0)</f>
        <v>No orgánico</v>
      </c>
      <c r="H2357">
        <f>+VLOOKUP(Importaciones_mensuales[[#This Row],[Tipo]],Cod_tipo[],2,0)</f>
        <v>2</v>
      </c>
      <c r="I2357" t="str">
        <f>+VLOOKUP(Importaciones_mensuales[[#This Row],[Código Arancelario]],Codigos10[],5,0)</f>
        <v>Hortalizas</v>
      </c>
      <c r="J2357">
        <f>+VLOOKUP(Importaciones_mensuales[[#This Row],[Categoría]],Cod_Tipo_cultivo[],2,0)</f>
        <v>7</v>
      </c>
      <c r="K2357" t="s">
        <v>20</v>
      </c>
      <c r="L2357">
        <f>+VLOOKUP(Importaciones_mensuales[[#This Row],[Contenido]],Contenido_cod[],2,0)</f>
        <v>2</v>
      </c>
      <c r="M2357" t="str">
        <f>+VLOOKUP(Importaciones_mensuales[[#This Row],[Código Arancelario]],Codigos10[],7,0)</f>
        <v>Sin especificar</v>
      </c>
      <c r="N2357">
        <v>2017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8187.31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0</v>
      </c>
    </row>
    <row r="2358" spans="1:26" x14ac:dyDescent="0.25">
      <c r="A2358" t="s">
        <v>90</v>
      </c>
      <c r="B2358" t="s">
        <v>15</v>
      </c>
      <c r="C2358" t="str">
        <f>+VLOOKUP(Importaciones_mensuales[[#This Row],[Código Arancelario]],Codigos10[],2,0)</f>
        <v>Tomate</v>
      </c>
      <c r="D2358">
        <f>+VLOOKUP(Importaciones_mensuales[[#This Row],[Cultivo]],Cod_categoría[],2,0)</f>
        <v>100112020</v>
      </c>
      <c r="E2358" t="str">
        <f>+VLOOKUP(Importaciones_mensuales[[#This Row],[Código Arancelario]],Codigos10[],4,0)</f>
        <v>Deshidratado</v>
      </c>
      <c r="F2358">
        <f>+VLOOKUP(Importaciones_mensuales[[#This Row],[Procesamiento]],Cod_procesamiento[],2,0)</f>
        <v>3</v>
      </c>
      <c r="G2358" t="str">
        <f>+VLOOKUP(Importaciones_mensuales[[#This Row],[Código Arancelario]],Codigos10[],3,0)</f>
        <v>Orgánico</v>
      </c>
      <c r="H2358">
        <f>+VLOOKUP(Importaciones_mensuales[[#This Row],[Tipo]],Cod_tipo[],2,0)</f>
        <v>1</v>
      </c>
      <c r="I2358" t="str">
        <f>+VLOOKUP(Importaciones_mensuales[[#This Row],[Código Arancelario]],Codigos10[],5,0)</f>
        <v>Hortalizas</v>
      </c>
      <c r="J2358">
        <f>+VLOOKUP(Importaciones_mensuales[[#This Row],[Categoría]],Cod_Tipo_cultivo[],2,0)</f>
        <v>7</v>
      </c>
      <c r="K2358" t="s">
        <v>20</v>
      </c>
      <c r="L2358">
        <f>+VLOOKUP(Importaciones_mensuales[[#This Row],[Contenido]],Contenido_cod[],2,0)</f>
        <v>2</v>
      </c>
      <c r="M2358" t="str">
        <f>+VLOOKUP(Importaciones_mensuales[[#This Row],[Código Arancelario]],Codigos10[],7,0)</f>
        <v>Sin especificar</v>
      </c>
      <c r="N2358">
        <v>2017</v>
      </c>
      <c r="O2358">
        <v>0</v>
      </c>
      <c r="P2358">
        <v>0</v>
      </c>
      <c r="Q2358">
        <v>0</v>
      </c>
      <c r="R2358">
        <v>0</v>
      </c>
      <c r="S2358">
        <v>9827.74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</row>
    <row r="2359" spans="1:26" x14ac:dyDescent="0.25">
      <c r="A2359" t="s">
        <v>96</v>
      </c>
      <c r="B2359" t="s">
        <v>15</v>
      </c>
      <c r="C2359" t="str">
        <f>+VLOOKUP(Importaciones_mensuales[[#This Row],[Código Arancelario]],Codigos10[],2,0)</f>
        <v>Zapallo</v>
      </c>
      <c r="D2359">
        <f>+VLOOKUP(Importaciones_mensuales[[#This Row],[Cultivo]],Cod_categoría[],2,0)</f>
        <v>100112032</v>
      </c>
      <c r="E2359" t="str">
        <f>+VLOOKUP(Importaciones_mensuales[[#This Row],[Código Arancelario]],Codigos10[],4,0)</f>
        <v>Deshidratado</v>
      </c>
      <c r="F2359">
        <f>+VLOOKUP(Importaciones_mensuales[[#This Row],[Procesamiento]],Cod_procesamiento[],2,0)</f>
        <v>3</v>
      </c>
      <c r="G2359" t="str">
        <f>+VLOOKUP(Importaciones_mensuales[[#This Row],[Código Arancelario]],Codigos10[],3,0)</f>
        <v>No orgánico</v>
      </c>
      <c r="H2359">
        <f>+VLOOKUP(Importaciones_mensuales[[#This Row],[Tipo]],Cod_tipo[],2,0)</f>
        <v>2</v>
      </c>
      <c r="I2359" t="str">
        <f>+VLOOKUP(Importaciones_mensuales[[#This Row],[Código Arancelario]],Codigos10[],5,0)</f>
        <v>Hortalizas</v>
      </c>
      <c r="J2359">
        <f>+VLOOKUP(Importaciones_mensuales[[#This Row],[Categoría]],Cod_Tipo_cultivo[],2,0)</f>
        <v>7</v>
      </c>
      <c r="K2359" t="s">
        <v>20</v>
      </c>
      <c r="L2359">
        <f>+VLOOKUP(Importaciones_mensuales[[#This Row],[Contenido]],Contenido_cod[],2,0)</f>
        <v>2</v>
      </c>
      <c r="M2359" t="str">
        <f>+VLOOKUP(Importaciones_mensuales[[#This Row],[Código Arancelario]],Codigos10[],7,0)</f>
        <v>Sin especificar</v>
      </c>
      <c r="N2359">
        <v>2017</v>
      </c>
      <c r="O2359">
        <v>0</v>
      </c>
      <c r="P2359">
        <v>0</v>
      </c>
      <c r="Q2359">
        <v>0</v>
      </c>
      <c r="R2359">
        <v>6872.74</v>
      </c>
      <c r="S2359">
        <v>0</v>
      </c>
      <c r="T2359">
        <v>0</v>
      </c>
      <c r="U2359">
        <v>26411.62</v>
      </c>
      <c r="V2359">
        <v>0</v>
      </c>
      <c r="W2359">
        <v>11950.05</v>
      </c>
      <c r="X2359">
        <v>1103.47</v>
      </c>
      <c r="Y2359">
        <v>0</v>
      </c>
      <c r="Z2359">
        <v>0</v>
      </c>
    </row>
    <row r="2360" spans="1:26" x14ac:dyDescent="0.25">
      <c r="A2360" t="s">
        <v>196</v>
      </c>
      <c r="B2360" t="s">
        <v>363</v>
      </c>
      <c r="C2360" t="str">
        <f>+VLOOKUP(Importaciones_mensuales[[#This Row],[Código Arancelario]],Codigos10[],2,0)</f>
        <v>Uva</v>
      </c>
      <c r="D2360">
        <f>+VLOOKUP(Importaciones_mensuales[[#This Row],[Cultivo]],Cod_categoría[],2,0)</f>
        <v>100109001</v>
      </c>
      <c r="E2360" t="str">
        <f>+VLOOKUP(Importaciones_mensuales[[#This Row],[Código Arancelario]],Codigos10[],4,0)</f>
        <v>Deshidratado</v>
      </c>
      <c r="F2360">
        <f>+VLOOKUP(Importaciones_mensuales[[#This Row],[Procesamiento]],Cod_procesamiento[],2,0)</f>
        <v>3</v>
      </c>
      <c r="G2360" t="str">
        <f>+VLOOKUP(Importaciones_mensuales[[#This Row],[Código Arancelario]],Codigos10[],3,0)</f>
        <v>Sin especificar</v>
      </c>
      <c r="H2360">
        <f>+VLOOKUP(Importaciones_mensuales[[#This Row],[Tipo]],Cod_tipo[],2,0)</f>
        <v>5</v>
      </c>
      <c r="I2360" t="str">
        <f>+VLOOKUP(Importaciones_mensuales[[#This Row],[Código Arancelario]],Codigos10[],5,0)</f>
        <v>Uva</v>
      </c>
      <c r="J2360">
        <f>+VLOOKUP(Importaciones_mensuales[[#This Row],[Categoría]],Cod_Tipo_cultivo[],2,0)</f>
        <v>11</v>
      </c>
      <c r="K2360" t="s">
        <v>129</v>
      </c>
      <c r="L2360">
        <f>+VLOOKUP(Importaciones_mensuales[[#This Row],[Contenido]],Contenido_cod[],2,0)</f>
        <v>1</v>
      </c>
      <c r="M2360" t="str">
        <f>+VLOOKUP(Importaciones_mensuales[[#This Row],[Código Arancelario]],Codigos10[],7,0)</f>
        <v>Sin especificar</v>
      </c>
      <c r="N2360">
        <v>2020</v>
      </c>
      <c r="O2360" t="s">
        <v>364</v>
      </c>
      <c r="P2360" t="s">
        <v>364</v>
      </c>
      <c r="Q2360" t="s">
        <v>364</v>
      </c>
      <c r="R2360">
        <v>1.9039999999999999</v>
      </c>
      <c r="S2360">
        <v>1.5295696632684583</v>
      </c>
      <c r="T2360" t="s">
        <v>364</v>
      </c>
      <c r="U2360">
        <v>0.90552921750298143</v>
      </c>
      <c r="V2360">
        <v>0.75251087719298249</v>
      </c>
      <c r="W2360">
        <v>0.76579346969256945</v>
      </c>
      <c r="X2360" t="s">
        <v>364</v>
      </c>
      <c r="Y2360">
        <v>1.4259999999999999</v>
      </c>
      <c r="Z2360" t="s">
        <v>364</v>
      </c>
    </row>
    <row r="2361" spans="1:26" x14ac:dyDescent="0.25">
      <c r="A2361" t="s">
        <v>197</v>
      </c>
      <c r="B2361" t="s">
        <v>363</v>
      </c>
      <c r="C2361" t="str">
        <f>+VLOOKUP(Importaciones_mensuales[[#This Row],[Código Arancelario]],Codigos10[],2,0)</f>
        <v>Uva</v>
      </c>
      <c r="D2361">
        <f>+VLOOKUP(Importaciones_mensuales[[#This Row],[Cultivo]],Cod_categoría[],2,0)</f>
        <v>100109001</v>
      </c>
      <c r="E2361" t="str">
        <f>+VLOOKUP(Importaciones_mensuales[[#This Row],[Código Arancelario]],Codigos10[],4,0)</f>
        <v>Deshidratado</v>
      </c>
      <c r="F2361">
        <f>+VLOOKUP(Importaciones_mensuales[[#This Row],[Procesamiento]],Cod_procesamiento[],2,0)</f>
        <v>3</v>
      </c>
      <c r="G2361" t="str">
        <f>+VLOOKUP(Importaciones_mensuales[[#This Row],[Código Arancelario]],Codigos10[],3,0)</f>
        <v>Sin especificar</v>
      </c>
      <c r="H2361">
        <f>+VLOOKUP(Importaciones_mensuales[[#This Row],[Tipo]],Cod_tipo[],2,0)</f>
        <v>5</v>
      </c>
      <c r="I2361" t="str">
        <f>+VLOOKUP(Importaciones_mensuales[[#This Row],[Código Arancelario]],Codigos10[],5,0)</f>
        <v>Uva</v>
      </c>
      <c r="J2361">
        <f>+VLOOKUP(Importaciones_mensuales[[#This Row],[Categoría]],Cod_Tipo_cultivo[],2,0)</f>
        <v>11</v>
      </c>
      <c r="K2361" t="s">
        <v>129</v>
      </c>
      <c r="L2361">
        <f>+VLOOKUP(Importaciones_mensuales[[#This Row],[Contenido]],Contenido_cod[],2,0)</f>
        <v>1</v>
      </c>
      <c r="M2361" t="str">
        <f>+VLOOKUP(Importaciones_mensuales[[#This Row],[Código Arancelario]],Codigos10[],7,0)</f>
        <v>Sin especificar</v>
      </c>
      <c r="N2361">
        <v>2020</v>
      </c>
      <c r="O2361" t="s">
        <v>364</v>
      </c>
      <c r="P2361">
        <v>5.5945608652696173</v>
      </c>
      <c r="Q2361" t="s">
        <v>364</v>
      </c>
      <c r="R2361">
        <v>2.4787201892284938</v>
      </c>
      <c r="S2361" t="s">
        <v>364</v>
      </c>
      <c r="T2361">
        <v>25.576363636363634</v>
      </c>
      <c r="U2361">
        <v>4.7939018770162045</v>
      </c>
      <c r="V2361" t="s">
        <v>364</v>
      </c>
      <c r="W2361">
        <v>1.0340772455089819</v>
      </c>
      <c r="X2361">
        <v>2.066875</v>
      </c>
      <c r="Y2361">
        <v>1.1398931595348316</v>
      </c>
      <c r="Z2361">
        <v>1.7045088611841002</v>
      </c>
    </row>
    <row r="2362" spans="1:26" x14ac:dyDescent="0.25">
      <c r="A2362" t="s">
        <v>198</v>
      </c>
      <c r="B2362" t="s">
        <v>363</v>
      </c>
      <c r="C2362" t="str">
        <f>+VLOOKUP(Importaciones_mensuales[[#This Row],[Código Arancelario]],Codigos10[],2,0)</f>
        <v>Sandía</v>
      </c>
      <c r="D2362">
        <f>+VLOOKUP(Importaciones_mensuales[[#This Row],[Cultivo]],Cod_categoría[],2,0)</f>
        <v>100112028</v>
      </c>
      <c r="E2362" t="str">
        <f>+VLOOKUP(Importaciones_mensuales[[#This Row],[Código Arancelario]],Codigos10[],4,0)</f>
        <v>Fresco</v>
      </c>
      <c r="F2362">
        <f>+VLOOKUP(Importaciones_mensuales[[#This Row],[Procesamiento]],Cod_procesamiento[],2,0)</f>
        <v>4</v>
      </c>
      <c r="G2362" t="str">
        <f>+VLOOKUP(Importaciones_mensuales[[#This Row],[Código Arancelario]],Codigos10[],3,0)</f>
        <v>Sin especificar</v>
      </c>
      <c r="H2362">
        <f>+VLOOKUP(Importaciones_mensuales[[#This Row],[Tipo]],Cod_tipo[],2,0)</f>
        <v>5</v>
      </c>
      <c r="I2362" t="str">
        <f>+VLOOKUP(Importaciones_mensuales[[#This Row],[Código Arancelario]],Codigos10[],5,0)</f>
        <v>Frutas anuales</v>
      </c>
      <c r="J2362">
        <f>+VLOOKUP(Importaciones_mensuales[[#This Row],[Categoría]],Cod_Tipo_cultivo[],2,0)</f>
        <v>10</v>
      </c>
      <c r="K2362" t="s">
        <v>129</v>
      </c>
      <c r="L2362">
        <f>+VLOOKUP(Importaciones_mensuales[[#This Row],[Contenido]],Contenido_cod[],2,0)</f>
        <v>1</v>
      </c>
      <c r="M2362" t="str">
        <f>+VLOOKUP(Importaciones_mensuales[[#This Row],[Código Arancelario]],Codigos10[],7,0)</f>
        <v>Sin especificar</v>
      </c>
      <c r="N2362">
        <v>2020</v>
      </c>
      <c r="O2362">
        <v>0.10587044204522307</v>
      </c>
      <c r="P2362">
        <v>0.10619708029197081</v>
      </c>
      <c r="Q2362">
        <v>0.10695495495495495</v>
      </c>
      <c r="R2362">
        <v>0.21562704918032788</v>
      </c>
      <c r="S2362">
        <v>0.17779391532250532</v>
      </c>
      <c r="T2362">
        <v>0.47615222746869229</v>
      </c>
      <c r="U2362">
        <v>0.64564627019594356</v>
      </c>
      <c r="V2362">
        <v>0.59855871656373061</v>
      </c>
      <c r="W2362">
        <v>0.45254789661250555</v>
      </c>
      <c r="X2362">
        <v>0.13536026335692558</v>
      </c>
      <c r="Y2362">
        <v>0.14222400745557065</v>
      </c>
      <c r="Z2362">
        <v>0.12332831012990038</v>
      </c>
    </row>
    <row r="2363" spans="1:26" x14ac:dyDescent="0.25">
      <c r="A2363" t="s">
        <v>201</v>
      </c>
      <c r="B2363" t="s">
        <v>363</v>
      </c>
      <c r="C2363" t="str">
        <f>+VLOOKUP(Importaciones_mensuales[[#This Row],[Código Arancelario]],Codigos10[],2,0)</f>
        <v>Melón</v>
      </c>
      <c r="D2363">
        <f>+VLOOKUP(Importaciones_mensuales[[#This Row],[Cultivo]],Cod_categoría[],2,0)</f>
        <v>100112027</v>
      </c>
      <c r="E2363" t="str">
        <f>+VLOOKUP(Importaciones_mensuales[[#This Row],[Código Arancelario]],Codigos10[],4,0)</f>
        <v>Fresco</v>
      </c>
      <c r="F2363">
        <f>+VLOOKUP(Importaciones_mensuales[[#This Row],[Procesamiento]],Cod_procesamiento[],2,0)</f>
        <v>4</v>
      </c>
      <c r="G2363" t="str">
        <f>+VLOOKUP(Importaciones_mensuales[[#This Row],[Código Arancelario]],Codigos10[],3,0)</f>
        <v>Sin especificar</v>
      </c>
      <c r="H2363">
        <f>+VLOOKUP(Importaciones_mensuales[[#This Row],[Tipo]],Cod_tipo[],2,0)</f>
        <v>5</v>
      </c>
      <c r="I2363" t="str">
        <f>+VLOOKUP(Importaciones_mensuales[[#This Row],[Código Arancelario]],Codigos10[],5,0)</f>
        <v>Frutas anuales</v>
      </c>
      <c r="J2363">
        <f>+VLOOKUP(Importaciones_mensuales[[#This Row],[Categoría]],Cod_Tipo_cultivo[],2,0)</f>
        <v>10</v>
      </c>
      <c r="K2363" t="s">
        <v>129</v>
      </c>
      <c r="L2363">
        <f>+VLOOKUP(Importaciones_mensuales[[#This Row],[Contenido]],Contenido_cod[],2,0)</f>
        <v>1</v>
      </c>
      <c r="M2363" t="str">
        <f>+VLOOKUP(Importaciones_mensuales[[#This Row],[Código Arancelario]],Codigos10[],7,0)</f>
        <v>Sin especificar</v>
      </c>
      <c r="N2363">
        <v>2020</v>
      </c>
      <c r="O2363" t="s">
        <v>364</v>
      </c>
      <c r="P2363" t="s">
        <v>364</v>
      </c>
      <c r="Q2363" t="s">
        <v>364</v>
      </c>
      <c r="R2363" t="s">
        <v>364</v>
      </c>
      <c r="S2363" t="s">
        <v>364</v>
      </c>
      <c r="T2363">
        <v>1278.68</v>
      </c>
      <c r="U2363" t="s">
        <v>364</v>
      </c>
      <c r="V2363">
        <v>0.79888832228454865</v>
      </c>
      <c r="W2363">
        <v>0.64503556256958483</v>
      </c>
      <c r="X2363">
        <v>0.35697775599053383</v>
      </c>
      <c r="Y2363">
        <v>0.41359136881498854</v>
      </c>
      <c r="Z2363" t="s">
        <v>364</v>
      </c>
    </row>
    <row r="2364" spans="1:26" x14ac:dyDescent="0.25">
      <c r="A2364" t="s">
        <v>203</v>
      </c>
      <c r="B2364" t="s">
        <v>363</v>
      </c>
      <c r="C2364" t="str">
        <f>+VLOOKUP(Importaciones_mensuales[[#This Row],[Código Arancelario]],Codigos10[],2,0)</f>
        <v>Papaya</v>
      </c>
      <c r="D2364">
        <f>+VLOOKUP(Importaciones_mensuales[[#This Row],[Cultivo]],Cod_categoría[],2,0)</f>
        <v>100108004</v>
      </c>
      <c r="E2364" t="str">
        <f>+VLOOKUP(Importaciones_mensuales[[#This Row],[Código Arancelario]],Codigos10[],4,0)</f>
        <v>Fresco</v>
      </c>
      <c r="F2364">
        <f>+VLOOKUP(Importaciones_mensuales[[#This Row],[Procesamiento]],Cod_procesamiento[],2,0)</f>
        <v>4</v>
      </c>
      <c r="G2364" t="str">
        <f>+VLOOKUP(Importaciones_mensuales[[#This Row],[Código Arancelario]],Codigos10[],3,0)</f>
        <v>Sin especificar</v>
      </c>
      <c r="H2364">
        <f>+VLOOKUP(Importaciones_mensuales[[#This Row],[Tipo]],Cod_tipo[],2,0)</f>
        <v>5</v>
      </c>
      <c r="I2364" t="str">
        <f>+VLOOKUP(Importaciones_mensuales[[#This Row],[Código Arancelario]],Codigos10[],5,0)</f>
        <v>Tropicales y Subtropicales</v>
      </c>
      <c r="J2364">
        <f>+VLOOKUP(Importaciones_mensuales[[#This Row],[Categoría]],Cod_Tipo_cultivo[],2,0)</f>
        <v>4</v>
      </c>
      <c r="K2364" t="s">
        <v>129</v>
      </c>
      <c r="L2364">
        <f>+VLOOKUP(Importaciones_mensuales[[#This Row],[Contenido]],Contenido_cod[],2,0)</f>
        <v>1</v>
      </c>
      <c r="M2364" t="str">
        <f>+VLOOKUP(Importaciones_mensuales[[#This Row],[Código Arancelario]],Codigos10[],7,0)</f>
        <v>Sin especificar</v>
      </c>
      <c r="N2364">
        <v>2020</v>
      </c>
      <c r="O2364" t="s">
        <v>364</v>
      </c>
      <c r="P2364" t="s">
        <v>364</v>
      </c>
      <c r="Q2364" t="s">
        <v>364</v>
      </c>
      <c r="R2364" t="s">
        <v>364</v>
      </c>
      <c r="S2364" t="s">
        <v>364</v>
      </c>
      <c r="T2364" t="s">
        <v>364</v>
      </c>
      <c r="U2364">
        <v>2.236559139784946</v>
      </c>
      <c r="V2364" t="s">
        <v>364</v>
      </c>
      <c r="W2364" t="s">
        <v>364</v>
      </c>
      <c r="X2364">
        <v>0.10673933649289098</v>
      </c>
      <c r="Y2364" t="s">
        <v>364</v>
      </c>
      <c r="Z2364" t="s">
        <v>364</v>
      </c>
    </row>
    <row r="2365" spans="1:26" x14ac:dyDescent="0.25">
      <c r="A2365" t="s">
        <v>205</v>
      </c>
      <c r="B2365" t="s">
        <v>363</v>
      </c>
      <c r="C2365" t="str">
        <f>+VLOOKUP(Importaciones_mensuales[[#This Row],[Código Arancelario]],Codigos10[],2,0)</f>
        <v>Manzana</v>
      </c>
      <c r="D2365">
        <f>+VLOOKUP(Importaciones_mensuales[[#This Row],[Cultivo]],Cod_categoría[],2,0)</f>
        <v>100104002</v>
      </c>
      <c r="E2365" t="str">
        <f>+VLOOKUP(Importaciones_mensuales[[#This Row],[Código Arancelario]],Codigos10[],4,0)</f>
        <v>Fresco</v>
      </c>
      <c r="F2365">
        <f>+VLOOKUP(Importaciones_mensuales[[#This Row],[Procesamiento]],Cod_procesamiento[],2,0)</f>
        <v>4</v>
      </c>
      <c r="G2365" t="str">
        <f>+VLOOKUP(Importaciones_mensuales[[#This Row],[Código Arancelario]],Codigos10[],3,0)</f>
        <v>Sin especificar</v>
      </c>
      <c r="H2365">
        <f>+VLOOKUP(Importaciones_mensuales[[#This Row],[Tipo]],Cod_tipo[],2,0)</f>
        <v>5</v>
      </c>
      <c r="I2365" t="str">
        <f>+VLOOKUP(Importaciones_mensuales[[#This Row],[Código Arancelario]],Codigos10[],5,0)</f>
        <v>Frutos de pepita</v>
      </c>
      <c r="J2365">
        <f>+VLOOKUP(Importaciones_mensuales[[#This Row],[Categoría]],Cod_Tipo_cultivo[],2,0)</f>
        <v>3</v>
      </c>
      <c r="K2365" t="s">
        <v>129</v>
      </c>
      <c r="L2365">
        <f>+VLOOKUP(Importaciones_mensuales[[#This Row],[Contenido]],Contenido_cod[],2,0)</f>
        <v>1</v>
      </c>
      <c r="M2365" t="str">
        <f>+VLOOKUP(Importaciones_mensuales[[#This Row],[Código Arancelario]],Codigos10[],7,0)</f>
        <v>Richared delicious</v>
      </c>
      <c r="N2365">
        <v>2020</v>
      </c>
      <c r="O2365">
        <v>1.4678503401360545</v>
      </c>
      <c r="P2365">
        <v>1.4396533228676085</v>
      </c>
      <c r="Q2365" t="s">
        <v>364</v>
      </c>
      <c r="R2365" t="s">
        <v>364</v>
      </c>
      <c r="S2365" t="s">
        <v>364</v>
      </c>
      <c r="T2365" t="s">
        <v>364</v>
      </c>
      <c r="U2365" t="s">
        <v>364</v>
      </c>
      <c r="V2365" t="s">
        <v>364</v>
      </c>
      <c r="W2365" t="s">
        <v>364</v>
      </c>
      <c r="X2365" t="s">
        <v>364</v>
      </c>
      <c r="Y2365" t="s">
        <v>364</v>
      </c>
      <c r="Z2365">
        <v>1.2755725623582765</v>
      </c>
    </row>
    <row r="2366" spans="1:26" x14ac:dyDescent="0.25">
      <c r="A2366" t="s">
        <v>166</v>
      </c>
      <c r="B2366" t="s">
        <v>15</v>
      </c>
      <c r="C2366" t="str">
        <f>+VLOOKUP(Importaciones_mensuales[[#This Row],[Código Arancelario]],Codigos10[],2,0)</f>
        <v>Palta</v>
      </c>
      <c r="D2366">
        <f>+VLOOKUP(Importaciones_mensuales[[#This Row],[Cultivo]],Cod_categoría[],2,0)</f>
        <v>100106002</v>
      </c>
      <c r="E2366" t="str">
        <f>+VLOOKUP(Importaciones_mensuales[[#This Row],[Código Arancelario]],Codigos10[],4,0)</f>
        <v>Sin especificar</v>
      </c>
      <c r="F2366">
        <f>+VLOOKUP(Importaciones_mensuales[[#This Row],[Procesamiento]],Cod_procesamiento[],2,0)</f>
        <v>6</v>
      </c>
      <c r="G2366" t="str">
        <f>+VLOOKUP(Importaciones_mensuales[[#This Row],[Código Arancelario]],Codigos10[],3,0)</f>
        <v>Orgánico</v>
      </c>
      <c r="H2366">
        <f>+VLOOKUP(Importaciones_mensuales[[#This Row],[Tipo]],Cod_tipo[],2,0)</f>
        <v>1</v>
      </c>
      <c r="I2366" t="str">
        <f>+VLOOKUP(Importaciones_mensuales[[#This Row],[Código Arancelario]],Codigos10[],5,0)</f>
        <v>Frutos Oleaginosos</v>
      </c>
      <c r="J2366">
        <f>+VLOOKUP(Importaciones_mensuales[[#This Row],[Categoría]],Cod_Tipo_cultivo[],2,0)</f>
        <v>12</v>
      </c>
      <c r="K2366" t="s">
        <v>129</v>
      </c>
      <c r="L2366">
        <f>+VLOOKUP(Importaciones_mensuales[[#This Row],[Contenido]],Contenido_cod[],2,0)</f>
        <v>1</v>
      </c>
      <c r="M2366" t="str">
        <f>+VLOOKUP(Importaciones_mensuales[[#This Row],[Código Arancelario]],Codigos10[],7,0)</f>
        <v>Hass</v>
      </c>
      <c r="N2366">
        <v>2017</v>
      </c>
      <c r="O2366">
        <v>0</v>
      </c>
      <c r="P2366">
        <v>0</v>
      </c>
      <c r="Q2366">
        <v>0</v>
      </c>
      <c r="R2366">
        <v>0</v>
      </c>
      <c r="S2366">
        <v>88372.11</v>
      </c>
      <c r="T2366">
        <v>54000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</row>
    <row r="2367" spans="1:26" x14ac:dyDescent="0.25">
      <c r="A2367" t="s">
        <v>295</v>
      </c>
      <c r="B2367" t="s">
        <v>363</v>
      </c>
      <c r="C2367" t="str">
        <f>+VLOOKUP(Importaciones_mensuales[[#This Row],[Código Arancelario]],Codigos10[],2,0)</f>
        <v>Manzana</v>
      </c>
      <c r="D2367">
        <f>+VLOOKUP(Importaciones_mensuales[[#This Row],[Cultivo]],Cod_categoría[],2,0)</f>
        <v>100104002</v>
      </c>
      <c r="E2367" t="str">
        <f>+VLOOKUP(Importaciones_mensuales[[#This Row],[Código Arancelario]],Codigos10[],4,0)</f>
        <v>Fresco</v>
      </c>
      <c r="F2367">
        <f>+VLOOKUP(Importaciones_mensuales[[#This Row],[Procesamiento]],Cod_procesamiento[],2,0)</f>
        <v>4</v>
      </c>
      <c r="G2367" t="str">
        <f>+VLOOKUP(Importaciones_mensuales[[#This Row],[Código Arancelario]],Codigos10[],3,0)</f>
        <v>Sin especificar</v>
      </c>
      <c r="H2367">
        <f>+VLOOKUP(Importaciones_mensuales[[#This Row],[Tipo]],Cod_tipo[],2,0)</f>
        <v>5</v>
      </c>
      <c r="I2367" t="str">
        <f>+VLOOKUP(Importaciones_mensuales[[#This Row],[Código Arancelario]],Codigos10[],5,0)</f>
        <v>Frutos de pepita</v>
      </c>
      <c r="J2367">
        <f>+VLOOKUP(Importaciones_mensuales[[#This Row],[Categoría]],Cod_Tipo_cultivo[],2,0)</f>
        <v>3</v>
      </c>
      <c r="K2367" t="s">
        <v>129</v>
      </c>
      <c r="L2367">
        <f>+VLOOKUP(Importaciones_mensuales[[#This Row],[Contenido]],Contenido_cod[],2,0)</f>
        <v>1</v>
      </c>
      <c r="M2367" t="str">
        <f>+VLOOKUP(Importaciones_mensuales[[#This Row],[Código Arancelario]],Codigos10[],7,0)</f>
        <v>Red starking</v>
      </c>
      <c r="N2367">
        <v>2020</v>
      </c>
      <c r="O2367" t="s">
        <v>364</v>
      </c>
      <c r="P2367" t="s">
        <v>364</v>
      </c>
      <c r="Q2367" t="s">
        <v>364</v>
      </c>
      <c r="R2367" t="s">
        <v>364</v>
      </c>
      <c r="S2367" t="s">
        <v>364</v>
      </c>
      <c r="T2367" t="s">
        <v>364</v>
      </c>
      <c r="U2367" t="s">
        <v>364</v>
      </c>
      <c r="V2367" t="s">
        <v>364</v>
      </c>
      <c r="W2367" t="s">
        <v>364</v>
      </c>
      <c r="X2367" t="s">
        <v>364</v>
      </c>
      <c r="Y2367" t="s">
        <v>364</v>
      </c>
      <c r="Z2367" t="s">
        <v>364</v>
      </c>
    </row>
    <row r="2368" spans="1:26" x14ac:dyDescent="0.25">
      <c r="A2368" t="s">
        <v>170</v>
      </c>
      <c r="B2368" t="s">
        <v>15</v>
      </c>
      <c r="C2368" t="str">
        <f>+VLOOKUP(Importaciones_mensuales[[#This Row],[Código Arancelario]],Codigos10[],2,0)</f>
        <v>Palta</v>
      </c>
      <c r="D2368">
        <f>+VLOOKUP(Importaciones_mensuales[[#This Row],[Cultivo]],Cod_categoría[],2,0)</f>
        <v>100106002</v>
      </c>
      <c r="E2368" t="str">
        <f>+VLOOKUP(Importaciones_mensuales[[#This Row],[Código Arancelario]],Codigos10[],4,0)</f>
        <v>Sin especificar</v>
      </c>
      <c r="F2368">
        <f>+VLOOKUP(Importaciones_mensuales[[#This Row],[Procesamiento]],Cod_procesamiento[],2,0)</f>
        <v>6</v>
      </c>
      <c r="G2368" t="str">
        <f>+VLOOKUP(Importaciones_mensuales[[#This Row],[Código Arancelario]],Codigos10[],3,0)</f>
        <v>No orgánico</v>
      </c>
      <c r="H2368">
        <f>+VLOOKUP(Importaciones_mensuales[[#This Row],[Tipo]],Cod_tipo[],2,0)</f>
        <v>2</v>
      </c>
      <c r="I2368" t="str">
        <f>+VLOOKUP(Importaciones_mensuales[[#This Row],[Código Arancelario]],Codigos10[],5,0)</f>
        <v>Frutos Oleaginosos</v>
      </c>
      <c r="J2368">
        <f>+VLOOKUP(Importaciones_mensuales[[#This Row],[Categoría]],Cod_Tipo_cultivo[],2,0)</f>
        <v>12</v>
      </c>
      <c r="K2368" t="s">
        <v>129</v>
      </c>
      <c r="L2368">
        <f>+VLOOKUP(Importaciones_mensuales[[#This Row],[Contenido]],Contenido_cod[],2,0)</f>
        <v>1</v>
      </c>
      <c r="M2368" t="str">
        <f>+VLOOKUP(Importaciones_mensuales[[#This Row],[Código Arancelario]],Codigos10[],7,0)</f>
        <v>Hass</v>
      </c>
      <c r="N2368">
        <v>2017</v>
      </c>
      <c r="O2368">
        <v>0</v>
      </c>
      <c r="P2368">
        <v>80499.47</v>
      </c>
      <c r="Q2368">
        <v>354654.94</v>
      </c>
      <c r="R2368">
        <v>451297.30000000005</v>
      </c>
      <c r="S2368">
        <v>2304621.7000000002</v>
      </c>
      <c r="T2368">
        <v>4514752.3899999997</v>
      </c>
      <c r="U2368">
        <v>1901025.46</v>
      </c>
      <c r="V2368">
        <v>395742.52</v>
      </c>
      <c r="W2368">
        <v>0</v>
      </c>
      <c r="X2368">
        <v>0</v>
      </c>
      <c r="Y2368">
        <v>0</v>
      </c>
      <c r="Z2368">
        <v>0</v>
      </c>
    </row>
    <row r="2369" spans="1:26" x14ac:dyDescent="0.25">
      <c r="A2369" t="s">
        <v>173</v>
      </c>
      <c r="B2369" t="s">
        <v>15</v>
      </c>
      <c r="C2369" t="str">
        <f>+VLOOKUP(Importaciones_mensuales[[#This Row],[Código Arancelario]],Codigos10[],2,0)</f>
        <v>Palta</v>
      </c>
      <c r="D2369">
        <f>+VLOOKUP(Importaciones_mensuales[[#This Row],[Cultivo]],Cod_categoría[],2,0)</f>
        <v>100106002</v>
      </c>
      <c r="E2369" t="str">
        <f>+VLOOKUP(Importaciones_mensuales[[#This Row],[Código Arancelario]],Codigos10[],4,0)</f>
        <v>Sin especificar</v>
      </c>
      <c r="F2369">
        <f>+VLOOKUP(Importaciones_mensuales[[#This Row],[Procesamiento]],Cod_procesamiento[],2,0)</f>
        <v>6</v>
      </c>
      <c r="G2369" t="str">
        <f>+VLOOKUP(Importaciones_mensuales[[#This Row],[Código Arancelario]],Codigos10[],3,0)</f>
        <v>Orgánico</v>
      </c>
      <c r="H2369">
        <f>+VLOOKUP(Importaciones_mensuales[[#This Row],[Tipo]],Cod_tipo[],2,0)</f>
        <v>1</v>
      </c>
      <c r="I2369" t="str">
        <f>+VLOOKUP(Importaciones_mensuales[[#This Row],[Código Arancelario]],Codigos10[],5,0)</f>
        <v>Frutos Oleaginosos</v>
      </c>
      <c r="J2369">
        <f>+VLOOKUP(Importaciones_mensuales[[#This Row],[Categoría]],Cod_Tipo_cultivo[],2,0)</f>
        <v>12</v>
      </c>
      <c r="K2369" t="s">
        <v>129</v>
      </c>
      <c r="L2369">
        <f>+VLOOKUP(Importaciones_mensuales[[#This Row],[Contenido]],Contenido_cod[],2,0)</f>
        <v>1</v>
      </c>
      <c r="M2369" t="str">
        <f>+VLOOKUP(Importaciones_mensuales[[#This Row],[Código Arancelario]],Codigos10[],7,0)</f>
        <v>Sin especificar</v>
      </c>
      <c r="N2369">
        <v>2017</v>
      </c>
      <c r="O2369">
        <v>0</v>
      </c>
      <c r="P2369">
        <v>0</v>
      </c>
      <c r="Q2369">
        <v>0</v>
      </c>
      <c r="R2369">
        <v>15183.8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253725.15</v>
      </c>
    </row>
    <row r="2370" spans="1:26" x14ac:dyDescent="0.25">
      <c r="A2370" t="s">
        <v>192</v>
      </c>
      <c r="B2370" t="s">
        <v>15</v>
      </c>
      <c r="C2370" t="str">
        <f>+VLOOKUP(Importaciones_mensuales[[#This Row],[Código Arancelario]],Codigos10[],2,0)</f>
        <v>Uva</v>
      </c>
      <c r="D2370">
        <f>+VLOOKUP(Importaciones_mensuales[[#This Row],[Cultivo]],Cod_categoría[],2,0)</f>
        <v>100109001</v>
      </c>
      <c r="E2370" t="str">
        <f>+VLOOKUP(Importaciones_mensuales[[#This Row],[Código Arancelario]],Codigos10[],4,0)</f>
        <v>Fresco</v>
      </c>
      <c r="F2370">
        <f>+VLOOKUP(Importaciones_mensuales[[#This Row],[Procesamiento]],Cod_procesamiento[],2,0)</f>
        <v>4</v>
      </c>
      <c r="G2370" t="str">
        <f>+VLOOKUP(Importaciones_mensuales[[#This Row],[Código Arancelario]],Codigos10[],3,0)</f>
        <v>No orgánico</v>
      </c>
      <c r="H2370">
        <f>+VLOOKUP(Importaciones_mensuales[[#This Row],[Tipo]],Cod_tipo[],2,0)</f>
        <v>2</v>
      </c>
      <c r="I2370" t="str">
        <f>+VLOOKUP(Importaciones_mensuales[[#This Row],[Código Arancelario]],Codigos10[],5,0)</f>
        <v>Uva</v>
      </c>
      <c r="J2370">
        <f>+VLOOKUP(Importaciones_mensuales[[#This Row],[Categoría]],Cod_Tipo_cultivo[],2,0)</f>
        <v>11</v>
      </c>
      <c r="K2370" t="s">
        <v>129</v>
      </c>
      <c r="L2370">
        <f>+VLOOKUP(Importaciones_mensuales[[#This Row],[Contenido]],Contenido_cod[],2,0)</f>
        <v>1</v>
      </c>
      <c r="M2370" t="str">
        <f>+VLOOKUP(Importaciones_mensuales[[#This Row],[Código Arancelario]],Codigos10[],7,0)</f>
        <v>Flame seedles</v>
      </c>
      <c r="N2370">
        <v>2017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61688.160000000003</v>
      </c>
      <c r="W2370">
        <v>0</v>
      </c>
      <c r="X2370">
        <v>16920</v>
      </c>
      <c r="Y2370">
        <v>0</v>
      </c>
      <c r="Z2370">
        <v>0</v>
      </c>
    </row>
    <row r="2371" spans="1:26" x14ac:dyDescent="0.25">
      <c r="A2371" t="s">
        <v>216</v>
      </c>
      <c r="B2371" t="s">
        <v>363</v>
      </c>
      <c r="C2371" t="str">
        <f>+VLOOKUP(Importaciones_mensuales[[#This Row],[Código Arancelario]],Codigos10[],2,0)</f>
        <v>Pera</v>
      </c>
      <c r="D2371">
        <f>+VLOOKUP(Importaciones_mensuales[[#This Row],[Cultivo]],Cod_categoría[],2,0)</f>
        <v>100104005</v>
      </c>
      <c r="E2371" t="str">
        <f>+VLOOKUP(Importaciones_mensuales[[#This Row],[Código Arancelario]],Codigos10[],4,0)</f>
        <v>Fresco</v>
      </c>
      <c r="F2371">
        <f>+VLOOKUP(Importaciones_mensuales[[#This Row],[Procesamiento]],Cod_procesamiento[],2,0)</f>
        <v>4</v>
      </c>
      <c r="G2371" t="str">
        <f>+VLOOKUP(Importaciones_mensuales[[#This Row],[Código Arancelario]],Codigos10[],3,0)</f>
        <v>Sin especificar</v>
      </c>
      <c r="H2371">
        <f>+VLOOKUP(Importaciones_mensuales[[#This Row],[Tipo]],Cod_tipo[],2,0)</f>
        <v>5</v>
      </c>
      <c r="I2371" t="str">
        <f>+VLOOKUP(Importaciones_mensuales[[#This Row],[Código Arancelario]],Codigos10[],5,0)</f>
        <v>Frutos de pepita</v>
      </c>
      <c r="J2371">
        <f>+VLOOKUP(Importaciones_mensuales[[#This Row],[Categoría]],Cod_Tipo_cultivo[],2,0)</f>
        <v>3</v>
      </c>
      <c r="K2371" t="s">
        <v>129</v>
      </c>
      <c r="L2371">
        <f>+VLOOKUP(Importaciones_mensuales[[#This Row],[Contenido]],Contenido_cod[],2,0)</f>
        <v>1</v>
      </c>
      <c r="M2371" t="str">
        <f>+VLOOKUP(Importaciones_mensuales[[#This Row],[Código Arancelario]],Codigos10[],7,0)</f>
        <v>Packham's triumph</v>
      </c>
      <c r="N2371">
        <v>2020</v>
      </c>
      <c r="O2371">
        <v>1.2577885676599638</v>
      </c>
      <c r="P2371" t="s">
        <v>364</v>
      </c>
      <c r="Q2371" t="s">
        <v>364</v>
      </c>
      <c r="R2371">
        <v>1.3315538194444445</v>
      </c>
      <c r="S2371" t="s">
        <v>364</v>
      </c>
      <c r="T2371" t="s">
        <v>364</v>
      </c>
      <c r="U2371" t="s">
        <v>364</v>
      </c>
      <c r="V2371">
        <v>0.5383739568701974</v>
      </c>
      <c r="W2371">
        <v>0.93573388203017827</v>
      </c>
      <c r="X2371">
        <v>1.0577776435856145</v>
      </c>
      <c r="Y2371">
        <v>1.0874319640967702</v>
      </c>
      <c r="Z2371">
        <v>1.2448304846874465</v>
      </c>
    </row>
    <row r="2372" spans="1:26" x14ac:dyDescent="0.25">
      <c r="A2372" t="s">
        <v>219</v>
      </c>
      <c r="B2372" t="s">
        <v>363</v>
      </c>
      <c r="C2372" t="str">
        <f>+VLOOKUP(Importaciones_mensuales[[#This Row],[Código Arancelario]],Codigos10[],2,0)</f>
        <v>Pera</v>
      </c>
      <c r="D2372">
        <f>+VLOOKUP(Importaciones_mensuales[[#This Row],[Cultivo]],Cod_categoría[],2,0)</f>
        <v>100104005</v>
      </c>
      <c r="E2372" t="str">
        <f>+VLOOKUP(Importaciones_mensuales[[#This Row],[Código Arancelario]],Codigos10[],4,0)</f>
        <v>Fresco</v>
      </c>
      <c r="F2372">
        <f>+VLOOKUP(Importaciones_mensuales[[#This Row],[Procesamiento]],Cod_procesamiento[],2,0)</f>
        <v>4</v>
      </c>
      <c r="G2372" t="str">
        <f>+VLOOKUP(Importaciones_mensuales[[#This Row],[Código Arancelario]],Codigos10[],3,0)</f>
        <v>Sin especificar</v>
      </c>
      <c r="H2372">
        <f>+VLOOKUP(Importaciones_mensuales[[#This Row],[Tipo]],Cod_tipo[],2,0)</f>
        <v>5</v>
      </c>
      <c r="I2372" t="str">
        <f>+VLOOKUP(Importaciones_mensuales[[#This Row],[Código Arancelario]],Codigos10[],5,0)</f>
        <v>Frutos de pepita</v>
      </c>
      <c r="J2372">
        <f>+VLOOKUP(Importaciones_mensuales[[#This Row],[Categoría]],Cod_Tipo_cultivo[],2,0)</f>
        <v>3</v>
      </c>
      <c r="K2372" t="s">
        <v>129</v>
      </c>
      <c r="L2372">
        <f>+VLOOKUP(Importaciones_mensuales[[#This Row],[Contenido]],Contenido_cod[],2,0)</f>
        <v>1</v>
      </c>
      <c r="M2372" t="str">
        <f>+VLOOKUP(Importaciones_mensuales[[#This Row],[Código Arancelario]],Codigos10[],7,0)</f>
        <v>D'Anjou</v>
      </c>
      <c r="N2372">
        <v>2020</v>
      </c>
      <c r="O2372">
        <v>1.0937304839968776</v>
      </c>
      <c r="P2372" t="s">
        <v>364</v>
      </c>
      <c r="Q2372" t="s">
        <v>364</v>
      </c>
      <c r="R2372" t="s">
        <v>364</v>
      </c>
      <c r="S2372" t="s">
        <v>364</v>
      </c>
      <c r="T2372" t="s">
        <v>364</v>
      </c>
      <c r="U2372" t="s">
        <v>364</v>
      </c>
      <c r="V2372" t="s">
        <v>364</v>
      </c>
      <c r="W2372" t="s">
        <v>364</v>
      </c>
      <c r="X2372" t="s">
        <v>364</v>
      </c>
      <c r="Y2372" t="s">
        <v>364</v>
      </c>
      <c r="Z2372" t="s">
        <v>364</v>
      </c>
    </row>
    <row r="2373" spans="1:26" x14ac:dyDescent="0.25">
      <c r="A2373" t="s">
        <v>221</v>
      </c>
      <c r="B2373" t="s">
        <v>363</v>
      </c>
      <c r="C2373" t="str">
        <f>+VLOOKUP(Importaciones_mensuales[[#This Row],[Código Arancelario]],Codigos10[],2,0)</f>
        <v>Pera</v>
      </c>
      <c r="D2373">
        <f>+VLOOKUP(Importaciones_mensuales[[#This Row],[Cultivo]],Cod_categoría[],2,0)</f>
        <v>100104005</v>
      </c>
      <c r="E2373" t="str">
        <f>+VLOOKUP(Importaciones_mensuales[[#This Row],[Código Arancelario]],Codigos10[],4,0)</f>
        <v>Fresco</v>
      </c>
      <c r="F2373">
        <f>+VLOOKUP(Importaciones_mensuales[[#This Row],[Procesamiento]],Cod_procesamiento[],2,0)</f>
        <v>4</v>
      </c>
      <c r="G2373" t="str">
        <f>+VLOOKUP(Importaciones_mensuales[[#This Row],[Código Arancelario]],Codigos10[],3,0)</f>
        <v>Sin especificar</v>
      </c>
      <c r="H2373">
        <f>+VLOOKUP(Importaciones_mensuales[[#This Row],[Tipo]],Cod_tipo[],2,0)</f>
        <v>5</v>
      </c>
      <c r="I2373" t="str">
        <f>+VLOOKUP(Importaciones_mensuales[[#This Row],[Código Arancelario]],Codigos10[],5,0)</f>
        <v>Frutos de pepita</v>
      </c>
      <c r="J2373">
        <f>+VLOOKUP(Importaciones_mensuales[[#This Row],[Categoría]],Cod_Tipo_cultivo[],2,0)</f>
        <v>3</v>
      </c>
      <c r="K2373" t="s">
        <v>129</v>
      </c>
      <c r="L2373">
        <f>+VLOOKUP(Importaciones_mensuales[[#This Row],[Contenido]],Contenido_cod[],2,0)</f>
        <v>1</v>
      </c>
      <c r="M2373" t="str">
        <f>+VLOOKUP(Importaciones_mensuales[[#This Row],[Código Arancelario]],Codigos10[],7,0)</f>
        <v>Sin especificar</v>
      </c>
      <c r="N2373">
        <v>2020</v>
      </c>
      <c r="O2373" t="s">
        <v>364</v>
      </c>
      <c r="P2373" t="s">
        <v>364</v>
      </c>
      <c r="Q2373" t="s">
        <v>364</v>
      </c>
      <c r="R2373" t="s">
        <v>364</v>
      </c>
      <c r="S2373" t="s">
        <v>364</v>
      </c>
      <c r="T2373" t="s">
        <v>364</v>
      </c>
      <c r="U2373" t="s">
        <v>364</v>
      </c>
      <c r="V2373" t="s">
        <v>364</v>
      </c>
      <c r="W2373" t="s">
        <v>364</v>
      </c>
      <c r="X2373">
        <v>1.3818276057938086</v>
      </c>
      <c r="Y2373">
        <v>1.1147767857142856</v>
      </c>
      <c r="Z2373">
        <v>1.6393259009592946</v>
      </c>
    </row>
    <row r="2374" spans="1:26" x14ac:dyDescent="0.25">
      <c r="A2374" t="s">
        <v>222</v>
      </c>
      <c r="B2374" t="s">
        <v>363</v>
      </c>
      <c r="C2374" t="str">
        <f>+VLOOKUP(Importaciones_mensuales[[#This Row],[Código Arancelario]],Codigos10[],2,0)</f>
        <v>Damasco</v>
      </c>
      <c r="D2374">
        <f>+VLOOKUP(Importaciones_mensuales[[#This Row],[Cultivo]],Cod_categoría[],2,0)</f>
        <v>100103003</v>
      </c>
      <c r="E2374" t="str">
        <f>+VLOOKUP(Importaciones_mensuales[[#This Row],[Código Arancelario]],Codigos10[],4,0)</f>
        <v>Fresco</v>
      </c>
      <c r="F2374">
        <f>+VLOOKUP(Importaciones_mensuales[[#This Row],[Procesamiento]],Cod_procesamiento[],2,0)</f>
        <v>4</v>
      </c>
      <c r="G2374" t="str">
        <f>+VLOOKUP(Importaciones_mensuales[[#This Row],[Código Arancelario]],Codigos10[],3,0)</f>
        <v>Sin especificar</v>
      </c>
      <c r="H2374">
        <f>+VLOOKUP(Importaciones_mensuales[[#This Row],[Tipo]],Cod_tipo[],2,0)</f>
        <v>5</v>
      </c>
      <c r="I2374" t="str">
        <f>+VLOOKUP(Importaciones_mensuales[[#This Row],[Código Arancelario]],Codigos10[],5,0)</f>
        <v>Frutos de carozo</v>
      </c>
      <c r="J2374">
        <f>+VLOOKUP(Importaciones_mensuales[[#This Row],[Categoría]],Cod_Tipo_cultivo[],2,0)</f>
        <v>5</v>
      </c>
      <c r="K2374" t="s">
        <v>129</v>
      </c>
      <c r="L2374">
        <f>+VLOOKUP(Importaciones_mensuales[[#This Row],[Contenido]],Contenido_cod[],2,0)</f>
        <v>1</v>
      </c>
      <c r="M2374" t="str">
        <f>+VLOOKUP(Importaciones_mensuales[[#This Row],[Código Arancelario]],Codigos10[],7,0)</f>
        <v>Sin especificar</v>
      </c>
      <c r="N2374">
        <v>2020</v>
      </c>
      <c r="O2374" t="s">
        <v>364</v>
      </c>
      <c r="P2374">
        <v>47.058823529411768</v>
      </c>
      <c r="Q2374" t="s">
        <v>364</v>
      </c>
      <c r="R2374" t="s">
        <v>364</v>
      </c>
      <c r="S2374" t="s">
        <v>364</v>
      </c>
      <c r="T2374" t="s">
        <v>364</v>
      </c>
      <c r="U2374" t="s">
        <v>364</v>
      </c>
      <c r="V2374">
        <v>61.76</v>
      </c>
      <c r="W2374" t="s">
        <v>364</v>
      </c>
      <c r="X2374">
        <v>51.68181818181818</v>
      </c>
      <c r="Y2374" t="s">
        <v>364</v>
      </c>
      <c r="Z2374" t="s">
        <v>364</v>
      </c>
    </row>
    <row r="2375" spans="1:26" x14ac:dyDescent="0.25">
      <c r="A2375" t="s">
        <v>225</v>
      </c>
      <c r="B2375" t="s">
        <v>363</v>
      </c>
      <c r="C2375" t="str">
        <f>+VLOOKUP(Importaciones_mensuales[[#This Row],[Código Arancelario]],Codigos10[],2,0)</f>
        <v>Nectarín</v>
      </c>
      <c r="D2375">
        <f>+VLOOKUP(Importaciones_mensuales[[#This Row],[Cultivo]],Cod_categoría[],2,0)</f>
        <v>100103006</v>
      </c>
      <c r="E2375" t="str">
        <f>+VLOOKUP(Importaciones_mensuales[[#This Row],[Código Arancelario]],Codigos10[],4,0)</f>
        <v>Fresco</v>
      </c>
      <c r="F2375">
        <f>+VLOOKUP(Importaciones_mensuales[[#This Row],[Procesamiento]],Cod_procesamiento[],2,0)</f>
        <v>4</v>
      </c>
      <c r="G2375" t="str">
        <f>+VLOOKUP(Importaciones_mensuales[[#This Row],[Código Arancelario]],Codigos10[],3,0)</f>
        <v>Sin especificar</v>
      </c>
      <c r="H2375">
        <f>+VLOOKUP(Importaciones_mensuales[[#This Row],[Tipo]],Cod_tipo[],2,0)</f>
        <v>5</v>
      </c>
      <c r="I2375" t="str">
        <f>+VLOOKUP(Importaciones_mensuales[[#This Row],[Código Arancelario]],Codigos10[],5,0)</f>
        <v>Frutos de carozo</v>
      </c>
      <c r="J2375">
        <f>+VLOOKUP(Importaciones_mensuales[[#This Row],[Categoría]],Cod_Tipo_cultivo[],2,0)</f>
        <v>5</v>
      </c>
      <c r="K2375" t="s">
        <v>129</v>
      </c>
      <c r="L2375">
        <f>+VLOOKUP(Importaciones_mensuales[[#This Row],[Contenido]],Contenido_cod[],2,0)</f>
        <v>1</v>
      </c>
      <c r="M2375" t="str">
        <f>+VLOOKUP(Importaciones_mensuales[[#This Row],[Código Arancelario]],Codigos10[],7,0)</f>
        <v>Sin especificar</v>
      </c>
      <c r="N2375">
        <v>2020</v>
      </c>
      <c r="O2375" t="s">
        <v>364</v>
      </c>
      <c r="P2375" t="s">
        <v>364</v>
      </c>
      <c r="Q2375" t="s">
        <v>364</v>
      </c>
      <c r="R2375" t="s">
        <v>364</v>
      </c>
      <c r="S2375">
        <v>5.8043827695865859</v>
      </c>
      <c r="T2375">
        <v>5.60676775147929</v>
      </c>
      <c r="U2375">
        <v>5.9312500000000004</v>
      </c>
      <c r="V2375">
        <v>6.3687500000000004</v>
      </c>
      <c r="W2375">
        <v>6.3767209011264088</v>
      </c>
      <c r="X2375" t="s">
        <v>364</v>
      </c>
      <c r="Y2375" t="s">
        <v>364</v>
      </c>
      <c r="Z2375" t="s">
        <v>364</v>
      </c>
    </row>
    <row r="2376" spans="1:26" x14ac:dyDescent="0.25">
      <c r="A2376" t="s">
        <v>227</v>
      </c>
      <c r="B2376" t="s">
        <v>363</v>
      </c>
      <c r="C2376" t="str">
        <f>+VLOOKUP(Importaciones_mensuales[[#This Row],[Código Arancelario]],Codigos10[],2,0)</f>
        <v>Durazno</v>
      </c>
      <c r="D2376">
        <f>+VLOOKUP(Importaciones_mensuales[[#This Row],[Cultivo]],Cod_categoría[],2,0)</f>
        <v>100103004</v>
      </c>
      <c r="E2376" t="str">
        <f>+VLOOKUP(Importaciones_mensuales[[#This Row],[Código Arancelario]],Codigos10[],4,0)</f>
        <v>Fresco</v>
      </c>
      <c r="F2376">
        <f>+VLOOKUP(Importaciones_mensuales[[#This Row],[Procesamiento]],Cod_procesamiento[],2,0)</f>
        <v>4</v>
      </c>
      <c r="G2376" t="str">
        <f>+VLOOKUP(Importaciones_mensuales[[#This Row],[Código Arancelario]],Codigos10[],3,0)</f>
        <v>Sin especificar</v>
      </c>
      <c r="H2376">
        <f>+VLOOKUP(Importaciones_mensuales[[#This Row],[Tipo]],Cod_tipo[],2,0)</f>
        <v>5</v>
      </c>
      <c r="I2376" t="str">
        <f>+VLOOKUP(Importaciones_mensuales[[#This Row],[Código Arancelario]],Codigos10[],5,0)</f>
        <v>Frutos de carozo</v>
      </c>
      <c r="J2376">
        <f>+VLOOKUP(Importaciones_mensuales[[#This Row],[Categoría]],Cod_Tipo_cultivo[],2,0)</f>
        <v>5</v>
      </c>
      <c r="K2376" t="s">
        <v>129</v>
      </c>
      <c r="L2376">
        <f>+VLOOKUP(Importaciones_mensuales[[#This Row],[Contenido]],Contenido_cod[],2,0)</f>
        <v>1</v>
      </c>
      <c r="M2376" t="str">
        <f>+VLOOKUP(Importaciones_mensuales[[#This Row],[Código Arancelario]],Codigos10[],7,0)</f>
        <v>Sin especificar</v>
      </c>
      <c r="N2376">
        <v>2020</v>
      </c>
      <c r="O2376" t="s">
        <v>364</v>
      </c>
      <c r="P2376" t="s">
        <v>364</v>
      </c>
      <c r="Q2376" t="s">
        <v>364</v>
      </c>
      <c r="R2376">
        <v>167.05</v>
      </c>
      <c r="S2376">
        <v>5.7687499999999998</v>
      </c>
      <c r="T2376">
        <v>5.3937500000000007</v>
      </c>
      <c r="U2376">
        <v>5.6187500000000004</v>
      </c>
      <c r="V2376">
        <v>5.9136002448409837</v>
      </c>
      <c r="W2376">
        <v>6.3398729946524064</v>
      </c>
      <c r="X2376" t="s">
        <v>364</v>
      </c>
      <c r="Y2376" t="s">
        <v>364</v>
      </c>
      <c r="Z2376" t="s">
        <v>364</v>
      </c>
    </row>
    <row r="2377" spans="1:26" x14ac:dyDescent="0.25">
      <c r="A2377" t="s">
        <v>291</v>
      </c>
      <c r="B2377" t="s">
        <v>15</v>
      </c>
      <c r="C2377" t="str">
        <f>+VLOOKUP(Importaciones_mensuales[[#This Row],[Código Arancelario]],Codigos10[],2,0)</f>
        <v>Uva</v>
      </c>
      <c r="D2377">
        <f>+VLOOKUP(Importaciones_mensuales[[#This Row],[Cultivo]],Cod_categoría[],2,0)</f>
        <v>100109001</v>
      </c>
      <c r="E2377" t="str">
        <f>+VLOOKUP(Importaciones_mensuales[[#This Row],[Código Arancelario]],Codigos10[],4,0)</f>
        <v>Fresco</v>
      </c>
      <c r="F2377">
        <f>+VLOOKUP(Importaciones_mensuales[[#This Row],[Procesamiento]],Cod_procesamiento[],2,0)</f>
        <v>4</v>
      </c>
      <c r="G2377" t="str">
        <f>+VLOOKUP(Importaciones_mensuales[[#This Row],[Código Arancelario]],Codigos10[],3,0)</f>
        <v>No orgánico</v>
      </c>
      <c r="H2377">
        <f>+VLOOKUP(Importaciones_mensuales[[#This Row],[Tipo]],Cod_tipo[],2,0)</f>
        <v>2</v>
      </c>
      <c r="I2377" t="str">
        <f>+VLOOKUP(Importaciones_mensuales[[#This Row],[Código Arancelario]],Codigos10[],5,0)</f>
        <v>Uva</v>
      </c>
      <c r="J2377">
        <f>+VLOOKUP(Importaciones_mensuales[[#This Row],[Categoría]],Cod_Tipo_cultivo[],2,0)</f>
        <v>11</v>
      </c>
      <c r="K2377" t="s">
        <v>129</v>
      </c>
      <c r="L2377">
        <f>+VLOOKUP(Importaciones_mensuales[[#This Row],[Contenido]],Contenido_cod[],2,0)</f>
        <v>1</v>
      </c>
      <c r="M2377" t="str">
        <f>+VLOOKUP(Importaciones_mensuales[[#This Row],[Código Arancelario]],Codigos10[],7,0)</f>
        <v>Red globe</v>
      </c>
      <c r="N2377">
        <v>2017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17865.330000000002</v>
      </c>
      <c r="V2377">
        <v>63931.16</v>
      </c>
      <c r="W2377">
        <v>0</v>
      </c>
      <c r="X2377">
        <v>0</v>
      </c>
      <c r="Y2377">
        <v>0</v>
      </c>
      <c r="Z2377">
        <v>0</v>
      </c>
    </row>
    <row r="2378" spans="1:26" x14ac:dyDescent="0.25">
      <c r="A2378" t="s">
        <v>194</v>
      </c>
      <c r="B2378" t="s">
        <v>15</v>
      </c>
      <c r="C2378" t="str">
        <f>+VLOOKUP(Importaciones_mensuales[[#This Row],[Código Arancelario]],Codigos10[],2,0)</f>
        <v>Uva</v>
      </c>
      <c r="D2378">
        <f>+VLOOKUP(Importaciones_mensuales[[#This Row],[Cultivo]],Cod_categoría[],2,0)</f>
        <v>100109001</v>
      </c>
      <c r="E2378" t="str">
        <f>+VLOOKUP(Importaciones_mensuales[[#This Row],[Código Arancelario]],Codigos10[],4,0)</f>
        <v>Fresco</v>
      </c>
      <c r="F2378">
        <f>+VLOOKUP(Importaciones_mensuales[[#This Row],[Procesamiento]],Cod_procesamiento[],2,0)</f>
        <v>4</v>
      </c>
      <c r="G2378" t="str">
        <f>+VLOOKUP(Importaciones_mensuales[[#This Row],[Código Arancelario]],Codigos10[],3,0)</f>
        <v>No orgánico</v>
      </c>
      <c r="H2378">
        <f>+VLOOKUP(Importaciones_mensuales[[#This Row],[Tipo]],Cod_tipo[],2,0)</f>
        <v>2</v>
      </c>
      <c r="I2378" t="str">
        <f>+VLOOKUP(Importaciones_mensuales[[#This Row],[Código Arancelario]],Codigos10[],5,0)</f>
        <v>Uva</v>
      </c>
      <c r="J2378">
        <f>+VLOOKUP(Importaciones_mensuales[[#This Row],[Categoría]],Cod_Tipo_cultivo[],2,0)</f>
        <v>11</v>
      </c>
      <c r="K2378" t="s">
        <v>129</v>
      </c>
      <c r="L2378">
        <f>+VLOOKUP(Importaciones_mensuales[[#This Row],[Contenido]],Contenido_cod[],2,0)</f>
        <v>1</v>
      </c>
      <c r="M2378" t="str">
        <f>+VLOOKUP(Importaciones_mensuales[[#This Row],[Código Arancelario]],Codigos10[],7,0)</f>
        <v>Sugraone</v>
      </c>
      <c r="N2378">
        <v>2017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18796.8</v>
      </c>
      <c r="V2378">
        <v>130219</v>
      </c>
      <c r="W2378">
        <v>0</v>
      </c>
      <c r="X2378">
        <v>0</v>
      </c>
      <c r="Y2378">
        <v>0</v>
      </c>
      <c r="Z2378">
        <v>0</v>
      </c>
    </row>
    <row r="2379" spans="1:26" x14ac:dyDescent="0.25">
      <c r="A2379" t="s">
        <v>310</v>
      </c>
      <c r="B2379" t="s">
        <v>15</v>
      </c>
      <c r="C2379" t="str">
        <f>+VLOOKUP(Importaciones_mensuales[[#This Row],[Código Arancelario]],Codigos10[],2,0)</f>
        <v>Manzana</v>
      </c>
      <c r="D2379">
        <f>+VLOOKUP(Importaciones_mensuales[[#This Row],[Cultivo]],Cod_categoría[],2,0)</f>
        <v>100104002</v>
      </c>
      <c r="E2379" t="str">
        <f>+VLOOKUP(Importaciones_mensuales[[#This Row],[Código Arancelario]],Codigos10[],4,0)</f>
        <v>Fresco</v>
      </c>
      <c r="F2379">
        <f>+VLOOKUP(Importaciones_mensuales[[#This Row],[Procesamiento]],Cod_procesamiento[],2,0)</f>
        <v>4</v>
      </c>
      <c r="G2379" t="str">
        <f>+VLOOKUP(Importaciones_mensuales[[#This Row],[Código Arancelario]],Codigos10[],3,0)</f>
        <v>Orgánico</v>
      </c>
      <c r="H2379">
        <f>+VLOOKUP(Importaciones_mensuales[[#This Row],[Tipo]],Cod_tipo[],2,0)</f>
        <v>1</v>
      </c>
      <c r="I2379" t="str">
        <f>+VLOOKUP(Importaciones_mensuales[[#This Row],[Código Arancelario]],Codigos10[],5,0)</f>
        <v>Frutos de pepita</v>
      </c>
      <c r="J2379">
        <f>+VLOOKUP(Importaciones_mensuales[[#This Row],[Categoría]],Cod_Tipo_cultivo[],2,0)</f>
        <v>3</v>
      </c>
      <c r="K2379" t="s">
        <v>129</v>
      </c>
      <c r="L2379">
        <f>+VLOOKUP(Importaciones_mensuales[[#This Row],[Contenido]],Contenido_cod[],2,0)</f>
        <v>1</v>
      </c>
      <c r="M2379" t="str">
        <f>+VLOOKUP(Importaciones_mensuales[[#This Row],[Código Arancelario]],Codigos10[],7,0)</f>
        <v>Fuji</v>
      </c>
      <c r="N2379">
        <v>2017</v>
      </c>
      <c r="O2379">
        <v>0</v>
      </c>
      <c r="P2379">
        <v>0</v>
      </c>
      <c r="Q2379">
        <v>34513.199999999997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</row>
    <row r="2380" spans="1:26" x14ac:dyDescent="0.25">
      <c r="A2380" t="s">
        <v>331</v>
      </c>
      <c r="B2380" t="s">
        <v>15</v>
      </c>
      <c r="C2380" t="str">
        <f>+VLOOKUP(Importaciones_mensuales[[#This Row],[Código Arancelario]],Codigos10[],2,0)</f>
        <v>Cereza</v>
      </c>
      <c r="D2380">
        <f>+VLOOKUP(Importaciones_mensuales[[#This Row],[Cultivo]],Cod_categoría[],2,0)</f>
        <v>100103001</v>
      </c>
      <c r="E2380" t="str">
        <f>+VLOOKUP(Importaciones_mensuales[[#This Row],[Código Arancelario]],Codigos10[],4,0)</f>
        <v>Fresco</v>
      </c>
      <c r="F2380">
        <f>+VLOOKUP(Importaciones_mensuales[[#This Row],[Procesamiento]],Cod_procesamiento[],2,0)</f>
        <v>4</v>
      </c>
      <c r="G2380" t="str">
        <f>+VLOOKUP(Importaciones_mensuales[[#This Row],[Código Arancelario]],Codigos10[],3,0)</f>
        <v>No orgánico</v>
      </c>
      <c r="H2380">
        <f>+VLOOKUP(Importaciones_mensuales[[#This Row],[Tipo]],Cod_tipo[],2,0)</f>
        <v>2</v>
      </c>
      <c r="I2380" t="str">
        <f>+VLOOKUP(Importaciones_mensuales[[#This Row],[Código Arancelario]],Codigos10[],5,0)</f>
        <v>Frutos de carozo</v>
      </c>
      <c r="J2380">
        <f>+VLOOKUP(Importaciones_mensuales[[#This Row],[Categoría]],Cod_Tipo_cultivo[],2,0)</f>
        <v>5</v>
      </c>
      <c r="K2380" t="s">
        <v>129</v>
      </c>
      <c r="L2380">
        <f>+VLOOKUP(Importaciones_mensuales[[#This Row],[Contenido]],Contenido_cod[],2,0)</f>
        <v>1</v>
      </c>
      <c r="M2380" t="str">
        <f>+VLOOKUP(Importaciones_mensuales[[#This Row],[Código Arancelario]],Codigos10[],7,0)</f>
        <v>Cerezas ácidas</v>
      </c>
      <c r="N2380">
        <v>2017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28182.23</v>
      </c>
      <c r="V2380">
        <v>0</v>
      </c>
      <c r="W2380">
        <v>0</v>
      </c>
      <c r="X2380">
        <v>0</v>
      </c>
      <c r="Y2380">
        <v>0</v>
      </c>
      <c r="Z2380">
        <v>0</v>
      </c>
    </row>
    <row r="2381" spans="1:26" x14ac:dyDescent="0.25">
      <c r="A2381" t="s">
        <v>239</v>
      </c>
      <c r="B2381" t="s">
        <v>15</v>
      </c>
      <c r="C2381" t="str">
        <f>+VLOOKUP(Importaciones_mensuales[[#This Row],[Código Arancelario]],Codigos10[],2,0)</f>
        <v>Arándano</v>
      </c>
      <c r="D2381">
        <f>+VLOOKUP(Importaciones_mensuales[[#This Row],[Cultivo]],Cod_categoría[],2,0)</f>
        <v>100101001</v>
      </c>
      <c r="E2381" t="str">
        <f>+VLOOKUP(Importaciones_mensuales[[#This Row],[Código Arancelario]],Codigos10[],4,0)</f>
        <v>Fresco</v>
      </c>
      <c r="F2381">
        <f>+VLOOKUP(Importaciones_mensuales[[#This Row],[Procesamiento]],Cod_procesamiento[],2,0)</f>
        <v>4</v>
      </c>
      <c r="G2381" t="str">
        <f>+VLOOKUP(Importaciones_mensuales[[#This Row],[Código Arancelario]],Codigos10[],3,0)</f>
        <v>No orgánico</v>
      </c>
      <c r="H2381">
        <f>+VLOOKUP(Importaciones_mensuales[[#This Row],[Tipo]],Cod_tipo[],2,0)</f>
        <v>2</v>
      </c>
      <c r="I2381" t="str">
        <f>+VLOOKUP(Importaciones_mensuales[[#This Row],[Código Arancelario]],Codigos10[],5,0)</f>
        <v>Berries</v>
      </c>
      <c r="J2381">
        <f>+VLOOKUP(Importaciones_mensuales[[#This Row],[Categoría]],Cod_Tipo_cultivo[],2,0)</f>
        <v>1</v>
      </c>
      <c r="K2381" t="s">
        <v>129</v>
      </c>
      <c r="L2381">
        <f>+VLOOKUP(Importaciones_mensuales[[#This Row],[Contenido]],Contenido_cod[],2,0)</f>
        <v>1</v>
      </c>
      <c r="M2381" t="str">
        <f>+VLOOKUP(Importaciones_mensuales[[#This Row],[Código Arancelario]],Codigos10[],7,0)</f>
        <v>Rojo</v>
      </c>
      <c r="N2381">
        <v>2017</v>
      </c>
      <c r="O2381">
        <v>0</v>
      </c>
      <c r="P2381">
        <v>0</v>
      </c>
      <c r="Q2381">
        <v>1742.7</v>
      </c>
      <c r="R2381">
        <v>0</v>
      </c>
      <c r="S2381">
        <v>1985.47</v>
      </c>
      <c r="T2381">
        <v>4596.8</v>
      </c>
      <c r="U2381">
        <v>75600</v>
      </c>
      <c r="V2381">
        <v>16231.29</v>
      </c>
      <c r="W2381">
        <v>0</v>
      </c>
      <c r="X2381">
        <v>0</v>
      </c>
      <c r="Y2381">
        <v>0</v>
      </c>
      <c r="Z2381">
        <v>0</v>
      </c>
    </row>
    <row r="2382" spans="1:26" x14ac:dyDescent="0.25">
      <c r="A2382" t="s">
        <v>240</v>
      </c>
      <c r="B2382" t="s">
        <v>15</v>
      </c>
      <c r="C2382" t="str">
        <f>+VLOOKUP(Importaciones_mensuales[[#This Row],[Código Arancelario]],Codigos10[],2,0)</f>
        <v>Arándano</v>
      </c>
      <c r="D2382">
        <f>+VLOOKUP(Importaciones_mensuales[[#This Row],[Cultivo]],Cod_categoría[],2,0)</f>
        <v>100101001</v>
      </c>
      <c r="E2382" t="str">
        <f>+VLOOKUP(Importaciones_mensuales[[#This Row],[Código Arancelario]],Codigos10[],4,0)</f>
        <v>Fresco</v>
      </c>
      <c r="F2382">
        <f>+VLOOKUP(Importaciones_mensuales[[#This Row],[Procesamiento]],Cod_procesamiento[],2,0)</f>
        <v>4</v>
      </c>
      <c r="G2382" t="str">
        <f>+VLOOKUP(Importaciones_mensuales[[#This Row],[Código Arancelario]],Codigos10[],3,0)</f>
        <v>No orgánico</v>
      </c>
      <c r="H2382">
        <f>+VLOOKUP(Importaciones_mensuales[[#This Row],[Tipo]],Cod_tipo[],2,0)</f>
        <v>2</v>
      </c>
      <c r="I2382" t="str">
        <f>+VLOOKUP(Importaciones_mensuales[[#This Row],[Código Arancelario]],Codigos10[],5,0)</f>
        <v>Berries</v>
      </c>
      <c r="J2382">
        <f>+VLOOKUP(Importaciones_mensuales[[#This Row],[Categoría]],Cod_Tipo_cultivo[],2,0)</f>
        <v>1</v>
      </c>
      <c r="K2382" t="s">
        <v>129</v>
      </c>
      <c r="L2382">
        <f>+VLOOKUP(Importaciones_mensuales[[#This Row],[Contenido]],Contenido_cod[],2,0)</f>
        <v>1</v>
      </c>
      <c r="M2382" t="str">
        <f>+VLOOKUP(Importaciones_mensuales[[#This Row],[Código Arancelario]],Codigos10[],7,0)</f>
        <v>Azul</v>
      </c>
      <c r="N2382">
        <v>2017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49363.380000000005</v>
      </c>
      <c r="V2382">
        <v>0</v>
      </c>
      <c r="W2382">
        <v>0</v>
      </c>
      <c r="X2382">
        <v>83.25</v>
      </c>
      <c r="Y2382">
        <v>0</v>
      </c>
      <c r="Z2382">
        <v>0</v>
      </c>
    </row>
    <row r="2383" spans="1:26" x14ac:dyDescent="0.25">
      <c r="A2383" t="s">
        <v>246</v>
      </c>
      <c r="B2383" t="s">
        <v>15</v>
      </c>
      <c r="C2383" t="str">
        <f>+VLOOKUP(Importaciones_mensuales[[#This Row],[Código Arancelario]],Codigos10[],2,0)</f>
        <v>Frutilla</v>
      </c>
      <c r="D2383">
        <f>+VLOOKUP(Importaciones_mensuales[[#This Row],[Cultivo]],Cod_categoría[],2,0)</f>
        <v>100112025</v>
      </c>
      <c r="E2383" t="str">
        <f>+VLOOKUP(Importaciones_mensuales[[#This Row],[Código Arancelario]],Codigos10[],4,0)</f>
        <v>Congelado</v>
      </c>
      <c r="F2383">
        <f>+VLOOKUP(Importaciones_mensuales[[#This Row],[Procesamiento]],Cod_procesamiento[],2,0)</f>
        <v>1</v>
      </c>
      <c r="G2383" t="str">
        <f>+VLOOKUP(Importaciones_mensuales[[#This Row],[Código Arancelario]],Codigos10[],3,0)</f>
        <v>Orgánico</v>
      </c>
      <c r="H2383">
        <f>+VLOOKUP(Importaciones_mensuales[[#This Row],[Tipo]],Cod_tipo[],2,0)</f>
        <v>1</v>
      </c>
      <c r="I2383" t="str">
        <f>+VLOOKUP(Importaciones_mensuales[[#This Row],[Código Arancelario]],Codigos10[],5,0)</f>
        <v>Berries</v>
      </c>
      <c r="J2383">
        <f>+VLOOKUP(Importaciones_mensuales[[#This Row],[Categoría]],Cod_Tipo_cultivo[],2,0)</f>
        <v>1</v>
      </c>
      <c r="K2383" t="s">
        <v>129</v>
      </c>
      <c r="L2383">
        <f>+VLOOKUP(Importaciones_mensuales[[#This Row],[Contenido]],Contenido_cod[],2,0)</f>
        <v>1</v>
      </c>
      <c r="M2383" t="str">
        <f>+VLOOKUP(Importaciones_mensuales[[#This Row],[Código Arancelario]],Codigos10[],7,0)</f>
        <v>Sin especificar</v>
      </c>
      <c r="N2383">
        <v>2017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86729</v>
      </c>
      <c r="Y2383">
        <v>0</v>
      </c>
      <c r="Z2383">
        <v>0</v>
      </c>
    </row>
    <row r="2384" spans="1:26" x14ac:dyDescent="0.25">
      <c r="A2384" t="s">
        <v>247</v>
      </c>
      <c r="B2384" t="s">
        <v>15</v>
      </c>
      <c r="C2384" t="str">
        <f>+VLOOKUP(Importaciones_mensuales[[#This Row],[Código Arancelario]],Codigos10[],2,0)</f>
        <v>Frutilla</v>
      </c>
      <c r="D2384">
        <f>+VLOOKUP(Importaciones_mensuales[[#This Row],[Cultivo]],Cod_categoría[],2,0)</f>
        <v>100112025</v>
      </c>
      <c r="E2384" t="str">
        <f>+VLOOKUP(Importaciones_mensuales[[#This Row],[Código Arancelario]],Codigos10[],4,0)</f>
        <v>Congelado</v>
      </c>
      <c r="F2384">
        <f>+VLOOKUP(Importaciones_mensuales[[#This Row],[Procesamiento]],Cod_procesamiento[],2,0)</f>
        <v>1</v>
      </c>
      <c r="G2384" t="str">
        <f>+VLOOKUP(Importaciones_mensuales[[#This Row],[Código Arancelario]],Codigos10[],3,0)</f>
        <v>No orgánico</v>
      </c>
      <c r="H2384">
        <f>+VLOOKUP(Importaciones_mensuales[[#This Row],[Tipo]],Cod_tipo[],2,0)</f>
        <v>2</v>
      </c>
      <c r="I2384" t="str">
        <f>+VLOOKUP(Importaciones_mensuales[[#This Row],[Código Arancelario]],Codigos10[],5,0)</f>
        <v>Berries</v>
      </c>
      <c r="J2384">
        <f>+VLOOKUP(Importaciones_mensuales[[#This Row],[Categoría]],Cod_Tipo_cultivo[],2,0)</f>
        <v>1</v>
      </c>
      <c r="K2384" t="s">
        <v>129</v>
      </c>
      <c r="L2384">
        <f>+VLOOKUP(Importaciones_mensuales[[#This Row],[Contenido]],Contenido_cod[],2,0)</f>
        <v>1</v>
      </c>
      <c r="M2384" t="str">
        <f>+VLOOKUP(Importaciones_mensuales[[#This Row],[Código Arancelario]],Codigos10[],7,0)</f>
        <v>Sin especificar</v>
      </c>
      <c r="N2384">
        <v>2017</v>
      </c>
      <c r="O2384">
        <v>0</v>
      </c>
      <c r="P2384">
        <v>5568.86</v>
      </c>
      <c r="Q2384">
        <v>36167.160000000003</v>
      </c>
      <c r="R2384">
        <v>35859.879999999997</v>
      </c>
      <c r="S2384">
        <v>209712.99</v>
      </c>
      <c r="T2384">
        <v>664411.92999999993</v>
      </c>
      <c r="U2384">
        <v>301438.61</v>
      </c>
      <c r="V2384">
        <v>768648.00000000012</v>
      </c>
      <c r="W2384">
        <v>120047.69</v>
      </c>
      <c r="X2384">
        <v>46886.02</v>
      </c>
      <c r="Y2384">
        <v>42545.599999999999</v>
      </c>
      <c r="Z2384">
        <v>3499.7000000000003</v>
      </c>
    </row>
    <row r="2385" spans="1:26" x14ac:dyDescent="0.25">
      <c r="A2385" t="s">
        <v>298</v>
      </c>
      <c r="B2385" t="s">
        <v>15</v>
      </c>
      <c r="C2385" t="str">
        <f>+VLOOKUP(Importaciones_mensuales[[#This Row],[Código Arancelario]],Codigos10[],2,0)</f>
        <v>Mora</v>
      </c>
      <c r="D2385">
        <f>+VLOOKUP(Importaciones_mensuales[[#This Row],[Cultivo]],Cod_categoría[],2,0)</f>
        <v>100101008</v>
      </c>
      <c r="E2385" t="str">
        <f>+VLOOKUP(Importaciones_mensuales[[#This Row],[Código Arancelario]],Codigos10[],4,0)</f>
        <v>Congelado</v>
      </c>
      <c r="F2385">
        <f>+VLOOKUP(Importaciones_mensuales[[#This Row],[Procesamiento]],Cod_procesamiento[],2,0)</f>
        <v>1</v>
      </c>
      <c r="G2385" t="str">
        <f>+VLOOKUP(Importaciones_mensuales[[#This Row],[Código Arancelario]],Codigos10[],3,0)</f>
        <v>Orgánico</v>
      </c>
      <c r="H2385">
        <f>+VLOOKUP(Importaciones_mensuales[[#This Row],[Tipo]],Cod_tipo[],2,0)</f>
        <v>1</v>
      </c>
      <c r="I2385" t="str">
        <f>+VLOOKUP(Importaciones_mensuales[[#This Row],[Código Arancelario]],Codigos10[],5,0)</f>
        <v>Berries</v>
      </c>
      <c r="J2385">
        <f>+VLOOKUP(Importaciones_mensuales[[#This Row],[Categoría]],Cod_Tipo_cultivo[],2,0)</f>
        <v>1</v>
      </c>
      <c r="K2385" t="s">
        <v>129</v>
      </c>
      <c r="L2385">
        <f>+VLOOKUP(Importaciones_mensuales[[#This Row],[Contenido]],Contenido_cod[],2,0)</f>
        <v>1</v>
      </c>
      <c r="M2385" t="str">
        <f>+VLOOKUP(Importaciones_mensuales[[#This Row],[Código Arancelario]],Codigos10[],7,0)</f>
        <v>Sin especificar</v>
      </c>
      <c r="N2385">
        <v>2017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53249.95</v>
      </c>
      <c r="Y2385">
        <v>0</v>
      </c>
      <c r="Z2385">
        <v>0</v>
      </c>
    </row>
    <row r="2386" spans="1:26" x14ac:dyDescent="0.25">
      <c r="A2386" t="s">
        <v>248</v>
      </c>
      <c r="B2386" t="s">
        <v>15</v>
      </c>
      <c r="C2386" t="str">
        <f>+VLOOKUP(Importaciones_mensuales[[#This Row],[Código Arancelario]],Codigos10[],2,0)</f>
        <v>Mora</v>
      </c>
      <c r="D2386">
        <f>+VLOOKUP(Importaciones_mensuales[[#This Row],[Cultivo]],Cod_categoría[],2,0)</f>
        <v>100101008</v>
      </c>
      <c r="E2386" t="str">
        <f>+VLOOKUP(Importaciones_mensuales[[#This Row],[Código Arancelario]],Codigos10[],4,0)</f>
        <v>Congelado</v>
      </c>
      <c r="F2386">
        <f>+VLOOKUP(Importaciones_mensuales[[#This Row],[Procesamiento]],Cod_procesamiento[],2,0)</f>
        <v>1</v>
      </c>
      <c r="G2386" t="str">
        <f>+VLOOKUP(Importaciones_mensuales[[#This Row],[Código Arancelario]],Codigos10[],3,0)</f>
        <v>No orgánico</v>
      </c>
      <c r="H2386">
        <f>+VLOOKUP(Importaciones_mensuales[[#This Row],[Tipo]],Cod_tipo[],2,0)</f>
        <v>2</v>
      </c>
      <c r="I2386" t="str">
        <f>+VLOOKUP(Importaciones_mensuales[[#This Row],[Código Arancelario]],Codigos10[],5,0)</f>
        <v>Berries</v>
      </c>
      <c r="J2386">
        <f>+VLOOKUP(Importaciones_mensuales[[#This Row],[Categoría]],Cod_Tipo_cultivo[],2,0)</f>
        <v>1</v>
      </c>
      <c r="K2386" t="s">
        <v>129</v>
      </c>
      <c r="L2386">
        <f>+VLOOKUP(Importaciones_mensuales[[#This Row],[Contenido]],Contenido_cod[],2,0)</f>
        <v>1</v>
      </c>
      <c r="M2386" t="str">
        <f>+VLOOKUP(Importaciones_mensuales[[#This Row],[Código Arancelario]],Codigos10[],7,0)</f>
        <v>Sin especificar</v>
      </c>
      <c r="N2386">
        <v>2017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38400</v>
      </c>
      <c r="U2386">
        <v>403.12</v>
      </c>
      <c r="V2386">
        <v>0</v>
      </c>
      <c r="W2386">
        <v>0</v>
      </c>
      <c r="X2386">
        <v>0</v>
      </c>
      <c r="Y2386">
        <v>0</v>
      </c>
      <c r="Z2386">
        <v>0</v>
      </c>
    </row>
    <row r="2387" spans="1:26" x14ac:dyDescent="0.25">
      <c r="A2387" t="s">
        <v>251</v>
      </c>
      <c r="B2387" t="s">
        <v>15</v>
      </c>
      <c r="C2387" t="str">
        <f>+VLOOKUP(Importaciones_mensuales[[#This Row],[Código Arancelario]],Codigos10[],2,0)</f>
        <v>Frambuesa</v>
      </c>
      <c r="D2387">
        <f>+VLOOKUP(Importaciones_mensuales[[#This Row],[Cultivo]],Cod_categoría[],2,0)</f>
        <v>100101004</v>
      </c>
      <c r="E2387" t="str">
        <f>+VLOOKUP(Importaciones_mensuales[[#This Row],[Código Arancelario]],Codigos10[],4,0)</f>
        <v>Congelado</v>
      </c>
      <c r="F2387">
        <f>+VLOOKUP(Importaciones_mensuales[[#This Row],[Procesamiento]],Cod_procesamiento[],2,0)</f>
        <v>1</v>
      </c>
      <c r="G2387" t="str">
        <f>+VLOOKUP(Importaciones_mensuales[[#This Row],[Código Arancelario]],Codigos10[],3,0)</f>
        <v>No orgánico</v>
      </c>
      <c r="H2387">
        <f>+VLOOKUP(Importaciones_mensuales[[#This Row],[Tipo]],Cod_tipo[],2,0)</f>
        <v>2</v>
      </c>
      <c r="I2387" t="str">
        <f>+VLOOKUP(Importaciones_mensuales[[#This Row],[Código Arancelario]],Codigos10[],5,0)</f>
        <v>Berries</v>
      </c>
      <c r="J2387">
        <f>+VLOOKUP(Importaciones_mensuales[[#This Row],[Categoría]],Cod_Tipo_cultivo[],2,0)</f>
        <v>1</v>
      </c>
      <c r="K2387" t="s">
        <v>129</v>
      </c>
      <c r="L2387">
        <f>+VLOOKUP(Importaciones_mensuales[[#This Row],[Contenido]],Contenido_cod[],2,0)</f>
        <v>1</v>
      </c>
      <c r="M2387" t="str">
        <f>+VLOOKUP(Importaciones_mensuales[[#This Row],[Código Arancelario]],Codigos10[],7,0)</f>
        <v>Sin especificar</v>
      </c>
      <c r="N2387">
        <v>2017</v>
      </c>
      <c r="O2387">
        <v>0</v>
      </c>
      <c r="P2387">
        <v>27.79</v>
      </c>
      <c r="Q2387">
        <v>0</v>
      </c>
      <c r="R2387">
        <v>0</v>
      </c>
      <c r="S2387">
        <v>0</v>
      </c>
      <c r="T2387">
        <v>126740</v>
      </c>
      <c r="U2387">
        <v>83620</v>
      </c>
      <c r="V2387">
        <v>0</v>
      </c>
      <c r="W2387">
        <v>0</v>
      </c>
      <c r="X2387">
        <v>77600</v>
      </c>
      <c r="Y2387">
        <v>0</v>
      </c>
      <c r="Z2387">
        <v>0</v>
      </c>
    </row>
    <row r="2388" spans="1:26" x14ac:dyDescent="0.25">
      <c r="A2388" t="s">
        <v>252</v>
      </c>
      <c r="B2388" t="s">
        <v>363</v>
      </c>
      <c r="C2388" t="str">
        <f>+VLOOKUP(Importaciones_mensuales[[#This Row],[Código Arancelario]],Codigos10[],2,0)</f>
        <v>Zarzamora</v>
      </c>
      <c r="D2388">
        <f>+VLOOKUP(Importaciones_mensuales[[#This Row],[Cultivo]],Cod_categoría[],2,0)</f>
        <v>100114038</v>
      </c>
      <c r="E2388" t="str">
        <f>+VLOOKUP(Importaciones_mensuales[[#This Row],[Código Arancelario]],Codigos10[],4,0)</f>
        <v>Congelado</v>
      </c>
      <c r="F2388">
        <f>+VLOOKUP(Importaciones_mensuales[[#This Row],[Procesamiento]],Cod_procesamiento[],2,0)</f>
        <v>1</v>
      </c>
      <c r="G2388" t="str">
        <f>+VLOOKUP(Importaciones_mensuales[[#This Row],[Código Arancelario]],Codigos10[],3,0)</f>
        <v>Sin especificar</v>
      </c>
      <c r="H2388">
        <f>+VLOOKUP(Importaciones_mensuales[[#This Row],[Tipo]],Cod_tipo[],2,0)</f>
        <v>5</v>
      </c>
      <c r="I2388" t="str">
        <f>+VLOOKUP(Importaciones_mensuales[[#This Row],[Código Arancelario]],Codigos10[],5,0)</f>
        <v>Berries</v>
      </c>
      <c r="J2388">
        <f>+VLOOKUP(Importaciones_mensuales[[#This Row],[Categoría]],Cod_Tipo_cultivo[],2,0)</f>
        <v>1</v>
      </c>
      <c r="K2388" t="s">
        <v>129</v>
      </c>
      <c r="L2388">
        <f>+VLOOKUP(Importaciones_mensuales[[#This Row],[Contenido]],Contenido_cod[],2,0)</f>
        <v>1</v>
      </c>
      <c r="M2388" t="str">
        <f>+VLOOKUP(Importaciones_mensuales[[#This Row],[Código Arancelario]],Codigos10[],7,0)</f>
        <v>Sin especificar</v>
      </c>
      <c r="N2388">
        <v>2020</v>
      </c>
      <c r="O2388" t="s">
        <v>364</v>
      </c>
      <c r="P2388" t="s">
        <v>364</v>
      </c>
      <c r="Q2388" t="s">
        <v>364</v>
      </c>
      <c r="R2388" t="s">
        <v>364</v>
      </c>
      <c r="S2388" t="s">
        <v>364</v>
      </c>
      <c r="T2388" t="s">
        <v>364</v>
      </c>
      <c r="U2388" t="s">
        <v>364</v>
      </c>
      <c r="V2388" t="s">
        <v>364</v>
      </c>
      <c r="W2388" t="s">
        <v>364</v>
      </c>
      <c r="X2388">
        <v>2.9</v>
      </c>
      <c r="Y2388" t="s">
        <v>364</v>
      </c>
      <c r="Z2388" t="s">
        <v>364</v>
      </c>
    </row>
    <row r="2389" spans="1:26" x14ac:dyDescent="0.25">
      <c r="A2389" t="s">
        <v>254</v>
      </c>
      <c r="B2389" t="s">
        <v>15</v>
      </c>
      <c r="C2389" t="str">
        <f>+VLOOKUP(Importaciones_mensuales[[#This Row],[Código Arancelario]],Codigos10[],2,0)</f>
        <v>Arándano</v>
      </c>
      <c r="D2389">
        <f>+VLOOKUP(Importaciones_mensuales[[#This Row],[Cultivo]],Cod_categoría[],2,0)</f>
        <v>100101001</v>
      </c>
      <c r="E2389" t="str">
        <f>+VLOOKUP(Importaciones_mensuales[[#This Row],[Código Arancelario]],Codigos10[],4,0)</f>
        <v>Congelado</v>
      </c>
      <c r="F2389">
        <f>+VLOOKUP(Importaciones_mensuales[[#This Row],[Procesamiento]],Cod_procesamiento[],2,0)</f>
        <v>1</v>
      </c>
      <c r="G2389" t="str">
        <f>+VLOOKUP(Importaciones_mensuales[[#This Row],[Código Arancelario]],Codigos10[],3,0)</f>
        <v>Orgánico</v>
      </c>
      <c r="H2389">
        <f>+VLOOKUP(Importaciones_mensuales[[#This Row],[Tipo]],Cod_tipo[],2,0)</f>
        <v>1</v>
      </c>
      <c r="I2389" t="str">
        <f>+VLOOKUP(Importaciones_mensuales[[#This Row],[Código Arancelario]],Codigos10[],5,0)</f>
        <v>Berries</v>
      </c>
      <c r="J2389">
        <f>+VLOOKUP(Importaciones_mensuales[[#This Row],[Categoría]],Cod_Tipo_cultivo[],2,0)</f>
        <v>1</v>
      </c>
      <c r="K2389" t="s">
        <v>129</v>
      </c>
      <c r="L2389">
        <f>+VLOOKUP(Importaciones_mensuales[[#This Row],[Contenido]],Contenido_cod[],2,0)</f>
        <v>1</v>
      </c>
      <c r="M2389" t="str">
        <f>+VLOOKUP(Importaciones_mensuales[[#This Row],[Código Arancelario]],Codigos10[],7,0)</f>
        <v>Sin especificar</v>
      </c>
      <c r="N2389">
        <v>2017</v>
      </c>
      <c r="O2389">
        <v>0</v>
      </c>
      <c r="P2389">
        <v>0</v>
      </c>
      <c r="Q2389">
        <v>80380.47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</row>
    <row r="2390" spans="1:26" x14ac:dyDescent="0.25">
      <c r="A2390" t="s">
        <v>262</v>
      </c>
      <c r="B2390" t="s">
        <v>15</v>
      </c>
      <c r="C2390" t="str">
        <f>+VLOOKUP(Importaciones_mensuales[[#This Row],[Código Arancelario]],Codigos10[],2,0)</f>
        <v>Cereza</v>
      </c>
      <c r="D2390">
        <f>+VLOOKUP(Importaciones_mensuales[[#This Row],[Cultivo]],Cod_categoría[],2,0)</f>
        <v>100103001</v>
      </c>
      <c r="E2390" t="str">
        <f>+VLOOKUP(Importaciones_mensuales[[#This Row],[Código Arancelario]],Codigos10[],4,0)</f>
        <v>Conserva</v>
      </c>
      <c r="F2390">
        <f>+VLOOKUP(Importaciones_mensuales[[#This Row],[Procesamiento]],Cod_procesamiento[],2,0)</f>
        <v>2</v>
      </c>
      <c r="G2390" t="str">
        <f>+VLOOKUP(Importaciones_mensuales[[#This Row],[Código Arancelario]],Codigos10[],3,0)</f>
        <v>No orgánico</v>
      </c>
      <c r="H2390">
        <f>+VLOOKUP(Importaciones_mensuales[[#This Row],[Tipo]],Cod_tipo[],2,0)</f>
        <v>2</v>
      </c>
      <c r="I2390" t="str">
        <f>+VLOOKUP(Importaciones_mensuales[[#This Row],[Código Arancelario]],Codigos10[],5,0)</f>
        <v>Frutos de carozo</v>
      </c>
      <c r="J2390">
        <f>+VLOOKUP(Importaciones_mensuales[[#This Row],[Categoría]],Cod_Tipo_cultivo[],2,0)</f>
        <v>5</v>
      </c>
      <c r="K2390" t="s">
        <v>129</v>
      </c>
      <c r="L2390">
        <f>+VLOOKUP(Importaciones_mensuales[[#This Row],[Contenido]],Contenido_cod[],2,0)</f>
        <v>1</v>
      </c>
      <c r="M2390" t="str">
        <f>+VLOOKUP(Importaciones_mensuales[[#This Row],[Código Arancelario]],Codigos10[],7,0)</f>
        <v>Sin especificar</v>
      </c>
      <c r="N2390">
        <v>2017</v>
      </c>
      <c r="O2390">
        <v>0</v>
      </c>
      <c r="P2390">
        <v>0</v>
      </c>
      <c r="Q2390">
        <v>0</v>
      </c>
      <c r="R2390">
        <v>31411.31</v>
      </c>
      <c r="S2390">
        <v>58480.83</v>
      </c>
      <c r="T2390">
        <v>38987.22</v>
      </c>
      <c r="U2390">
        <v>0</v>
      </c>
      <c r="V2390">
        <v>33587.910000000003</v>
      </c>
      <c r="W2390">
        <v>34503.11</v>
      </c>
      <c r="X2390">
        <v>50807.119999999995</v>
      </c>
      <c r="Y2390">
        <v>205949.93</v>
      </c>
      <c r="Z2390">
        <v>86419.44</v>
      </c>
    </row>
    <row r="2391" spans="1:26" x14ac:dyDescent="0.25">
      <c r="A2391" t="s">
        <v>256</v>
      </c>
      <c r="B2391" t="s">
        <v>363</v>
      </c>
      <c r="C2391" t="str">
        <f>+VLOOKUP(Importaciones_mensuales[[#This Row],[Código Arancelario]],Codigos10[],2,0)</f>
        <v>Damasco</v>
      </c>
      <c r="D2391">
        <f>+VLOOKUP(Importaciones_mensuales[[#This Row],[Cultivo]],Cod_categoría[],2,0)</f>
        <v>100103003</v>
      </c>
      <c r="E2391" t="str">
        <f>+VLOOKUP(Importaciones_mensuales[[#This Row],[Código Arancelario]],Codigos10[],4,0)</f>
        <v>Congelado</v>
      </c>
      <c r="F2391">
        <f>+VLOOKUP(Importaciones_mensuales[[#This Row],[Procesamiento]],Cod_procesamiento[],2,0)</f>
        <v>1</v>
      </c>
      <c r="G2391" t="str">
        <f>+VLOOKUP(Importaciones_mensuales[[#This Row],[Código Arancelario]],Codigos10[],3,0)</f>
        <v>Sin especificar</v>
      </c>
      <c r="H2391">
        <f>+VLOOKUP(Importaciones_mensuales[[#This Row],[Tipo]],Cod_tipo[],2,0)</f>
        <v>5</v>
      </c>
      <c r="I2391" t="str">
        <f>+VLOOKUP(Importaciones_mensuales[[#This Row],[Código Arancelario]],Codigos10[],5,0)</f>
        <v>Frutos de carozo</v>
      </c>
      <c r="J2391">
        <f>+VLOOKUP(Importaciones_mensuales[[#This Row],[Categoría]],Cod_Tipo_cultivo[],2,0)</f>
        <v>5</v>
      </c>
      <c r="K2391" t="s">
        <v>129</v>
      </c>
      <c r="L2391">
        <f>+VLOOKUP(Importaciones_mensuales[[#This Row],[Contenido]],Contenido_cod[],2,0)</f>
        <v>1</v>
      </c>
      <c r="M2391" t="str">
        <f>+VLOOKUP(Importaciones_mensuales[[#This Row],[Código Arancelario]],Codigos10[],7,0)</f>
        <v>Sin especificar</v>
      </c>
      <c r="N2391">
        <v>2020</v>
      </c>
      <c r="O2391" t="s">
        <v>364</v>
      </c>
      <c r="P2391" t="s">
        <v>364</v>
      </c>
      <c r="Q2391" t="s">
        <v>364</v>
      </c>
      <c r="R2391" t="s">
        <v>364</v>
      </c>
      <c r="S2391" t="s">
        <v>364</v>
      </c>
      <c r="T2391" t="s">
        <v>364</v>
      </c>
      <c r="U2391" t="s">
        <v>364</v>
      </c>
      <c r="V2391">
        <v>1.2733054557551564</v>
      </c>
      <c r="W2391">
        <v>1.1434229921259842</v>
      </c>
      <c r="X2391" t="s">
        <v>364</v>
      </c>
      <c r="Y2391">
        <v>44.778275314170159</v>
      </c>
      <c r="Z2391">
        <v>1.0520169491525424</v>
      </c>
    </row>
    <row r="2392" spans="1:26" x14ac:dyDescent="0.25">
      <c r="A2392" t="s">
        <v>257</v>
      </c>
      <c r="B2392" t="s">
        <v>363</v>
      </c>
      <c r="C2392" t="str">
        <f>+VLOOKUP(Importaciones_mensuales[[#This Row],[Código Arancelario]],Codigos10[],2,0)</f>
        <v>Durazno</v>
      </c>
      <c r="D2392">
        <f>+VLOOKUP(Importaciones_mensuales[[#This Row],[Cultivo]],Cod_categoría[],2,0)</f>
        <v>100103004</v>
      </c>
      <c r="E2392" t="str">
        <f>+VLOOKUP(Importaciones_mensuales[[#This Row],[Código Arancelario]],Codigos10[],4,0)</f>
        <v>Congelado</v>
      </c>
      <c r="F2392">
        <f>+VLOOKUP(Importaciones_mensuales[[#This Row],[Procesamiento]],Cod_procesamiento[],2,0)</f>
        <v>1</v>
      </c>
      <c r="G2392" t="str">
        <f>+VLOOKUP(Importaciones_mensuales[[#This Row],[Código Arancelario]],Codigos10[],3,0)</f>
        <v>Sin especificar</v>
      </c>
      <c r="H2392">
        <f>+VLOOKUP(Importaciones_mensuales[[#This Row],[Tipo]],Cod_tipo[],2,0)</f>
        <v>5</v>
      </c>
      <c r="I2392" t="str">
        <f>+VLOOKUP(Importaciones_mensuales[[#This Row],[Código Arancelario]],Codigos10[],5,0)</f>
        <v>Frutos de carozo</v>
      </c>
      <c r="J2392">
        <f>+VLOOKUP(Importaciones_mensuales[[#This Row],[Categoría]],Cod_Tipo_cultivo[],2,0)</f>
        <v>5</v>
      </c>
      <c r="K2392" t="s">
        <v>129</v>
      </c>
      <c r="L2392">
        <f>+VLOOKUP(Importaciones_mensuales[[#This Row],[Contenido]],Contenido_cod[],2,0)</f>
        <v>1</v>
      </c>
      <c r="M2392" t="str">
        <f>+VLOOKUP(Importaciones_mensuales[[#This Row],[Código Arancelario]],Codigos10[],7,0)</f>
        <v>Sin especificar</v>
      </c>
      <c r="N2392">
        <v>2020</v>
      </c>
      <c r="O2392">
        <v>1.2959797826086956</v>
      </c>
      <c r="P2392">
        <v>1.1955843617021276</v>
      </c>
      <c r="Q2392">
        <v>1.9068612993224394</v>
      </c>
      <c r="R2392">
        <v>1.2548853900709223</v>
      </c>
      <c r="S2392">
        <v>1.1904340425531916</v>
      </c>
      <c r="T2392">
        <v>2.4741313437139563</v>
      </c>
      <c r="U2392">
        <v>1.8718690984991551</v>
      </c>
      <c r="V2392">
        <v>1.407501792129721</v>
      </c>
      <c r="W2392">
        <v>2.262909120102762</v>
      </c>
      <c r="X2392">
        <v>1.716365277374851</v>
      </c>
      <c r="Y2392">
        <v>2.0181527907019179</v>
      </c>
      <c r="Z2392">
        <v>1.9529325223777829</v>
      </c>
    </row>
    <row r="2393" spans="1:26" x14ac:dyDescent="0.25">
      <c r="A2393" t="s">
        <v>258</v>
      </c>
      <c r="B2393" t="s">
        <v>363</v>
      </c>
      <c r="C2393" t="str">
        <f>+VLOOKUP(Importaciones_mensuales[[#This Row],[Código Arancelario]],Codigos10[],2,0)</f>
        <v>Manzana</v>
      </c>
      <c r="D2393">
        <f>+VLOOKUP(Importaciones_mensuales[[#This Row],[Cultivo]],Cod_categoría[],2,0)</f>
        <v>100104002</v>
      </c>
      <c r="E2393" t="str">
        <f>+VLOOKUP(Importaciones_mensuales[[#This Row],[Código Arancelario]],Codigos10[],4,0)</f>
        <v>Congelado</v>
      </c>
      <c r="F2393">
        <f>+VLOOKUP(Importaciones_mensuales[[#This Row],[Procesamiento]],Cod_procesamiento[],2,0)</f>
        <v>1</v>
      </c>
      <c r="G2393" t="str">
        <f>+VLOOKUP(Importaciones_mensuales[[#This Row],[Código Arancelario]],Codigos10[],3,0)</f>
        <v>Sin especificar</v>
      </c>
      <c r="H2393">
        <f>+VLOOKUP(Importaciones_mensuales[[#This Row],[Tipo]],Cod_tipo[],2,0)</f>
        <v>5</v>
      </c>
      <c r="I2393" t="str">
        <f>+VLOOKUP(Importaciones_mensuales[[#This Row],[Código Arancelario]],Codigos10[],5,0)</f>
        <v>Frutos de pepita</v>
      </c>
      <c r="J2393">
        <f>+VLOOKUP(Importaciones_mensuales[[#This Row],[Categoría]],Cod_Tipo_cultivo[],2,0)</f>
        <v>3</v>
      </c>
      <c r="K2393" t="s">
        <v>129</v>
      </c>
      <c r="L2393">
        <f>+VLOOKUP(Importaciones_mensuales[[#This Row],[Contenido]],Contenido_cod[],2,0)</f>
        <v>1</v>
      </c>
      <c r="M2393" t="str">
        <f>+VLOOKUP(Importaciones_mensuales[[#This Row],[Código Arancelario]],Codigos10[],7,0)</f>
        <v>Sin especificar</v>
      </c>
      <c r="N2393">
        <v>2020</v>
      </c>
      <c r="O2393" t="s">
        <v>364</v>
      </c>
      <c r="P2393" t="s">
        <v>364</v>
      </c>
      <c r="Q2393" t="s">
        <v>364</v>
      </c>
      <c r="R2393">
        <v>0.95365749999999994</v>
      </c>
      <c r="S2393">
        <v>0.97740900947541232</v>
      </c>
      <c r="T2393">
        <v>0.95365749999999994</v>
      </c>
      <c r="U2393">
        <v>0.96462187070151295</v>
      </c>
      <c r="V2393">
        <v>0.95199599999999995</v>
      </c>
      <c r="W2393">
        <v>0.95334527777777778</v>
      </c>
      <c r="X2393" t="s">
        <v>364</v>
      </c>
      <c r="Y2393">
        <v>0.95464844482406608</v>
      </c>
      <c r="Z2393" t="s">
        <v>364</v>
      </c>
    </row>
    <row r="2394" spans="1:26" x14ac:dyDescent="0.25">
      <c r="A2394" t="s">
        <v>259</v>
      </c>
      <c r="B2394" t="s">
        <v>363</v>
      </c>
      <c r="C2394" t="str">
        <f>+VLOOKUP(Importaciones_mensuales[[#This Row],[Código Arancelario]],Codigos10[],2,0)</f>
        <v>Uva</v>
      </c>
      <c r="D2394">
        <f>+VLOOKUP(Importaciones_mensuales[[#This Row],[Cultivo]],Cod_categoría[],2,0)</f>
        <v>100109001</v>
      </c>
      <c r="E2394" t="str">
        <f>+VLOOKUP(Importaciones_mensuales[[#This Row],[Código Arancelario]],Codigos10[],4,0)</f>
        <v>Congelado</v>
      </c>
      <c r="F2394">
        <f>+VLOOKUP(Importaciones_mensuales[[#This Row],[Procesamiento]],Cod_procesamiento[],2,0)</f>
        <v>1</v>
      </c>
      <c r="G2394" t="str">
        <f>+VLOOKUP(Importaciones_mensuales[[#This Row],[Código Arancelario]],Codigos10[],3,0)</f>
        <v>Sin especificar</v>
      </c>
      <c r="H2394">
        <f>+VLOOKUP(Importaciones_mensuales[[#This Row],[Tipo]],Cod_tipo[],2,0)</f>
        <v>5</v>
      </c>
      <c r="I2394" t="str">
        <f>+VLOOKUP(Importaciones_mensuales[[#This Row],[Código Arancelario]],Codigos10[],5,0)</f>
        <v>Uva</v>
      </c>
      <c r="J2394">
        <f>+VLOOKUP(Importaciones_mensuales[[#This Row],[Categoría]],Cod_Tipo_cultivo[],2,0)</f>
        <v>11</v>
      </c>
      <c r="K2394" t="s">
        <v>129</v>
      </c>
      <c r="L2394">
        <f>+VLOOKUP(Importaciones_mensuales[[#This Row],[Contenido]],Contenido_cod[],2,0)</f>
        <v>1</v>
      </c>
      <c r="M2394" t="str">
        <f>+VLOOKUP(Importaciones_mensuales[[#This Row],[Código Arancelario]],Codigos10[],7,0)</f>
        <v>Sin especificar</v>
      </c>
      <c r="N2394">
        <v>2020</v>
      </c>
      <c r="O2394" t="s">
        <v>364</v>
      </c>
      <c r="P2394" t="s">
        <v>364</v>
      </c>
      <c r="Q2394">
        <v>23.0625</v>
      </c>
      <c r="R2394" t="s">
        <v>364</v>
      </c>
      <c r="S2394" t="s">
        <v>364</v>
      </c>
      <c r="T2394" t="s">
        <v>364</v>
      </c>
      <c r="U2394" t="s">
        <v>364</v>
      </c>
      <c r="V2394" t="s">
        <v>364</v>
      </c>
      <c r="W2394" t="s">
        <v>364</v>
      </c>
      <c r="X2394" t="s">
        <v>364</v>
      </c>
      <c r="Y2394" t="s">
        <v>364</v>
      </c>
      <c r="Z2394" t="s">
        <v>364</v>
      </c>
    </row>
    <row r="2395" spans="1:26" x14ac:dyDescent="0.25">
      <c r="A2395" t="s">
        <v>299</v>
      </c>
      <c r="B2395" t="s">
        <v>15</v>
      </c>
      <c r="C2395" t="str">
        <f>+VLOOKUP(Importaciones_mensuales[[#This Row],[Código Arancelario]],Codigos10[],2,0)</f>
        <v>Manzana</v>
      </c>
      <c r="D2395">
        <f>+VLOOKUP(Importaciones_mensuales[[#This Row],[Cultivo]],Cod_categoría[],2,0)</f>
        <v>100104002</v>
      </c>
      <c r="E2395" t="str">
        <f>+VLOOKUP(Importaciones_mensuales[[#This Row],[Código Arancelario]],Codigos10[],4,0)</f>
        <v>Deshidratado</v>
      </c>
      <c r="F2395">
        <f>+VLOOKUP(Importaciones_mensuales[[#This Row],[Procesamiento]],Cod_procesamiento[],2,0)</f>
        <v>3</v>
      </c>
      <c r="G2395" t="str">
        <f>+VLOOKUP(Importaciones_mensuales[[#This Row],[Código Arancelario]],Codigos10[],3,0)</f>
        <v>Orgánico</v>
      </c>
      <c r="H2395">
        <f>+VLOOKUP(Importaciones_mensuales[[#This Row],[Tipo]],Cod_tipo[],2,0)</f>
        <v>1</v>
      </c>
      <c r="I2395" t="str">
        <f>+VLOOKUP(Importaciones_mensuales[[#This Row],[Código Arancelario]],Codigos10[],5,0)</f>
        <v>Frutos de pepita</v>
      </c>
      <c r="J2395">
        <f>+VLOOKUP(Importaciones_mensuales[[#This Row],[Categoría]],Cod_Tipo_cultivo[],2,0)</f>
        <v>3</v>
      </c>
      <c r="K2395" t="s">
        <v>129</v>
      </c>
      <c r="L2395">
        <f>+VLOOKUP(Importaciones_mensuales[[#This Row],[Contenido]],Contenido_cod[],2,0)</f>
        <v>1</v>
      </c>
      <c r="M2395" t="str">
        <f>+VLOOKUP(Importaciones_mensuales[[#This Row],[Código Arancelario]],Codigos10[],7,0)</f>
        <v>Sin especificar</v>
      </c>
      <c r="N2395">
        <v>2017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44.36</v>
      </c>
      <c r="Y2395">
        <v>0</v>
      </c>
      <c r="Z2395">
        <v>0</v>
      </c>
    </row>
    <row r="2396" spans="1:26" x14ac:dyDescent="0.25">
      <c r="A2396" t="s">
        <v>272</v>
      </c>
      <c r="B2396" t="s">
        <v>15</v>
      </c>
      <c r="C2396" t="str">
        <f>+VLOOKUP(Importaciones_mensuales[[#This Row],[Código Arancelario]],Codigos10[],2,0)</f>
        <v>Frambuesa</v>
      </c>
      <c r="D2396">
        <f>+VLOOKUP(Importaciones_mensuales[[#This Row],[Cultivo]],Cod_categoría[],2,0)</f>
        <v>100101004</v>
      </c>
      <c r="E2396" t="str">
        <f>+VLOOKUP(Importaciones_mensuales[[#This Row],[Código Arancelario]],Codigos10[],4,0)</f>
        <v>Deshidratado</v>
      </c>
      <c r="F2396">
        <f>+VLOOKUP(Importaciones_mensuales[[#This Row],[Procesamiento]],Cod_procesamiento[],2,0)</f>
        <v>3</v>
      </c>
      <c r="G2396" t="str">
        <f>+VLOOKUP(Importaciones_mensuales[[#This Row],[Código Arancelario]],Codigos10[],3,0)</f>
        <v>No orgánico</v>
      </c>
      <c r="H2396">
        <f>+VLOOKUP(Importaciones_mensuales[[#This Row],[Tipo]],Cod_tipo[],2,0)</f>
        <v>2</v>
      </c>
      <c r="I2396" t="str">
        <f>+VLOOKUP(Importaciones_mensuales[[#This Row],[Código Arancelario]],Codigos10[],5,0)</f>
        <v>Berries</v>
      </c>
      <c r="J2396">
        <f>+VLOOKUP(Importaciones_mensuales[[#This Row],[Categoría]],Cod_Tipo_cultivo[],2,0)</f>
        <v>1</v>
      </c>
      <c r="K2396" t="s">
        <v>129</v>
      </c>
      <c r="L2396">
        <f>+VLOOKUP(Importaciones_mensuales[[#This Row],[Contenido]],Contenido_cod[],2,0)</f>
        <v>1</v>
      </c>
      <c r="M2396" t="str">
        <f>+VLOOKUP(Importaciones_mensuales[[#This Row],[Código Arancelario]],Codigos10[],7,0)</f>
        <v>Sin especificar</v>
      </c>
      <c r="N2396">
        <v>2017</v>
      </c>
      <c r="O2396">
        <v>0</v>
      </c>
      <c r="P2396">
        <v>0</v>
      </c>
      <c r="Q2396">
        <v>0</v>
      </c>
      <c r="R2396">
        <v>0</v>
      </c>
      <c r="S2396">
        <v>17167.97</v>
      </c>
      <c r="T2396">
        <v>0</v>
      </c>
      <c r="U2396">
        <v>207</v>
      </c>
      <c r="V2396">
        <v>0</v>
      </c>
      <c r="W2396">
        <v>0</v>
      </c>
      <c r="X2396">
        <v>42264.28</v>
      </c>
      <c r="Y2396">
        <v>7574.03</v>
      </c>
      <c r="Z2396">
        <v>0</v>
      </c>
    </row>
    <row r="2397" spans="1:26" x14ac:dyDescent="0.25">
      <c r="A2397" t="s">
        <v>263</v>
      </c>
      <c r="B2397" t="s">
        <v>363</v>
      </c>
      <c r="C2397" t="str">
        <f>+VLOOKUP(Importaciones_mensuales[[#This Row],[Código Arancelario]],Codigos10[],2,0)</f>
        <v>Durazno</v>
      </c>
      <c r="D2397">
        <f>+VLOOKUP(Importaciones_mensuales[[#This Row],[Cultivo]],Cod_categoría[],2,0)</f>
        <v>100103004</v>
      </c>
      <c r="E2397" t="str">
        <f>+VLOOKUP(Importaciones_mensuales[[#This Row],[Código Arancelario]],Codigos10[],4,0)</f>
        <v>Conserva</v>
      </c>
      <c r="F2397">
        <f>+VLOOKUP(Importaciones_mensuales[[#This Row],[Procesamiento]],Cod_procesamiento[],2,0)</f>
        <v>2</v>
      </c>
      <c r="G2397" t="str">
        <f>+VLOOKUP(Importaciones_mensuales[[#This Row],[Código Arancelario]],Codigos10[],3,0)</f>
        <v>Sin especificar</v>
      </c>
      <c r="H2397">
        <f>+VLOOKUP(Importaciones_mensuales[[#This Row],[Tipo]],Cod_tipo[],2,0)</f>
        <v>5</v>
      </c>
      <c r="I2397" t="str">
        <f>+VLOOKUP(Importaciones_mensuales[[#This Row],[Código Arancelario]],Codigos10[],5,0)</f>
        <v>Frutos de carozo</v>
      </c>
      <c r="J2397">
        <f>+VLOOKUP(Importaciones_mensuales[[#This Row],[Categoría]],Cod_Tipo_cultivo[],2,0)</f>
        <v>5</v>
      </c>
      <c r="K2397" t="s">
        <v>129</v>
      </c>
      <c r="L2397">
        <f>+VLOOKUP(Importaciones_mensuales[[#This Row],[Contenido]],Contenido_cod[],2,0)</f>
        <v>1</v>
      </c>
      <c r="M2397" t="str">
        <f>+VLOOKUP(Importaciones_mensuales[[#This Row],[Código Arancelario]],Codigos10[],7,0)</f>
        <v>Sin especificar</v>
      </c>
      <c r="N2397">
        <v>2020</v>
      </c>
      <c r="O2397" t="s">
        <v>364</v>
      </c>
      <c r="P2397">
        <v>39.253218884120166</v>
      </c>
      <c r="Q2397">
        <v>48.154545454545449</v>
      </c>
      <c r="R2397" t="s">
        <v>364</v>
      </c>
      <c r="S2397" t="s">
        <v>364</v>
      </c>
      <c r="T2397" t="s">
        <v>364</v>
      </c>
      <c r="U2397" t="s">
        <v>364</v>
      </c>
      <c r="V2397" t="s">
        <v>364</v>
      </c>
      <c r="W2397" t="s">
        <v>364</v>
      </c>
      <c r="X2397" t="s">
        <v>364</v>
      </c>
      <c r="Y2397" t="s">
        <v>364</v>
      </c>
      <c r="Z2397">
        <v>38.074074074074069</v>
      </c>
    </row>
    <row r="2398" spans="1:26" x14ac:dyDescent="0.25">
      <c r="A2398" t="s">
        <v>265</v>
      </c>
      <c r="B2398" t="s">
        <v>363</v>
      </c>
      <c r="C2398" t="str">
        <f>+VLOOKUP(Importaciones_mensuales[[#This Row],[Código Arancelario]],Codigos10[],2,0)</f>
        <v>Damasco</v>
      </c>
      <c r="D2398">
        <f>+VLOOKUP(Importaciones_mensuales[[#This Row],[Cultivo]],Cod_categoría[],2,0)</f>
        <v>100103003</v>
      </c>
      <c r="E2398" t="str">
        <f>+VLOOKUP(Importaciones_mensuales[[#This Row],[Código Arancelario]],Codigos10[],4,0)</f>
        <v>Deshidratado</v>
      </c>
      <c r="F2398">
        <f>+VLOOKUP(Importaciones_mensuales[[#This Row],[Procesamiento]],Cod_procesamiento[],2,0)</f>
        <v>3</v>
      </c>
      <c r="G2398" t="str">
        <f>+VLOOKUP(Importaciones_mensuales[[#This Row],[Código Arancelario]],Codigos10[],3,0)</f>
        <v>Sin especificar</v>
      </c>
      <c r="H2398">
        <f>+VLOOKUP(Importaciones_mensuales[[#This Row],[Tipo]],Cod_tipo[],2,0)</f>
        <v>5</v>
      </c>
      <c r="I2398" t="str">
        <f>+VLOOKUP(Importaciones_mensuales[[#This Row],[Código Arancelario]],Codigos10[],5,0)</f>
        <v>Frutos de carozo</v>
      </c>
      <c r="J2398">
        <f>+VLOOKUP(Importaciones_mensuales[[#This Row],[Categoría]],Cod_Tipo_cultivo[],2,0)</f>
        <v>5</v>
      </c>
      <c r="K2398" t="s">
        <v>129</v>
      </c>
      <c r="L2398">
        <f>+VLOOKUP(Importaciones_mensuales[[#This Row],[Contenido]],Contenido_cod[],2,0)</f>
        <v>1</v>
      </c>
      <c r="M2398" t="str">
        <f>+VLOOKUP(Importaciones_mensuales[[#This Row],[Código Arancelario]],Codigos10[],7,0)</f>
        <v>Sin especificar</v>
      </c>
      <c r="N2398">
        <v>2020</v>
      </c>
      <c r="O2398">
        <v>2.4516080760095016</v>
      </c>
      <c r="P2398" t="s">
        <v>364</v>
      </c>
      <c r="Q2398">
        <v>0.41414300000000004</v>
      </c>
      <c r="R2398">
        <v>2.7001465000000002</v>
      </c>
      <c r="S2398" t="s">
        <v>364</v>
      </c>
      <c r="T2398" t="s">
        <v>364</v>
      </c>
      <c r="U2398" t="s">
        <v>364</v>
      </c>
      <c r="V2398">
        <v>3.25</v>
      </c>
      <c r="W2398">
        <v>3.2102080000000002</v>
      </c>
      <c r="X2398">
        <v>3.4776660044457057</v>
      </c>
      <c r="Y2398">
        <v>3.1166666666666667</v>
      </c>
      <c r="Z2398">
        <v>3.6603017857142857</v>
      </c>
    </row>
    <row r="2399" spans="1:26" x14ac:dyDescent="0.25">
      <c r="A2399" t="s">
        <v>273</v>
      </c>
      <c r="B2399" t="s">
        <v>15</v>
      </c>
      <c r="C2399" t="str">
        <f>+VLOOKUP(Importaciones_mensuales[[#This Row],[Código Arancelario]],Codigos10[],2,0)</f>
        <v>Arándano</v>
      </c>
      <c r="D2399">
        <f>+VLOOKUP(Importaciones_mensuales[[#This Row],[Cultivo]],Cod_categoría[],2,0)</f>
        <v>100101001</v>
      </c>
      <c r="E2399" t="str">
        <f>+VLOOKUP(Importaciones_mensuales[[#This Row],[Código Arancelario]],Codigos10[],4,0)</f>
        <v>Deshidratado</v>
      </c>
      <c r="F2399">
        <f>+VLOOKUP(Importaciones_mensuales[[#This Row],[Procesamiento]],Cod_procesamiento[],2,0)</f>
        <v>3</v>
      </c>
      <c r="G2399" t="str">
        <f>+VLOOKUP(Importaciones_mensuales[[#This Row],[Código Arancelario]],Codigos10[],3,0)</f>
        <v>No orgánico</v>
      </c>
      <c r="H2399">
        <f>+VLOOKUP(Importaciones_mensuales[[#This Row],[Tipo]],Cod_tipo[],2,0)</f>
        <v>2</v>
      </c>
      <c r="I2399" t="str">
        <f>+VLOOKUP(Importaciones_mensuales[[#This Row],[Código Arancelario]],Codigos10[],5,0)</f>
        <v>Berries</v>
      </c>
      <c r="J2399">
        <f>+VLOOKUP(Importaciones_mensuales[[#This Row],[Categoría]],Cod_Tipo_cultivo[],2,0)</f>
        <v>1</v>
      </c>
      <c r="K2399" t="s">
        <v>129</v>
      </c>
      <c r="L2399">
        <f>+VLOOKUP(Importaciones_mensuales[[#This Row],[Contenido]],Contenido_cod[],2,0)</f>
        <v>1</v>
      </c>
      <c r="M2399" t="str">
        <f>+VLOOKUP(Importaciones_mensuales[[#This Row],[Código Arancelario]],Codigos10[],7,0)</f>
        <v>Sin especificar</v>
      </c>
      <c r="N2399">
        <v>2017</v>
      </c>
      <c r="O2399">
        <v>0</v>
      </c>
      <c r="P2399">
        <v>0</v>
      </c>
      <c r="Q2399">
        <v>0</v>
      </c>
      <c r="R2399">
        <v>0</v>
      </c>
      <c r="S2399">
        <v>6372.9800000000005</v>
      </c>
      <c r="T2399">
        <v>0</v>
      </c>
      <c r="U2399">
        <v>0</v>
      </c>
      <c r="V2399">
        <v>26.02</v>
      </c>
      <c r="W2399">
        <v>248.5</v>
      </c>
      <c r="X2399">
        <v>0</v>
      </c>
      <c r="Y2399">
        <v>0</v>
      </c>
      <c r="Z2399">
        <v>0</v>
      </c>
    </row>
    <row r="2400" spans="1:26" x14ac:dyDescent="0.25">
      <c r="A2400" t="s">
        <v>352</v>
      </c>
      <c r="B2400" t="s">
        <v>15</v>
      </c>
      <c r="C2400" t="str">
        <f>+VLOOKUP(Importaciones_mensuales[[#This Row],[Código Arancelario]],Codigos10[],2,0)</f>
        <v>Maqui</v>
      </c>
      <c r="D2400">
        <f>+VLOOKUP(Importaciones_mensuales[[#This Row],[Cultivo]],Cod_categoría[],2,0)</f>
        <v>100114028</v>
      </c>
      <c r="E2400" t="str">
        <f>+VLOOKUP(Importaciones_mensuales[[#This Row],[Código Arancelario]],Codigos10[],4,0)</f>
        <v>Deshidratado</v>
      </c>
      <c r="F2400">
        <f>+VLOOKUP(Importaciones_mensuales[[#This Row],[Procesamiento]],Cod_procesamiento[],2,0)</f>
        <v>3</v>
      </c>
      <c r="G2400" t="str">
        <f>+VLOOKUP(Importaciones_mensuales[[#This Row],[Código Arancelario]],Codigos10[],3,0)</f>
        <v>Orgánico</v>
      </c>
      <c r="H2400">
        <f>+VLOOKUP(Importaciones_mensuales[[#This Row],[Tipo]],Cod_tipo[],2,0)</f>
        <v>1</v>
      </c>
      <c r="I2400" t="str">
        <f>+VLOOKUP(Importaciones_mensuales[[#This Row],[Código Arancelario]],Codigos10[],5,0)</f>
        <v>Berries</v>
      </c>
      <c r="J2400">
        <f>+VLOOKUP(Importaciones_mensuales[[#This Row],[Categoría]],Cod_Tipo_cultivo[],2,0)</f>
        <v>1</v>
      </c>
      <c r="K2400" t="s">
        <v>129</v>
      </c>
      <c r="L2400">
        <f>+VLOOKUP(Importaciones_mensuales[[#This Row],[Contenido]],Contenido_cod[],2,0)</f>
        <v>1</v>
      </c>
      <c r="M2400" t="str">
        <f>+VLOOKUP(Importaciones_mensuales[[#This Row],[Código Arancelario]],Codigos10[],7,0)</f>
        <v>Sin especificar</v>
      </c>
      <c r="N2400">
        <v>2017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31430.95</v>
      </c>
      <c r="W2400">
        <v>2993.26</v>
      </c>
      <c r="X2400">
        <v>0</v>
      </c>
      <c r="Y2400">
        <v>12694.5</v>
      </c>
      <c r="Z2400">
        <v>0</v>
      </c>
    </row>
    <row r="2401" spans="1:26" x14ac:dyDescent="0.25">
      <c r="A2401" t="s">
        <v>275</v>
      </c>
      <c r="B2401" t="s">
        <v>15</v>
      </c>
      <c r="C2401" t="str">
        <f>+VLOOKUP(Importaciones_mensuales[[#This Row],[Código Arancelario]],Codigos10[],2,0)</f>
        <v>Maqui</v>
      </c>
      <c r="D2401">
        <f>+VLOOKUP(Importaciones_mensuales[[#This Row],[Cultivo]],Cod_categoría[],2,0)</f>
        <v>100114028</v>
      </c>
      <c r="E2401" t="str">
        <f>+VLOOKUP(Importaciones_mensuales[[#This Row],[Código Arancelario]],Codigos10[],4,0)</f>
        <v>Deshidratado</v>
      </c>
      <c r="F2401">
        <f>+VLOOKUP(Importaciones_mensuales[[#This Row],[Procesamiento]],Cod_procesamiento[],2,0)</f>
        <v>3</v>
      </c>
      <c r="G2401" t="str">
        <f>+VLOOKUP(Importaciones_mensuales[[#This Row],[Código Arancelario]],Codigos10[],3,0)</f>
        <v>No orgánico</v>
      </c>
      <c r="H2401">
        <f>+VLOOKUP(Importaciones_mensuales[[#This Row],[Tipo]],Cod_tipo[],2,0)</f>
        <v>2</v>
      </c>
      <c r="I2401" t="str">
        <f>+VLOOKUP(Importaciones_mensuales[[#This Row],[Código Arancelario]],Codigos10[],5,0)</f>
        <v>Berries</v>
      </c>
      <c r="J2401">
        <f>+VLOOKUP(Importaciones_mensuales[[#This Row],[Categoría]],Cod_Tipo_cultivo[],2,0)</f>
        <v>1</v>
      </c>
      <c r="K2401" t="s">
        <v>129</v>
      </c>
      <c r="L2401">
        <f>+VLOOKUP(Importaciones_mensuales[[#This Row],[Contenido]],Contenido_cod[],2,0)</f>
        <v>1</v>
      </c>
      <c r="M2401" t="str">
        <f>+VLOOKUP(Importaciones_mensuales[[#This Row],[Código Arancelario]],Codigos10[],7,0)</f>
        <v>Sin especificar</v>
      </c>
      <c r="N2401">
        <v>2017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914.4</v>
      </c>
      <c r="W2401">
        <v>0</v>
      </c>
      <c r="X2401">
        <v>0</v>
      </c>
      <c r="Y2401">
        <v>0</v>
      </c>
      <c r="Z2401">
        <v>0</v>
      </c>
    </row>
    <row r="2402" spans="1:26" x14ac:dyDescent="0.25">
      <c r="A2402" t="s">
        <v>32</v>
      </c>
      <c r="B2402" t="s">
        <v>15</v>
      </c>
      <c r="C2402" t="str">
        <f>+VLOOKUP(Importaciones_mensuales[[#This Row],[Código Arancelario]],Codigos10[],2,0)</f>
        <v>Ajo</v>
      </c>
      <c r="D2402">
        <f>+VLOOKUP(Importaciones_mensuales[[#This Row],[Cultivo]],Cod_categoría[],2,0)</f>
        <v>100112003</v>
      </c>
      <c r="E2402" t="str">
        <f>+VLOOKUP(Importaciones_mensuales[[#This Row],[Código Arancelario]],Codigos10[],4,0)</f>
        <v>Fresco</v>
      </c>
      <c r="F2402">
        <f>+VLOOKUP(Importaciones_mensuales[[#This Row],[Procesamiento]],Cod_procesamiento[],2,0)</f>
        <v>4</v>
      </c>
      <c r="G2402" t="str">
        <f>+VLOOKUP(Importaciones_mensuales[[#This Row],[Código Arancelario]],Codigos10[],3,0)</f>
        <v>Orgánico</v>
      </c>
      <c r="H2402">
        <f>+VLOOKUP(Importaciones_mensuales[[#This Row],[Tipo]],Cod_tipo[],2,0)</f>
        <v>1</v>
      </c>
      <c r="I2402" t="str">
        <f>+VLOOKUP(Importaciones_mensuales[[#This Row],[Código Arancelario]],Codigos10[],5,0)</f>
        <v>Hortalizas</v>
      </c>
      <c r="J2402">
        <f>+VLOOKUP(Importaciones_mensuales[[#This Row],[Categoría]],Cod_Tipo_cultivo[],2,0)</f>
        <v>7</v>
      </c>
      <c r="K2402" t="s">
        <v>20</v>
      </c>
      <c r="L2402">
        <f>+VLOOKUP(Importaciones_mensuales[[#This Row],[Contenido]],Contenido_cod[],2,0)</f>
        <v>2</v>
      </c>
      <c r="M2402" t="str">
        <f>+VLOOKUP(Importaciones_mensuales[[#This Row],[Código Arancelario]],Codigos10[],7,0)</f>
        <v>Sin especificar</v>
      </c>
      <c r="N2402">
        <v>2016</v>
      </c>
      <c r="O2402">
        <v>0</v>
      </c>
      <c r="P2402">
        <v>47773.3</v>
      </c>
      <c r="Q2402">
        <v>53965.760000000002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</row>
    <row r="2403" spans="1:26" x14ac:dyDescent="0.25">
      <c r="A2403" t="s">
        <v>269</v>
      </c>
      <c r="B2403" t="s">
        <v>363</v>
      </c>
      <c r="C2403" t="str">
        <f>+VLOOKUP(Importaciones_mensuales[[#This Row],[Código Arancelario]],Codigos10[],2,0)</f>
        <v>Durazno</v>
      </c>
      <c r="D2403">
        <f>+VLOOKUP(Importaciones_mensuales[[#This Row],[Cultivo]],Cod_categoría[],2,0)</f>
        <v>100103004</v>
      </c>
      <c r="E2403" t="str">
        <f>+VLOOKUP(Importaciones_mensuales[[#This Row],[Código Arancelario]],Codigos10[],4,0)</f>
        <v>Deshidratado</v>
      </c>
      <c r="F2403">
        <f>+VLOOKUP(Importaciones_mensuales[[#This Row],[Procesamiento]],Cod_procesamiento[],2,0)</f>
        <v>3</v>
      </c>
      <c r="G2403" t="str">
        <f>+VLOOKUP(Importaciones_mensuales[[#This Row],[Código Arancelario]],Codigos10[],3,0)</f>
        <v>Sin especificar</v>
      </c>
      <c r="H2403">
        <f>+VLOOKUP(Importaciones_mensuales[[#This Row],[Tipo]],Cod_tipo[],2,0)</f>
        <v>5</v>
      </c>
      <c r="I2403" t="str">
        <f>+VLOOKUP(Importaciones_mensuales[[#This Row],[Código Arancelario]],Codigos10[],5,0)</f>
        <v>Frutos de carozo</v>
      </c>
      <c r="J2403">
        <f>+VLOOKUP(Importaciones_mensuales[[#This Row],[Categoría]],Cod_Tipo_cultivo[],2,0)</f>
        <v>5</v>
      </c>
      <c r="K2403" t="s">
        <v>129</v>
      </c>
      <c r="L2403">
        <f>+VLOOKUP(Importaciones_mensuales[[#This Row],[Contenido]],Contenido_cod[],2,0)</f>
        <v>1</v>
      </c>
      <c r="M2403" t="str">
        <f>+VLOOKUP(Importaciones_mensuales[[#This Row],[Código Arancelario]],Codigos10[],7,0)</f>
        <v>Sin especificar</v>
      </c>
      <c r="N2403">
        <v>2020</v>
      </c>
      <c r="O2403">
        <v>0.7242748681898068</v>
      </c>
      <c r="P2403" t="s">
        <v>364</v>
      </c>
      <c r="Q2403">
        <v>0.43021244688827792</v>
      </c>
      <c r="R2403" t="s">
        <v>364</v>
      </c>
      <c r="S2403">
        <v>1.1884821986039036</v>
      </c>
      <c r="T2403" t="s">
        <v>364</v>
      </c>
      <c r="U2403" t="s">
        <v>364</v>
      </c>
      <c r="V2403">
        <v>2.1529857142857143</v>
      </c>
      <c r="W2403">
        <v>0.83475400118553644</v>
      </c>
      <c r="X2403">
        <v>0.94691024284237024</v>
      </c>
      <c r="Y2403">
        <v>0.63986177606177597</v>
      </c>
      <c r="Z2403">
        <v>0.6056050393700787</v>
      </c>
    </row>
    <row r="2404" spans="1:26" x14ac:dyDescent="0.25">
      <c r="A2404" t="s">
        <v>270</v>
      </c>
      <c r="B2404" t="s">
        <v>363</v>
      </c>
      <c r="C2404" t="str">
        <f>+VLOOKUP(Importaciones_mensuales[[#This Row],[Código Arancelario]],Codigos10[],2,0)</f>
        <v>Mosqueta</v>
      </c>
      <c r="D2404">
        <f>+VLOOKUP(Importaciones_mensuales[[#This Row],[Cultivo]],Cod_categoría[],2,0)</f>
        <v>100114030</v>
      </c>
      <c r="E2404" t="str">
        <f>+VLOOKUP(Importaciones_mensuales[[#This Row],[Código Arancelario]],Codigos10[],4,0)</f>
        <v>Deshidratado</v>
      </c>
      <c r="F2404">
        <f>+VLOOKUP(Importaciones_mensuales[[#This Row],[Procesamiento]],Cod_procesamiento[],2,0)</f>
        <v>3</v>
      </c>
      <c r="G2404" t="str">
        <f>+VLOOKUP(Importaciones_mensuales[[#This Row],[Código Arancelario]],Codigos10[],3,0)</f>
        <v>Sin especificar</v>
      </c>
      <c r="H2404">
        <f>+VLOOKUP(Importaciones_mensuales[[#This Row],[Tipo]],Cod_tipo[],2,0)</f>
        <v>5</v>
      </c>
      <c r="I2404" t="str">
        <f>+VLOOKUP(Importaciones_mensuales[[#This Row],[Código Arancelario]],Codigos10[],5,0)</f>
        <v>Frutos de pepita</v>
      </c>
      <c r="J2404">
        <f>+VLOOKUP(Importaciones_mensuales[[#This Row],[Categoría]],Cod_Tipo_cultivo[],2,0)</f>
        <v>3</v>
      </c>
      <c r="K2404" t="s">
        <v>129</v>
      </c>
      <c r="L2404">
        <f>+VLOOKUP(Importaciones_mensuales[[#This Row],[Contenido]],Contenido_cod[],2,0)</f>
        <v>1</v>
      </c>
      <c r="M2404" t="str">
        <f>+VLOOKUP(Importaciones_mensuales[[#This Row],[Código Arancelario]],Codigos10[],7,0)</f>
        <v>Sin especificar</v>
      </c>
      <c r="N2404">
        <v>2020</v>
      </c>
      <c r="O2404">
        <v>6.7007599999999998</v>
      </c>
      <c r="P2404">
        <v>6.7006899999999998</v>
      </c>
      <c r="Q2404" t="s">
        <v>364</v>
      </c>
      <c r="R2404" t="s">
        <v>364</v>
      </c>
      <c r="S2404" t="s">
        <v>364</v>
      </c>
      <c r="T2404" t="s">
        <v>364</v>
      </c>
      <c r="U2404" t="s">
        <v>364</v>
      </c>
      <c r="V2404" t="s">
        <v>364</v>
      </c>
      <c r="W2404" t="s">
        <v>364</v>
      </c>
      <c r="X2404" t="s">
        <v>364</v>
      </c>
      <c r="Y2404" t="s">
        <v>364</v>
      </c>
      <c r="Z2404" t="s">
        <v>364</v>
      </c>
    </row>
    <row r="2405" spans="1:26" x14ac:dyDescent="0.25">
      <c r="A2405" t="s">
        <v>166</v>
      </c>
      <c r="B2405" t="s">
        <v>15</v>
      </c>
      <c r="C2405" t="str">
        <f>+VLOOKUP(Importaciones_mensuales[[#This Row],[Código Arancelario]],Codigos10[],2,0)</f>
        <v>Palta</v>
      </c>
      <c r="D2405">
        <f>+VLOOKUP(Importaciones_mensuales[[#This Row],[Cultivo]],Cod_categoría[],2,0)</f>
        <v>100106002</v>
      </c>
      <c r="E2405" t="str">
        <f>+VLOOKUP(Importaciones_mensuales[[#This Row],[Código Arancelario]],Codigos10[],4,0)</f>
        <v>Sin especificar</v>
      </c>
      <c r="F2405">
        <f>+VLOOKUP(Importaciones_mensuales[[#This Row],[Procesamiento]],Cod_procesamiento[],2,0)</f>
        <v>6</v>
      </c>
      <c r="G2405" t="str">
        <f>+VLOOKUP(Importaciones_mensuales[[#This Row],[Código Arancelario]],Codigos10[],3,0)</f>
        <v>Orgánico</v>
      </c>
      <c r="H2405">
        <f>+VLOOKUP(Importaciones_mensuales[[#This Row],[Tipo]],Cod_tipo[],2,0)</f>
        <v>1</v>
      </c>
      <c r="I2405" t="str">
        <f>+VLOOKUP(Importaciones_mensuales[[#This Row],[Código Arancelario]],Codigos10[],5,0)</f>
        <v>Frutos Oleaginosos</v>
      </c>
      <c r="J2405">
        <f>+VLOOKUP(Importaciones_mensuales[[#This Row],[Categoría]],Cod_Tipo_cultivo[],2,0)</f>
        <v>12</v>
      </c>
      <c r="K2405" t="s">
        <v>129</v>
      </c>
      <c r="L2405">
        <f>+VLOOKUP(Importaciones_mensuales[[#This Row],[Contenido]],Contenido_cod[],2,0)</f>
        <v>1</v>
      </c>
      <c r="M2405" t="str">
        <f>+VLOOKUP(Importaciones_mensuales[[#This Row],[Código Arancelario]],Codigos10[],7,0)</f>
        <v>Hass</v>
      </c>
      <c r="N2405">
        <v>2016</v>
      </c>
      <c r="O2405">
        <v>0</v>
      </c>
      <c r="P2405">
        <v>0</v>
      </c>
      <c r="Q2405">
        <v>0</v>
      </c>
      <c r="R2405">
        <v>152416.26999999999</v>
      </c>
      <c r="S2405">
        <v>335443.8</v>
      </c>
      <c r="T2405">
        <v>659542.43999999994</v>
      </c>
      <c r="U2405">
        <v>355926.87</v>
      </c>
      <c r="V2405">
        <v>47520</v>
      </c>
      <c r="W2405">
        <v>0</v>
      </c>
      <c r="X2405">
        <v>0</v>
      </c>
      <c r="Y2405">
        <v>0</v>
      </c>
      <c r="Z2405">
        <v>0</v>
      </c>
    </row>
    <row r="2406" spans="1:26" x14ac:dyDescent="0.25">
      <c r="A2406" t="s">
        <v>173</v>
      </c>
      <c r="B2406" t="s">
        <v>15</v>
      </c>
      <c r="C2406" t="str">
        <f>+VLOOKUP(Importaciones_mensuales[[#This Row],[Código Arancelario]],Codigos10[],2,0)</f>
        <v>Palta</v>
      </c>
      <c r="D2406">
        <f>+VLOOKUP(Importaciones_mensuales[[#This Row],[Cultivo]],Cod_categoría[],2,0)</f>
        <v>100106002</v>
      </c>
      <c r="E2406" t="str">
        <f>+VLOOKUP(Importaciones_mensuales[[#This Row],[Código Arancelario]],Codigos10[],4,0)</f>
        <v>Sin especificar</v>
      </c>
      <c r="F2406">
        <f>+VLOOKUP(Importaciones_mensuales[[#This Row],[Procesamiento]],Cod_procesamiento[],2,0)</f>
        <v>6</v>
      </c>
      <c r="G2406" t="str">
        <f>+VLOOKUP(Importaciones_mensuales[[#This Row],[Código Arancelario]],Codigos10[],3,0)</f>
        <v>Orgánico</v>
      </c>
      <c r="H2406">
        <f>+VLOOKUP(Importaciones_mensuales[[#This Row],[Tipo]],Cod_tipo[],2,0)</f>
        <v>1</v>
      </c>
      <c r="I2406" t="str">
        <f>+VLOOKUP(Importaciones_mensuales[[#This Row],[Código Arancelario]],Codigos10[],5,0)</f>
        <v>Frutos Oleaginosos</v>
      </c>
      <c r="J2406">
        <f>+VLOOKUP(Importaciones_mensuales[[#This Row],[Categoría]],Cod_Tipo_cultivo[],2,0)</f>
        <v>12</v>
      </c>
      <c r="K2406" t="s">
        <v>129</v>
      </c>
      <c r="L2406">
        <f>+VLOOKUP(Importaciones_mensuales[[#This Row],[Contenido]],Contenido_cod[],2,0)</f>
        <v>1</v>
      </c>
      <c r="M2406" t="str">
        <f>+VLOOKUP(Importaciones_mensuales[[#This Row],[Código Arancelario]],Codigos10[],7,0)</f>
        <v>Sin especificar</v>
      </c>
      <c r="N2406">
        <v>2016</v>
      </c>
      <c r="O2406">
        <v>0</v>
      </c>
      <c r="P2406">
        <v>0</v>
      </c>
      <c r="Q2406">
        <v>9190.2800000000007</v>
      </c>
      <c r="R2406">
        <v>58921.88</v>
      </c>
      <c r="S2406">
        <v>34692.559999999998</v>
      </c>
      <c r="T2406">
        <v>8156</v>
      </c>
      <c r="U2406">
        <v>7996.88</v>
      </c>
      <c r="V2406">
        <v>0</v>
      </c>
      <c r="W2406">
        <v>0</v>
      </c>
      <c r="X2406">
        <v>0</v>
      </c>
      <c r="Y2406">
        <v>0</v>
      </c>
      <c r="Z2406">
        <v>0</v>
      </c>
    </row>
    <row r="2407" spans="1:26" x14ac:dyDescent="0.25">
      <c r="A2407" t="s">
        <v>189</v>
      </c>
      <c r="B2407" t="s">
        <v>15</v>
      </c>
      <c r="C2407" t="str">
        <f>+VLOOKUP(Importaciones_mensuales[[#This Row],[Código Arancelario]],Codigos10[],2,0)</f>
        <v>Uva</v>
      </c>
      <c r="D2407">
        <f>+VLOOKUP(Importaciones_mensuales[[#This Row],[Cultivo]],Cod_categoría[],2,0)</f>
        <v>100109001</v>
      </c>
      <c r="E2407" t="str">
        <f>+VLOOKUP(Importaciones_mensuales[[#This Row],[Código Arancelario]],Codigos10[],4,0)</f>
        <v>Fresco</v>
      </c>
      <c r="F2407">
        <f>+VLOOKUP(Importaciones_mensuales[[#This Row],[Procesamiento]],Cod_procesamiento[],2,0)</f>
        <v>4</v>
      </c>
      <c r="G2407" t="str">
        <f>+VLOOKUP(Importaciones_mensuales[[#This Row],[Código Arancelario]],Codigos10[],3,0)</f>
        <v>No orgánico</v>
      </c>
      <c r="H2407">
        <f>+VLOOKUP(Importaciones_mensuales[[#This Row],[Tipo]],Cod_tipo[],2,0)</f>
        <v>2</v>
      </c>
      <c r="I2407" t="str">
        <f>+VLOOKUP(Importaciones_mensuales[[#This Row],[Código Arancelario]],Codigos10[],5,0)</f>
        <v>Uva</v>
      </c>
      <c r="J2407">
        <f>+VLOOKUP(Importaciones_mensuales[[#This Row],[Categoría]],Cod_Tipo_cultivo[],2,0)</f>
        <v>11</v>
      </c>
      <c r="K2407" t="s">
        <v>129</v>
      </c>
      <c r="L2407">
        <f>+VLOOKUP(Importaciones_mensuales[[#This Row],[Contenido]],Contenido_cod[],2,0)</f>
        <v>1</v>
      </c>
      <c r="M2407" t="str">
        <f>+VLOOKUP(Importaciones_mensuales[[#This Row],[Código Arancelario]],Codigos10[],7,0)</f>
        <v>Thompson seedless</v>
      </c>
      <c r="N2407">
        <v>2016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243373.46</v>
      </c>
      <c r="X2407">
        <v>0</v>
      </c>
      <c r="Y2407">
        <v>0</v>
      </c>
      <c r="Z2407">
        <v>0</v>
      </c>
    </row>
    <row r="2408" spans="1:26" x14ac:dyDescent="0.25">
      <c r="A2408" t="s">
        <v>192</v>
      </c>
      <c r="B2408" t="s">
        <v>15</v>
      </c>
      <c r="C2408" t="str">
        <f>+VLOOKUP(Importaciones_mensuales[[#This Row],[Código Arancelario]],Codigos10[],2,0)</f>
        <v>Uva</v>
      </c>
      <c r="D2408">
        <f>+VLOOKUP(Importaciones_mensuales[[#This Row],[Cultivo]],Cod_categoría[],2,0)</f>
        <v>100109001</v>
      </c>
      <c r="E2408" t="str">
        <f>+VLOOKUP(Importaciones_mensuales[[#This Row],[Código Arancelario]],Codigos10[],4,0)</f>
        <v>Fresco</v>
      </c>
      <c r="F2408">
        <f>+VLOOKUP(Importaciones_mensuales[[#This Row],[Procesamiento]],Cod_procesamiento[],2,0)</f>
        <v>4</v>
      </c>
      <c r="G2408" t="str">
        <f>+VLOOKUP(Importaciones_mensuales[[#This Row],[Código Arancelario]],Codigos10[],3,0)</f>
        <v>No orgánico</v>
      </c>
      <c r="H2408">
        <f>+VLOOKUP(Importaciones_mensuales[[#This Row],[Tipo]],Cod_tipo[],2,0)</f>
        <v>2</v>
      </c>
      <c r="I2408" t="str">
        <f>+VLOOKUP(Importaciones_mensuales[[#This Row],[Código Arancelario]],Codigos10[],5,0)</f>
        <v>Uva</v>
      </c>
      <c r="J2408">
        <f>+VLOOKUP(Importaciones_mensuales[[#This Row],[Categoría]],Cod_Tipo_cultivo[],2,0)</f>
        <v>11</v>
      </c>
      <c r="K2408" t="s">
        <v>129</v>
      </c>
      <c r="L2408">
        <f>+VLOOKUP(Importaciones_mensuales[[#This Row],[Contenido]],Contenido_cod[],2,0)</f>
        <v>1</v>
      </c>
      <c r="M2408" t="str">
        <f>+VLOOKUP(Importaciones_mensuales[[#This Row],[Código Arancelario]],Codigos10[],7,0)</f>
        <v>Flame seedles</v>
      </c>
      <c r="N2408">
        <v>2016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7349.62</v>
      </c>
      <c r="U2408">
        <v>54591.61</v>
      </c>
      <c r="V2408">
        <v>163731</v>
      </c>
      <c r="W2408">
        <v>0</v>
      </c>
      <c r="X2408">
        <v>0</v>
      </c>
      <c r="Y2408">
        <v>0</v>
      </c>
      <c r="Z2408">
        <v>0</v>
      </c>
    </row>
    <row r="2409" spans="1:26" x14ac:dyDescent="0.25">
      <c r="A2409" t="s">
        <v>291</v>
      </c>
      <c r="B2409" t="s">
        <v>15</v>
      </c>
      <c r="C2409" t="str">
        <f>+VLOOKUP(Importaciones_mensuales[[#This Row],[Código Arancelario]],Codigos10[],2,0)</f>
        <v>Uva</v>
      </c>
      <c r="D2409">
        <f>+VLOOKUP(Importaciones_mensuales[[#This Row],[Cultivo]],Cod_categoría[],2,0)</f>
        <v>100109001</v>
      </c>
      <c r="E2409" t="str">
        <f>+VLOOKUP(Importaciones_mensuales[[#This Row],[Código Arancelario]],Codigos10[],4,0)</f>
        <v>Fresco</v>
      </c>
      <c r="F2409">
        <f>+VLOOKUP(Importaciones_mensuales[[#This Row],[Procesamiento]],Cod_procesamiento[],2,0)</f>
        <v>4</v>
      </c>
      <c r="G2409" t="str">
        <f>+VLOOKUP(Importaciones_mensuales[[#This Row],[Código Arancelario]],Codigos10[],3,0)</f>
        <v>No orgánico</v>
      </c>
      <c r="H2409">
        <f>+VLOOKUP(Importaciones_mensuales[[#This Row],[Tipo]],Cod_tipo[],2,0)</f>
        <v>2</v>
      </c>
      <c r="I2409" t="str">
        <f>+VLOOKUP(Importaciones_mensuales[[#This Row],[Código Arancelario]],Codigos10[],5,0)</f>
        <v>Uva</v>
      </c>
      <c r="J2409">
        <f>+VLOOKUP(Importaciones_mensuales[[#This Row],[Categoría]],Cod_Tipo_cultivo[],2,0)</f>
        <v>11</v>
      </c>
      <c r="K2409" t="s">
        <v>129</v>
      </c>
      <c r="L2409">
        <f>+VLOOKUP(Importaciones_mensuales[[#This Row],[Contenido]],Contenido_cod[],2,0)</f>
        <v>1</v>
      </c>
      <c r="M2409" t="str">
        <f>+VLOOKUP(Importaciones_mensuales[[#This Row],[Código Arancelario]],Codigos10[],7,0)</f>
        <v>Red globe</v>
      </c>
      <c r="N2409">
        <v>2016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7556.15</v>
      </c>
      <c r="V2409">
        <v>0</v>
      </c>
      <c r="W2409">
        <v>10215.469999999999</v>
      </c>
      <c r="X2409">
        <v>23947.87</v>
      </c>
      <c r="Y2409">
        <v>0</v>
      </c>
      <c r="Z2409">
        <v>0</v>
      </c>
    </row>
    <row r="2410" spans="1:26" x14ac:dyDescent="0.25">
      <c r="A2410" t="s">
        <v>14</v>
      </c>
      <c r="B2410" t="s">
        <v>363</v>
      </c>
      <c r="C2410" t="str">
        <f>+VLOOKUP(Importaciones_mensuales[[#This Row],[Código Arancelario]],Codigos10[],2,0)</f>
        <v>Papa</v>
      </c>
      <c r="D2410">
        <f>+VLOOKUP(Importaciones_mensuales[[#This Row],[Cultivo]],Cod_categoría[],2,0)</f>
        <v>100114001</v>
      </c>
      <c r="E2410" t="str">
        <f>+VLOOKUP(Importaciones_mensuales[[#This Row],[Código Arancelario]],Codigos10[],4,0)</f>
        <v>Fresco</v>
      </c>
      <c r="F2410">
        <f>+VLOOKUP(Importaciones_mensuales[[#This Row],[Procesamiento]],Cod_procesamiento[],2,0)</f>
        <v>4</v>
      </c>
      <c r="G2410" t="str">
        <f>+VLOOKUP(Importaciones_mensuales[[#This Row],[Código Arancelario]],Codigos10[],3,0)</f>
        <v>Siembra</v>
      </c>
      <c r="H2410">
        <f>+VLOOKUP(Importaciones_mensuales[[#This Row],[Tipo]],Cod_tipo[],2,0)</f>
        <v>6</v>
      </c>
      <c r="I2410" t="str">
        <f>+VLOOKUP(Importaciones_mensuales[[#This Row],[Código Arancelario]],Codigos10[],5,0)</f>
        <v>Tubérculos</v>
      </c>
      <c r="J2410">
        <f>+VLOOKUP(Importaciones_mensuales[[#This Row],[Categoría]],Cod_Tipo_cultivo[],2,0)</f>
        <v>9</v>
      </c>
      <c r="K2410" t="s">
        <v>20</v>
      </c>
      <c r="L2410">
        <f>+VLOOKUP(Importaciones_mensuales[[#This Row],[Contenido]],Contenido_cod[],2,0)</f>
        <v>2</v>
      </c>
      <c r="M2410" t="str">
        <f>+VLOOKUP(Importaciones_mensuales[[#This Row],[Código Arancelario]],Codigos10[],7,0)</f>
        <v>Sin especificar</v>
      </c>
      <c r="N2410">
        <v>2019</v>
      </c>
      <c r="O2410" t="s">
        <v>364</v>
      </c>
      <c r="P2410" t="s">
        <v>364</v>
      </c>
      <c r="Q2410" t="s">
        <v>364</v>
      </c>
      <c r="R2410">
        <v>134.94999999999999</v>
      </c>
      <c r="S2410">
        <v>77.243028425165022</v>
      </c>
      <c r="T2410" t="s">
        <v>364</v>
      </c>
      <c r="U2410" t="s">
        <v>364</v>
      </c>
      <c r="V2410" t="s">
        <v>364</v>
      </c>
      <c r="W2410" t="s">
        <v>364</v>
      </c>
      <c r="X2410">
        <v>106.20420037491074</v>
      </c>
      <c r="Y2410" t="s">
        <v>364</v>
      </c>
      <c r="Z2410">
        <v>106.88311688311688</v>
      </c>
    </row>
    <row r="2411" spans="1:26" x14ac:dyDescent="0.25">
      <c r="A2411" t="s">
        <v>23</v>
      </c>
      <c r="B2411" t="s">
        <v>363</v>
      </c>
      <c r="C2411" t="str">
        <f>+VLOOKUP(Importaciones_mensuales[[#This Row],[Código Arancelario]],Codigos10[],2,0)</f>
        <v>Papa</v>
      </c>
      <c r="D2411">
        <f>+VLOOKUP(Importaciones_mensuales[[#This Row],[Cultivo]],Cod_categoría[],2,0)</f>
        <v>100114001</v>
      </c>
      <c r="E2411" t="str">
        <f>+VLOOKUP(Importaciones_mensuales[[#This Row],[Código Arancelario]],Codigos10[],4,0)</f>
        <v>Fresco</v>
      </c>
      <c r="F2411">
        <f>+VLOOKUP(Importaciones_mensuales[[#This Row],[Procesamiento]],Cod_procesamiento[],2,0)</f>
        <v>4</v>
      </c>
      <c r="G2411" t="str">
        <f>+VLOOKUP(Importaciones_mensuales[[#This Row],[Código Arancelario]],Codigos10[],3,0)</f>
        <v>Siembra</v>
      </c>
      <c r="H2411">
        <f>+VLOOKUP(Importaciones_mensuales[[#This Row],[Tipo]],Cod_tipo[],2,0)</f>
        <v>6</v>
      </c>
      <c r="I2411" t="str">
        <f>+VLOOKUP(Importaciones_mensuales[[#This Row],[Código Arancelario]],Codigos10[],5,0)</f>
        <v>Tubérculos</v>
      </c>
      <c r="J2411">
        <f>+VLOOKUP(Importaciones_mensuales[[#This Row],[Categoría]],Cod_Tipo_cultivo[],2,0)</f>
        <v>9</v>
      </c>
      <c r="K2411" t="s">
        <v>20</v>
      </c>
      <c r="L2411">
        <f>+VLOOKUP(Importaciones_mensuales[[#This Row],[Contenido]],Contenido_cod[],2,0)</f>
        <v>2</v>
      </c>
      <c r="M2411" t="str">
        <f>+VLOOKUP(Importaciones_mensuales[[#This Row],[Código Arancelario]],Codigos10[],7,0)</f>
        <v>Sin especificar</v>
      </c>
      <c r="N2411">
        <v>2019</v>
      </c>
      <c r="O2411" t="s">
        <v>364</v>
      </c>
      <c r="P2411">
        <v>65.64</v>
      </c>
      <c r="Q2411">
        <v>9.8722222222222225E-2</v>
      </c>
      <c r="R2411" t="s">
        <v>364</v>
      </c>
      <c r="S2411" t="s">
        <v>364</v>
      </c>
      <c r="T2411" t="s">
        <v>364</v>
      </c>
      <c r="U2411" t="s">
        <v>364</v>
      </c>
      <c r="V2411">
        <v>0.19070608695652175</v>
      </c>
      <c r="W2411">
        <v>0.16166456326801726</v>
      </c>
      <c r="X2411">
        <v>0.18521716866958191</v>
      </c>
      <c r="Y2411">
        <v>24.03</v>
      </c>
      <c r="Z2411">
        <v>0.10728945035460992</v>
      </c>
    </row>
    <row r="2412" spans="1:26" x14ac:dyDescent="0.25">
      <c r="A2412" t="s">
        <v>194</v>
      </c>
      <c r="B2412" t="s">
        <v>15</v>
      </c>
      <c r="C2412" t="str">
        <f>+VLOOKUP(Importaciones_mensuales[[#This Row],[Código Arancelario]],Codigos10[],2,0)</f>
        <v>Uva</v>
      </c>
      <c r="D2412">
        <f>+VLOOKUP(Importaciones_mensuales[[#This Row],[Cultivo]],Cod_categoría[],2,0)</f>
        <v>100109001</v>
      </c>
      <c r="E2412" t="str">
        <f>+VLOOKUP(Importaciones_mensuales[[#This Row],[Código Arancelario]],Codigos10[],4,0)</f>
        <v>Fresco</v>
      </c>
      <c r="F2412">
        <f>+VLOOKUP(Importaciones_mensuales[[#This Row],[Procesamiento]],Cod_procesamiento[],2,0)</f>
        <v>4</v>
      </c>
      <c r="G2412" t="str">
        <f>+VLOOKUP(Importaciones_mensuales[[#This Row],[Código Arancelario]],Codigos10[],3,0)</f>
        <v>No orgánico</v>
      </c>
      <c r="H2412">
        <f>+VLOOKUP(Importaciones_mensuales[[#This Row],[Tipo]],Cod_tipo[],2,0)</f>
        <v>2</v>
      </c>
      <c r="I2412" t="str">
        <f>+VLOOKUP(Importaciones_mensuales[[#This Row],[Código Arancelario]],Codigos10[],5,0)</f>
        <v>Uva</v>
      </c>
      <c r="J2412">
        <f>+VLOOKUP(Importaciones_mensuales[[#This Row],[Categoría]],Cod_Tipo_cultivo[],2,0)</f>
        <v>11</v>
      </c>
      <c r="K2412" t="s">
        <v>129</v>
      </c>
      <c r="L2412">
        <f>+VLOOKUP(Importaciones_mensuales[[#This Row],[Contenido]],Contenido_cod[],2,0)</f>
        <v>1</v>
      </c>
      <c r="M2412" t="str">
        <f>+VLOOKUP(Importaciones_mensuales[[#This Row],[Código Arancelario]],Codigos10[],7,0)</f>
        <v>Sugraone</v>
      </c>
      <c r="N2412">
        <v>2016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8156.38</v>
      </c>
      <c r="U2412">
        <v>12911.26</v>
      </c>
      <c r="V2412">
        <v>78075</v>
      </c>
      <c r="W2412">
        <v>0</v>
      </c>
      <c r="X2412">
        <v>0</v>
      </c>
      <c r="Y2412">
        <v>0</v>
      </c>
      <c r="Z2412">
        <v>0</v>
      </c>
    </row>
    <row r="2413" spans="1:26" x14ac:dyDescent="0.25">
      <c r="A2413" t="s">
        <v>355</v>
      </c>
      <c r="B2413" t="s">
        <v>15</v>
      </c>
      <c r="C2413" t="str">
        <f>+VLOOKUP(Importaciones_mensuales[[#This Row],[Código Arancelario]],Codigos10[],2,0)</f>
        <v>Manzana</v>
      </c>
      <c r="D2413">
        <f>+VLOOKUP(Importaciones_mensuales[[#This Row],[Cultivo]],Cod_categoría[],2,0)</f>
        <v>100104002</v>
      </c>
      <c r="E2413" t="str">
        <f>+VLOOKUP(Importaciones_mensuales[[#This Row],[Código Arancelario]],Codigos10[],4,0)</f>
        <v>Fresco</v>
      </c>
      <c r="F2413">
        <f>+VLOOKUP(Importaciones_mensuales[[#This Row],[Procesamiento]],Cod_procesamiento[],2,0)</f>
        <v>4</v>
      </c>
      <c r="G2413" t="str">
        <f>+VLOOKUP(Importaciones_mensuales[[#This Row],[Código Arancelario]],Codigos10[],3,0)</f>
        <v>Orgánico</v>
      </c>
      <c r="H2413">
        <f>+VLOOKUP(Importaciones_mensuales[[#This Row],[Tipo]],Cod_tipo[],2,0)</f>
        <v>1</v>
      </c>
      <c r="I2413" t="str">
        <f>+VLOOKUP(Importaciones_mensuales[[#This Row],[Código Arancelario]],Codigos10[],5,0)</f>
        <v>Frutos de pepita</v>
      </c>
      <c r="J2413">
        <f>+VLOOKUP(Importaciones_mensuales[[#This Row],[Categoría]],Cod_Tipo_cultivo[],2,0)</f>
        <v>3</v>
      </c>
      <c r="K2413" t="s">
        <v>129</v>
      </c>
      <c r="L2413">
        <f>+VLOOKUP(Importaciones_mensuales[[#This Row],[Contenido]],Contenido_cod[],2,0)</f>
        <v>1</v>
      </c>
      <c r="M2413" t="str">
        <f>+VLOOKUP(Importaciones_mensuales[[#This Row],[Código Arancelario]],Codigos10[],7,0)</f>
        <v>Royal gala</v>
      </c>
      <c r="N2413">
        <v>2016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7234.34</v>
      </c>
    </row>
    <row r="2414" spans="1:26" x14ac:dyDescent="0.25">
      <c r="A2414" t="s">
        <v>310</v>
      </c>
      <c r="B2414" t="s">
        <v>15</v>
      </c>
      <c r="C2414" t="str">
        <f>+VLOOKUP(Importaciones_mensuales[[#This Row],[Código Arancelario]],Codigos10[],2,0)</f>
        <v>Manzana</v>
      </c>
      <c r="D2414">
        <f>+VLOOKUP(Importaciones_mensuales[[#This Row],[Cultivo]],Cod_categoría[],2,0)</f>
        <v>100104002</v>
      </c>
      <c r="E2414" t="str">
        <f>+VLOOKUP(Importaciones_mensuales[[#This Row],[Código Arancelario]],Codigos10[],4,0)</f>
        <v>Fresco</v>
      </c>
      <c r="F2414">
        <f>+VLOOKUP(Importaciones_mensuales[[#This Row],[Procesamiento]],Cod_procesamiento[],2,0)</f>
        <v>4</v>
      </c>
      <c r="G2414" t="str">
        <f>+VLOOKUP(Importaciones_mensuales[[#This Row],[Código Arancelario]],Codigos10[],3,0)</f>
        <v>Orgánico</v>
      </c>
      <c r="H2414">
        <f>+VLOOKUP(Importaciones_mensuales[[#This Row],[Tipo]],Cod_tipo[],2,0)</f>
        <v>1</v>
      </c>
      <c r="I2414" t="str">
        <f>+VLOOKUP(Importaciones_mensuales[[#This Row],[Código Arancelario]],Codigos10[],5,0)</f>
        <v>Frutos de pepita</v>
      </c>
      <c r="J2414">
        <f>+VLOOKUP(Importaciones_mensuales[[#This Row],[Categoría]],Cod_Tipo_cultivo[],2,0)</f>
        <v>3</v>
      </c>
      <c r="K2414" t="s">
        <v>129</v>
      </c>
      <c r="L2414">
        <f>+VLOOKUP(Importaciones_mensuales[[#This Row],[Contenido]],Contenido_cod[],2,0)</f>
        <v>1</v>
      </c>
      <c r="M2414" t="str">
        <f>+VLOOKUP(Importaciones_mensuales[[#This Row],[Código Arancelario]],Codigos10[],7,0)</f>
        <v>Fuji</v>
      </c>
      <c r="N2414">
        <v>2016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16119.79</v>
      </c>
      <c r="Z2414">
        <v>4929.16</v>
      </c>
    </row>
    <row r="2415" spans="1:26" x14ac:dyDescent="0.25">
      <c r="A2415" t="s">
        <v>311</v>
      </c>
      <c r="B2415" t="s">
        <v>15</v>
      </c>
      <c r="C2415" t="str">
        <f>+VLOOKUP(Importaciones_mensuales[[#This Row],[Código Arancelario]],Codigos10[],2,0)</f>
        <v>Manzana</v>
      </c>
      <c r="D2415">
        <f>+VLOOKUP(Importaciones_mensuales[[#This Row],[Cultivo]],Cod_categoría[],2,0)</f>
        <v>100104002</v>
      </c>
      <c r="E2415" t="str">
        <f>+VLOOKUP(Importaciones_mensuales[[#This Row],[Código Arancelario]],Codigos10[],4,0)</f>
        <v>Fresco</v>
      </c>
      <c r="F2415">
        <f>+VLOOKUP(Importaciones_mensuales[[#This Row],[Procesamiento]],Cod_procesamiento[],2,0)</f>
        <v>4</v>
      </c>
      <c r="G2415" t="str">
        <f>+VLOOKUP(Importaciones_mensuales[[#This Row],[Código Arancelario]],Codigos10[],3,0)</f>
        <v>Orgánico</v>
      </c>
      <c r="H2415">
        <f>+VLOOKUP(Importaciones_mensuales[[#This Row],[Tipo]],Cod_tipo[],2,0)</f>
        <v>1</v>
      </c>
      <c r="I2415" t="str">
        <f>+VLOOKUP(Importaciones_mensuales[[#This Row],[Código Arancelario]],Codigos10[],5,0)</f>
        <v>Frutos de pepita</v>
      </c>
      <c r="J2415">
        <f>+VLOOKUP(Importaciones_mensuales[[#This Row],[Categoría]],Cod_Tipo_cultivo[],2,0)</f>
        <v>3</v>
      </c>
      <c r="K2415" t="s">
        <v>129</v>
      </c>
      <c r="L2415">
        <f>+VLOOKUP(Importaciones_mensuales[[#This Row],[Contenido]],Contenido_cod[],2,0)</f>
        <v>1</v>
      </c>
      <c r="M2415" t="str">
        <f>+VLOOKUP(Importaciones_mensuales[[#This Row],[Código Arancelario]],Codigos10[],7,0)</f>
        <v>Granny smith</v>
      </c>
      <c r="N2415">
        <v>2016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41566.79</v>
      </c>
      <c r="Z2415">
        <v>0</v>
      </c>
    </row>
    <row r="2416" spans="1:26" x14ac:dyDescent="0.25">
      <c r="A2416" t="s">
        <v>277</v>
      </c>
      <c r="B2416" t="s">
        <v>363</v>
      </c>
      <c r="C2416" t="str">
        <f>+VLOOKUP(Importaciones_mensuales[[#This Row],[Código Arancelario]],Codigos10[],2,0)</f>
        <v>Puerro</v>
      </c>
      <c r="D2416">
        <f>+VLOOKUP(Importaciones_mensuales[[#This Row],[Cultivo]],Cod_categoría[],2,0)</f>
        <v>100114035</v>
      </c>
      <c r="E2416" t="str">
        <f>+VLOOKUP(Importaciones_mensuales[[#This Row],[Código Arancelario]],Codigos10[],4,0)</f>
        <v>Fresco</v>
      </c>
      <c r="F2416">
        <f>+VLOOKUP(Importaciones_mensuales[[#This Row],[Procesamiento]],Cod_procesamiento[],2,0)</f>
        <v>4</v>
      </c>
      <c r="G2416" t="str">
        <f>+VLOOKUP(Importaciones_mensuales[[#This Row],[Código Arancelario]],Codigos10[],3,0)</f>
        <v>Sin especificar</v>
      </c>
      <c r="H2416">
        <f>+VLOOKUP(Importaciones_mensuales[[#This Row],[Tipo]],Cod_tipo[],2,0)</f>
        <v>5</v>
      </c>
      <c r="I2416" t="str">
        <f>+VLOOKUP(Importaciones_mensuales[[#This Row],[Código Arancelario]],Codigos10[],5,0)</f>
        <v>Hortalizas</v>
      </c>
      <c r="J2416">
        <f>+VLOOKUP(Importaciones_mensuales[[#This Row],[Categoría]],Cod_Tipo_cultivo[],2,0)</f>
        <v>7</v>
      </c>
      <c r="K2416" t="s">
        <v>20</v>
      </c>
      <c r="L2416">
        <f>+VLOOKUP(Importaciones_mensuales[[#This Row],[Contenido]],Contenido_cod[],2,0)</f>
        <v>2</v>
      </c>
      <c r="M2416" t="str">
        <f>+VLOOKUP(Importaciones_mensuales[[#This Row],[Código Arancelario]],Codigos10[],7,0)</f>
        <v>Sin especificar</v>
      </c>
      <c r="N2416">
        <v>2019</v>
      </c>
      <c r="O2416" t="s">
        <v>364</v>
      </c>
      <c r="P2416" t="s">
        <v>364</v>
      </c>
      <c r="Q2416" t="s">
        <v>364</v>
      </c>
      <c r="R2416" t="s">
        <v>364</v>
      </c>
      <c r="S2416" t="s">
        <v>364</v>
      </c>
      <c r="T2416" t="s">
        <v>364</v>
      </c>
      <c r="U2416" t="s">
        <v>364</v>
      </c>
      <c r="V2416" t="s">
        <v>364</v>
      </c>
      <c r="W2416" t="s">
        <v>364</v>
      </c>
      <c r="X2416" t="s">
        <v>364</v>
      </c>
      <c r="Y2416" t="s">
        <v>364</v>
      </c>
      <c r="Z2416">
        <v>13.484642857142857</v>
      </c>
    </row>
    <row r="2417" spans="1:26" x14ac:dyDescent="0.25">
      <c r="A2417" t="s">
        <v>41</v>
      </c>
      <c r="B2417" t="s">
        <v>363</v>
      </c>
      <c r="C2417" t="str">
        <f>+VLOOKUP(Importaciones_mensuales[[#This Row],[Código Arancelario]],Codigos10[],2,0)</f>
        <v>Zanahoria</v>
      </c>
      <c r="D2417">
        <f>+VLOOKUP(Importaciones_mensuales[[#This Row],[Cultivo]],Cod_categoría[],2,0)</f>
        <v>100114013</v>
      </c>
      <c r="E2417" t="str">
        <f>+VLOOKUP(Importaciones_mensuales[[#This Row],[Código Arancelario]],Codigos10[],4,0)</f>
        <v>Fresco</v>
      </c>
      <c r="F2417">
        <f>+VLOOKUP(Importaciones_mensuales[[#This Row],[Procesamiento]],Cod_procesamiento[],2,0)</f>
        <v>4</v>
      </c>
      <c r="G2417" t="str">
        <f>+VLOOKUP(Importaciones_mensuales[[#This Row],[Código Arancelario]],Codigos10[],3,0)</f>
        <v>Sin especificar</v>
      </c>
      <c r="H2417">
        <f>+VLOOKUP(Importaciones_mensuales[[#This Row],[Tipo]],Cod_tipo[],2,0)</f>
        <v>5</v>
      </c>
      <c r="I2417" t="str">
        <f>+VLOOKUP(Importaciones_mensuales[[#This Row],[Código Arancelario]],Codigos10[],5,0)</f>
        <v>Hortalizas</v>
      </c>
      <c r="J2417">
        <f>+VLOOKUP(Importaciones_mensuales[[#This Row],[Categoría]],Cod_Tipo_cultivo[],2,0)</f>
        <v>7</v>
      </c>
      <c r="K2417" t="s">
        <v>20</v>
      </c>
      <c r="L2417">
        <f>+VLOOKUP(Importaciones_mensuales[[#This Row],[Contenido]],Contenido_cod[],2,0)</f>
        <v>2</v>
      </c>
      <c r="M2417" t="str">
        <f>+VLOOKUP(Importaciones_mensuales[[#This Row],[Código Arancelario]],Codigos10[],7,0)</f>
        <v>Sin especificar</v>
      </c>
      <c r="N2417">
        <v>2019</v>
      </c>
      <c r="O2417">
        <v>3.3297676957129325</v>
      </c>
      <c r="P2417">
        <v>3.6598590629138035</v>
      </c>
      <c r="Q2417">
        <v>3.3263337912514737</v>
      </c>
      <c r="R2417">
        <v>3.6212914119594894</v>
      </c>
      <c r="S2417">
        <v>3.3672766633748199</v>
      </c>
      <c r="T2417">
        <v>3.7001500029669723</v>
      </c>
      <c r="U2417">
        <v>3.3238398068021735</v>
      </c>
      <c r="V2417">
        <v>3.3490757097791799</v>
      </c>
      <c r="W2417">
        <v>3.4319107662463626</v>
      </c>
      <c r="X2417">
        <v>1.4086233835464097</v>
      </c>
      <c r="Y2417">
        <v>3.4311707359012149</v>
      </c>
      <c r="Z2417">
        <v>3.0761601598743846</v>
      </c>
    </row>
    <row r="2418" spans="1:26" x14ac:dyDescent="0.25">
      <c r="A2418" t="s">
        <v>43</v>
      </c>
      <c r="B2418" t="s">
        <v>363</v>
      </c>
      <c r="C2418" t="str">
        <f>+VLOOKUP(Importaciones_mensuales[[#This Row],[Código Arancelario]],Codigos10[],2,0)</f>
        <v>Rábano</v>
      </c>
      <c r="D2418">
        <f>+VLOOKUP(Importaciones_mensuales[[#This Row],[Cultivo]],Cod_categoría[],2,0)</f>
        <v>100114036</v>
      </c>
      <c r="E2418" t="str">
        <f>+VLOOKUP(Importaciones_mensuales[[#This Row],[Código Arancelario]],Codigos10[],4,0)</f>
        <v>Fresco</v>
      </c>
      <c r="F2418">
        <f>+VLOOKUP(Importaciones_mensuales[[#This Row],[Procesamiento]],Cod_procesamiento[],2,0)</f>
        <v>4</v>
      </c>
      <c r="G2418" t="str">
        <f>+VLOOKUP(Importaciones_mensuales[[#This Row],[Código Arancelario]],Codigos10[],3,0)</f>
        <v>Sin especificar</v>
      </c>
      <c r="H2418">
        <f>+VLOOKUP(Importaciones_mensuales[[#This Row],[Tipo]],Cod_tipo[],2,0)</f>
        <v>5</v>
      </c>
      <c r="I2418" t="str">
        <f>+VLOOKUP(Importaciones_mensuales[[#This Row],[Código Arancelario]],Codigos10[],5,0)</f>
        <v>Hortalizas</v>
      </c>
      <c r="J2418">
        <f>+VLOOKUP(Importaciones_mensuales[[#This Row],[Categoría]],Cod_Tipo_cultivo[],2,0)</f>
        <v>7</v>
      </c>
      <c r="K2418" t="s">
        <v>20</v>
      </c>
      <c r="L2418">
        <f>+VLOOKUP(Importaciones_mensuales[[#This Row],[Contenido]],Contenido_cod[],2,0)</f>
        <v>2</v>
      </c>
      <c r="M2418" t="str">
        <f>+VLOOKUP(Importaciones_mensuales[[#This Row],[Código Arancelario]],Codigos10[],7,0)</f>
        <v>Sin especificar</v>
      </c>
      <c r="N2418">
        <v>2019</v>
      </c>
      <c r="O2418" t="s">
        <v>364</v>
      </c>
      <c r="P2418" t="s">
        <v>364</v>
      </c>
      <c r="Q2418" t="s">
        <v>364</v>
      </c>
      <c r="R2418" t="s">
        <v>364</v>
      </c>
      <c r="S2418" t="s">
        <v>364</v>
      </c>
      <c r="T2418" t="s">
        <v>364</v>
      </c>
      <c r="U2418" t="s">
        <v>364</v>
      </c>
      <c r="V2418" t="s">
        <v>364</v>
      </c>
      <c r="W2418" t="s">
        <v>364</v>
      </c>
      <c r="X2418" t="s">
        <v>364</v>
      </c>
      <c r="Y2418" t="s">
        <v>364</v>
      </c>
      <c r="Z2418">
        <v>2.1477437115121725</v>
      </c>
    </row>
    <row r="2419" spans="1:26" x14ac:dyDescent="0.25">
      <c r="A2419" t="s">
        <v>45</v>
      </c>
      <c r="B2419" t="s">
        <v>363</v>
      </c>
      <c r="C2419" t="str">
        <f>+VLOOKUP(Importaciones_mensuales[[#This Row],[Código Arancelario]],Codigos10[],2,0)</f>
        <v>Pepino</v>
      </c>
      <c r="D2419">
        <f>+VLOOKUP(Importaciones_mensuales[[#This Row],[Cultivo]],Cod_categoría[],2,0)</f>
        <v>100112016</v>
      </c>
      <c r="E2419" t="str">
        <f>+VLOOKUP(Importaciones_mensuales[[#This Row],[Código Arancelario]],Codigos10[],4,0)</f>
        <v>Fresco</v>
      </c>
      <c r="F2419">
        <f>+VLOOKUP(Importaciones_mensuales[[#This Row],[Procesamiento]],Cod_procesamiento[],2,0)</f>
        <v>4</v>
      </c>
      <c r="G2419" t="str">
        <f>+VLOOKUP(Importaciones_mensuales[[#This Row],[Código Arancelario]],Codigos10[],3,0)</f>
        <v>Sin especificar</v>
      </c>
      <c r="H2419">
        <f>+VLOOKUP(Importaciones_mensuales[[#This Row],[Tipo]],Cod_tipo[],2,0)</f>
        <v>5</v>
      </c>
      <c r="I2419" t="str">
        <f>+VLOOKUP(Importaciones_mensuales[[#This Row],[Código Arancelario]],Codigos10[],5,0)</f>
        <v>Hortalizas</v>
      </c>
      <c r="J2419">
        <f>+VLOOKUP(Importaciones_mensuales[[#This Row],[Categoría]],Cod_Tipo_cultivo[],2,0)</f>
        <v>7</v>
      </c>
      <c r="K2419" t="s">
        <v>20</v>
      </c>
      <c r="L2419">
        <f>+VLOOKUP(Importaciones_mensuales[[#This Row],[Contenido]],Contenido_cod[],2,0)</f>
        <v>2</v>
      </c>
      <c r="M2419" t="str">
        <f>+VLOOKUP(Importaciones_mensuales[[#This Row],[Código Arancelario]],Codigos10[],7,0)</f>
        <v>Pepinos y pepinillos</v>
      </c>
      <c r="N2419">
        <v>2019</v>
      </c>
      <c r="O2419" t="s">
        <v>364</v>
      </c>
      <c r="P2419" t="s">
        <v>364</v>
      </c>
      <c r="Q2419" t="s">
        <v>364</v>
      </c>
      <c r="R2419" t="s">
        <v>364</v>
      </c>
      <c r="S2419" t="s">
        <v>364</v>
      </c>
      <c r="T2419" t="s">
        <v>364</v>
      </c>
      <c r="U2419" t="s">
        <v>364</v>
      </c>
      <c r="V2419">
        <v>0.11706024096385544</v>
      </c>
      <c r="W2419" t="s">
        <v>364</v>
      </c>
      <c r="X2419" t="s">
        <v>364</v>
      </c>
      <c r="Y2419" t="s">
        <v>364</v>
      </c>
      <c r="Z2419" t="s">
        <v>364</v>
      </c>
    </row>
    <row r="2420" spans="1:26" x14ac:dyDescent="0.25">
      <c r="A2420" t="s">
        <v>50</v>
      </c>
      <c r="B2420" t="s">
        <v>363</v>
      </c>
      <c r="C2420" t="str">
        <f>+VLOOKUP(Importaciones_mensuales[[#This Row],[Código Arancelario]],Codigos10[],2,0)</f>
        <v>Poroto</v>
      </c>
      <c r="D2420">
        <f>+VLOOKUP(Importaciones_mensuales[[#This Row],[Cultivo]],Cod_categoría[],2,0)</f>
        <v>100110002</v>
      </c>
      <c r="E2420" t="str">
        <f>+VLOOKUP(Importaciones_mensuales[[#This Row],[Código Arancelario]],Codigos10[],4,0)</f>
        <v>Fresco</v>
      </c>
      <c r="F2420">
        <f>+VLOOKUP(Importaciones_mensuales[[#This Row],[Procesamiento]],Cod_procesamiento[],2,0)</f>
        <v>4</v>
      </c>
      <c r="G2420" t="str">
        <f>+VLOOKUP(Importaciones_mensuales[[#This Row],[Código Arancelario]],Codigos10[],3,0)</f>
        <v>Sin especificar</v>
      </c>
      <c r="H2420">
        <f>+VLOOKUP(Importaciones_mensuales[[#This Row],[Tipo]],Cod_tipo[],2,0)</f>
        <v>5</v>
      </c>
      <c r="I2420" t="str">
        <f>+VLOOKUP(Importaciones_mensuales[[#This Row],[Código Arancelario]],Codigos10[],5,0)</f>
        <v>Hortalizas</v>
      </c>
      <c r="J2420">
        <f>+VLOOKUP(Importaciones_mensuales[[#This Row],[Categoría]],Cod_Tipo_cultivo[],2,0)</f>
        <v>7</v>
      </c>
      <c r="K2420" t="s">
        <v>20</v>
      </c>
      <c r="L2420">
        <f>+VLOOKUP(Importaciones_mensuales[[#This Row],[Contenido]],Contenido_cod[],2,0)</f>
        <v>2</v>
      </c>
      <c r="M2420" t="str">
        <f>+VLOOKUP(Importaciones_mensuales[[#This Row],[Código Arancelario]],Codigos10[],7,0)</f>
        <v>Sin especificar</v>
      </c>
      <c r="N2420">
        <v>2019</v>
      </c>
      <c r="O2420" t="s">
        <v>364</v>
      </c>
      <c r="P2420">
        <v>1.02</v>
      </c>
      <c r="Q2420" t="s">
        <v>364</v>
      </c>
      <c r="R2420">
        <v>0.1144578313253012</v>
      </c>
      <c r="S2420">
        <v>0.11063180404354588</v>
      </c>
      <c r="T2420">
        <v>0.10946734108522992</v>
      </c>
      <c r="U2420">
        <v>0.11416241216834203</v>
      </c>
      <c r="V2420">
        <v>0.10935933201974288</v>
      </c>
      <c r="W2420">
        <v>0.109296135994203</v>
      </c>
      <c r="X2420">
        <v>0.11150113032666439</v>
      </c>
      <c r="Y2420">
        <v>0.11715561857497342</v>
      </c>
      <c r="Z2420" t="s">
        <v>364</v>
      </c>
    </row>
    <row r="2421" spans="1:26" x14ac:dyDescent="0.25">
      <c r="A2421" t="s">
        <v>356</v>
      </c>
      <c r="B2421" t="s">
        <v>15</v>
      </c>
      <c r="C2421" t="str">
        <f>+VLOOKUP(Importaciones_mensuales[[#This Row],[Código Arancelario]],Codigos10[],2,0)</f>
        <v>Manzana</v>
      </c>
      <c r="D2421">
        <f>+VLOOKUP(Importaciones_mensuales[[#This Row],[Cultivo]],Cod_categoría[],2,0)</f>
        <v>100104002</v>
      </c>
      <c r="E2421" t="str">
        <f>+VLOOKUP(Importaciones_mensuales[[#This Row],[Código Arancelario]],Codigos10[],4,0)</f>
        <v>Fresco</v>
      </c>
      <c r="F2421">
        <f>+VLOOKUP(Importaciones_mensuales[[#This Row],[Procesamiento]],Cod_procesamiento[],2,0)</f>
        <v>4</v>
      </c>
      <c r="G2421" t="str">
        <f>+VLOOKUP(Importaciones_mensuales[[#This Row],[Código Arancelario]],Codigos10[],3,0)</f>
        <v>Orgánico</v>
      </c>
      <c r="H2421">
        <f>+VLOOKUP(Importaciones_mensuales[[#This Row],[Tipo]],Cod_tipo[],2,0)</f>
        <v>1</v>
      </c>
      <c r="I2421" t="str">
        <f>+VLOOKUP(Importaciones_mensuales[[#This Row],[Código Arancelario]],Codigos10[],5,0)</f>
        <v>Frutos de pepita</v>
      </c>
      <c r="J2421">
        <f>+VLOOKUP(Importaciones_mensuales[[#This Row],[Categoría]],Cod_Tipo_cultivo[],2,0)</f>
        <v>3</v>
      </c>
      <c r="K2421" t="s">
        <v>129</v>
      </c>
      <c r="L2421">
        <f>+VLOOKUP(Importaciones_mensuales[[#This Row],[Contenido]],Contenido_cod[],2,0)</f>
        <v>1</v>
      </c>
      <c r="M2421" t="str">
        <f>+VLOOKUP(Importaciones_mensuales[[#This Row],[Código Arancelario]],Codigos10[],7,0)</f>
        <v>Sin especificar</v>
      </c>
      <c r="N2421">
        <v>2016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37439.19</v>
      </c>
      <c r="Z2421">
        <v>19446.88</v>
      </c>
    </row>
    <row r="2422" spans="1:26" x14ac:dyDescent="0.25">
      <c r="A2422" t="s">
        <v>56</v>
      </c>
      <c r="B2422" t="s">
        <v>363</v>
      </c>
      <c r="C2422" t="str">
        <f>+VLOOKUP(Importaciones_mensuales[[#This Row],[Código Arancelario]],Codigos10[],2,0)</f>
        <v>Pimiento</v>
      </c>
      <c r="D2422">
        <f>+VLOOKUP(Importaciones_mensuales[[#This Row],[Cultivo]],Cod_categoría[],2,0)</f>
        <v>100112002</v>
      </c>
      <c r="E2422" t="str">
        <f>+VLOOKUP(Importaciones_mensuales[[#This Row],[Código Arancelario]],Codigos10[],4,0)</f>
        <v>Fresco</v>
      </c>
      <c r="F2422">
        <f>+VLOOKUP(Importaciones_mensuales[[#This Row],[Procesamiento]],Cod_procesamiento[],2,0)</f>
        <v>4</v>
      </c>
      <c r="G2422" t="str">
        <f>+VLOOKUP(Importaciones_mensuales[[#This Row],[Código Arancelario]],Codigos10[],3,0)</f>
        <v>Sin especificar</v>
      </c>
      <c r="H2422">
        <f>+VLOOKUP(Importaciones_mensuales[[#This Row],[Tipo]],Cod_tipo[],2,0)</f>
        <v>5</v>
      </c>
      <c r="I2422" t="str">
        <f>+VLOOKUP(Importaciones_mensuales[[#This Row],[Código Arancelario]],Codigos10[],5,0)</f>
        <v>Hortalizas</v>
      </c>
      <c r="J2422">
        <f>+VLOOKUP(Importaciones_mensuales[[#This Row],[Categoría]],Cod_Tipo_cultivo[],2,0)</f>
        <v>7</v>
      </c>
      <c r="K2422" t="s">
        <v>20</v>
      </c>
      <c r="L2422">
        <f>+VLOOKUP(Importaciones_mensuales[[#This Row],[Contenido]],Contenido_cod[],2,0)</f>
        <v>2</v>
      </c>
      <c r="M2422" t="str">
        <f>+VLOOKUP(Importaciones_mensuales[[#This Row],[Código Arancelario]],Codigos10[],7,0)</f>
        <v>Sin especificar</v>
      </c>
      <c r="N2422">
        <v>2019</v>
      </c>
      <c r="O2422" t="s">
        <v>364</v>
      </c>
      <c r="P2422" t="s">
        <v>364</v>
      </c>
      <c r="Q2422" t="s">
        <v>364</v>
      </c>
      <c r="R2422" t="s">
        <v>364</v>
      </c>
      <c r="S2422" t="s">
        <v>364</v>
      </c>
      <c r="T2422" t="s">
        <v>364</v>
      </c>
      <c r="U2422">
        <v>25.993975903614455</v>
      </c>
      <c r="V2422">
        <v>3.2240352811466368</v>
      </c>
      <c r="W2422" t="s">
        <v>364</v>
      </c>
      <c r="X2422" t="s">
        <v>364</v>
      </c>
      <c r="Y2422" t="s">
        <v>364</v>
      </c>
      <c r="Z2422">
        <v>1.0938764705882353</v>
      </c>
    </row>
    <row r="2423" spans="1:26" x14ac:dyDescent="0.25">
      <c r="A2423" t="s">
        <v>58</v>
      </c>
      <c r="B2423" t="s">
        <v>363</v>
      </c>
      <c r="C2423" t="str">
        <f>+VLOOKUP(Importaciones_mensuales[[#This Row],[Código Arancelario]],Codigos10[],2,0)</f>
        <v>Ají</v>
      </c>
      <c r="D2423">
        <f>+VLOOKUP(Importaciones_mensuales[[#This Row],[Cultivo]],Cod_categoría[],2,0)</f>
        <v>100112021</v>
      </c>
      <c r="E2423" t="str">
        <f>+VLOOKUP(Importaciones_mensuales[[#This Row],[Código Arancelario]],Codigos10[],4,0)</f>
        <v>Fresco</v>
      </c>
      <c r="F2423">
        <f>+VLOOKUP(Importaciones_mensuales[[#This Row],[Procesamiento]],Cod_procesamiento[],2,0)</f>
        <v>4</v>
      </c>
      <c r="G2423" t="str">
        <f>+VLOOKUP(Importaciones_mensuales[[#This Row],[Código Arancelario]],Codigos10[],3,0)</f>
        <v>Sin especificar</v>
      </c>
      <c r="H2423">
        <f>+VLOOKUP(Importaciones_mensuales[[#This Row],[Tipo]],Cod_tipo[],2,0)</f>
        <v>5</v>
      </c>
      <c r="I2423" t="str">
        <f>+VLOOKUP(Importaciones_mensuales[[#This Row],[Código Arancelario]],Codigos10[],5,0)</f>
        <v>Hortalizas</v>
      </c>
      <c r="J2423">
        <f>+VLOOKUP(Importaciones_mensuales[[#This Row],[Categoría]],Cod_Tipo_cultivo[],2,0)</f>
        <v>7</v>
      </c>
      <c r="K2423" t="s">
        <v>20</v>
      </c>
      <c r="L2423">
        <f>+VLOOKUP(Importaciones_mensuales[[#This Row],[Contenido]],Contenido_cod[],2,0)</f>
        <v>2</v>
      </c>
      <c r="M2423" t="str">
        <f>+VLOOKUP(Importaciones_mensuales[[#This Row],[Código Arancelario]],Codigos10[],7,0)</f>
        <v>Sin especificar</v>
      </c>
      <c r="N2423">
        <v>2019</v>
      </c>
      <c r="O2423" t="s">
        <v>364</v>
      </c>
      <c r="P2423">
        <v>2.6772266666666669</v>
      </c>
      <c r="Q2423" t="s">
        <v>364</v>
      </c>
      <c r="R2423" t="s">
        <v>364</v>
      </c>
      <c r="S2423" t="s">
        <v>364</v>
      </c>
      <c r="T2423" t="s">
        <v>364</v>
      </c>
      <c r="U2423" t="s">
        <v>364</v>
      </c>
      <c r="V2423" t="s">
        <v>364</v>
      </c>
      <c r="W2423" t="s">
        <v>364</v>
      </c>
      <c r="X2423" t="s">
        <v>364</v>
      </c>
      <c r="Y2423" t="s">
        <v>364</v>
      </c>
      <c r="Z2423" t="s">
        <v>364</v>
      </c>
    </row>
    <row r="2424" spans="1:26" x14ac:dyDescent="0.25">
      <c r="A2424" t="s">
        <v>302</v>
      </c>
      <c r="B2424" t="s">
        <v>363</v>
      </c>
      <c r="C2424" t="str">
        <f>+VLOOKUP(Importaciones_mensuales[[#This Row],[Código Arancelario]],Codigos10[],2,0)</f>
        <v>Espinaca</v>
      </c>
      <c r="D2424">
        <f>+VLOOKUP(Importaciones_mensuales[[#This Row],[Cultivo]],Cod_categoría[],2,0)</f>
        <v>100112012</v>
      </c>
      <c r="E2424" t="str">
        <f>+VLOOKUP(Importaciones_mensuales[[#This Row],[Código Arancelario]],Codigos10[],4,0)</f>
        <v>Fresco</v>
      </c>
      <c r="F2424">
        <f>+VLOOKUP(Importaciones_mensuales[[#This Row],[Procesamiento]],Cod_procesamiento[],2,0)</f>
        <v>4</v>
      </c>
      <c r="G2424" t="str">
        <f>+VLOOKUP(Importaciones_mensuales[[#This Row],[Código Arancelario]],Codigos10[],3,0)</f>
        <v>Sin especificar</v>
      </c>
      <c r="H2424">
        <f>+VLOOKUP(Importaciones_mensuales[[#This Row],[Tipo]],Cod_tipo[],2,0)</f>
        <v>5</v>
      </c>
      <c r="I2424" t="str">
        <f>+VLOOKUP(Importaciones_mensuales[[#This Row],[Código Arancelario]],Codigos10[],5,0)</f>
        <v>Hortalizas</v>
      </c>
      <c r="J2424">
        <f>+VLOOKUP(Importaciones_mensuales[[#This Row],[Categoría]],Cod_Tipo_cultivo[],2,0)</f>
        <v>7</v>
      </c>
      <c r="K2424" t="s">
        <v>20</v>
      </c>
      <c r="L2424">
        <f>+VLOOKUP(Importaciones_mensuales[[#This Row],[Contenido]],Contenido_cod[],2,0)</f>
        <v>2</v>
      </c>
      <c r="M2424" t="str">
        <f>+VLOOKUP(Importaciones_mensuales[[#This Row],[Código Arancelario]],Codigos10[],7,0)</f>
        <v>Sin especificar</v>
      </c>
      <c r="N2424">
        <v>2019</v>
      </c>
      <c r="O2424" t="s">
        <v>364</v>
      </c>
      <c r="P2424" t="s">
        <v>364</v>
      </c>
      <c r="Q2424" t="s">
        <v>364</v>
      </c>
      <c r="R2424" t="s">
        <v>364</v>
      </c>
      <c r="S2424" t="s">
        <v>364</v>
      </c>
      <c r="T2424" t="s">
        <v>364</v>
      </c>
      <c r="U2424" t="s">
        <v>364</v>
      </c>
      <c r="V2424" t="s">
        <v>364</v>
      </c>
      <c r="W2424">
        <v>70.065217391304344</v>
      </c>
      <c r="X2424" t="s">
        <v>364</v>
      </c>
      <c r="Y2424" t="s">
        <v>364</v>
      </c>
      <c r="Z2424" t="s">
        <v>364</v>
      </c>
    </row>
    <row r="2425" spans="1:26" x14ac:dyDescent="0.25">
      <c r="A2425" t="s">
        <v>60</v>
      </c>
      <c r="B2425" t="s">
        <v>363</v>
      </c>
      <c r="C2425" t="str">
        <f>+VLOOKUP(Importaciones_mensuales[[#This Row],[Código Arancelario]],Codigos10[],2,0)</f>
        <v>Aceituna</v>
      </c>
      <c r="D2425">
        <f>+VLOOKUP(Importaciones_mensuales[[#This Row],[Cultivo]],Cod_categoría[],2,0)</f>
        <v>100114016</v>
      </c>
      <c r="E2425" t="str">
        <f>+VLOOKUP(Importaciones_mensuales[[#This Row],[Código Arancelario]],Codigos10[],4,0)</f>
        <v>Fresco</v>
      </c>
      <c r="F2425">
        <f>+VLOOKUP(Importaciones_mensuales[[#This Row],[Procesamiento]],Cod_procesamiento[],2,0)</f>
        <v>4</v>
      </c>
      <c r="G2425" t="str">
        <f>+VLOOKUP(Importaciones_mensuales[[#This Row],[Código Arancelario]],Codigos10[],3,0)</f>
        <v>Sin especificar</v>
      </c>
      <c r="H2425">
        <f>+VLOOKUP(Importaciones_mensuales[[#This Row],[Tipo]],Cod_tipo[],2,0)</f>
        <v>5</v>
      </c>
      <c r="I2425" t="str">
        <f>+VLOOKUP(Importaciones_mensuales[[#This Row],[Código Arancelario]],Codigos10[],5,0)</f>
        <v>Hortalizas</v>
      </c>
      <c r="J2425">
        <f>+VLOOKUP(Importaciones_mensuales[[#This Row],[Categoría]],Cod_Tipo_cultivo[],2,0)</f>
        <v>7</v>
      </c>
      <c r="K2425" t="s">
        <v>20</v>
      </c>
      <c r="L2425">
        <f>+VLOOKUP(Importaciones_mensuales[[#This Row],[Contenido]],Contenido_cod[],2,0)</f>
        <v>2</v>
      </c>
      <c r="M2425" t="str">
        <f>+VLOOKUP(Importaciones_mensuales[[#This Row],[Código Arancelario]],Codigos10[],7,0)</f>
        <v>Sin especificar</v>
      </c>
      <c r="N2425">
        <v>2019</v>
      </c>
      <c r="O2425" t="s">
        <v>364</v>
      </c>
      <c r="P2425" t="s">
        <v>364</v>
      </c>
      <c r="Q2425" t="s">
        <v>364</v>
      </c>
      <c r="R2425" t="s">
        <v>364</v>
      </c>
      <c r="S2425" t="s">
        <v>364</v>
      </c>
      <c r="T2425" t="s">
        <v>364</v>
      </c>
      <c r="U2425" t="s">
        <v>364</v>
      </c>
      <c r="V2425" t="s">
        <v>364</v>
      </c>
      <c r="W2425" t="s">
        <v>364</v>
      </c>
      <c r="X2425" t="s">
        <v>364</v>
      </c>
      <c r="Y2425">
        <v>34.820967741935483</v>
      </c>
      <c r="Z2425" t="s">
        <v>364</v>
      </c>
    </row>
    <row r="2426" spans="1:26" x14ac:dyDescent="0.25">
      <c r="A2426" t="s">
        <v>62</v>
      </c>
      <c r="B2426" t="s">
        <v>363</v>
      </c>
      <c r="C2426" t="str">
        <f>+VLOOKUP(Importaciones_mensuales[[#This Row],[Código Arancelario]],Codigos10[],2,0)</f>
        <v>Zapallo</v>
      </c>
      <c r="D2426">
        <f>+VLOOKUP(Importaciones_mensuales[[#This Row],[Cultivo]],Cod_categoría[],2,0)</f>
        <v>100112032</v>
      </c>
      <c r="E2426" t="str">
        <f>+VLOOKUP(Importaciones_mensuales[[#This Row],[Código Arancelario]],Codigos10[],4,0)</f>
        <v>Fresco</v>
      </c>
      <c r="F2426">
        <f>+VLOOKUP(Importaciones_mensuales[[#This Row],[Procesamiento]],Cod_procesamiento[],2,0)</f>
        <v>4</v>
      </c>
      <c r="G2426" t="str">
        <f>+VLOOKUP(Importaciones_mensuales[[#This Row],[Código Arancelario]],Codigos10[],3,0)</f>
        <v>Sin especificar</v>
      </c>
      <c r="H2426">
        <f>+VLOOKUP(Importaciones_mensuales[[#This Row],[Tipo]],Cod_tipo[],2,0)</f>
        <v>5</v>
      </c>
      <c r="I2426" t="str">
        <f>+VLOOKUP(Importaciones_mensuales[[#This Row],[Código Arancelario]],Codigos10[],5,0)</f>
        <v>Hortalizas</v>
      </c>
      <c r="J2426">
        <f>+VLOOKUP(Importaciones_mensuales[[#This Row],[Categoría]],Cod_Tipo_cultivo[],2,0)</f>
        <v>7</v>
      </c>
      <c r="K2426" t="s">
        <v>20</v>
      </c>
      <c r="L2426">
        <f>+VLOOKUP(Importaciones_mensuales[[#This Row],[Contenido]],Contenido_cod[],2,0)</f>
        <v>2</v>
      </c>
      <c r="M2426" t="str">
        <f>+VLOOKUP(Importaciones_mensuales[[#This Row],[Código Arancelario]],Codigos10[],7,0)</f>
        <v>De guarda</v>
      </c>
      <c r="N2426">
        <v>2019</v>
      </c>
      <c r="O2426" t="s">
        <v>364</v>
      </c>
      <c r="P2426" t="s">
        <v>364</v>
      </c>
      <c r="Q2426" t="s">
        <v>364</v>
      </c>
      <c r="R2426" t="s">
        <v>364</v>
      </c>
      <c r="S2426" t="s">
        <v>364</v>
      </c>
      <c r="T2426" t="s">
        <v>364</v>
      </c>
      <c r="U2426">
        <v>0.10533333333333333</v>
      </c>
      <c r="V2426">
        <v>9.8620746497115275E-2</v>
      </c>
      <c r="W2426">
        <v>0.11145627932312266</v>
      </c>
      <c r="X2426">
        <v>0.10608038073616434</v>
      </c>
      <c r="Y2426">
        <v>0.1070233561672255</v>
      </c>
      <c r="Z2426">
        <v>0.10628271150814503</v>
      </c>
    </row>
    <row r="2427" spans="1:26" x14ac:dyDescent="0.25">
      <c r="A2427" t="s">
        <v>65</v>
      </c>
      <c r="B2427" t="s">
        <v>363</v>
      </c>
      <c r="C2427" t="str">
        <f>+VLOOKUP(Importaciones_mensuales[[#This Row],[Código Arancelario]],Codigos10[],2,0)</f>
        <v>Calabacín</v>
      </c>
      <c r="D2427">
        <f>+VLOOKUP(Importaciones_mensuales[[#This Row],[Cultivo]],Cod_categoría[],2,0)</f>
        <v>100114018</v>
      </c>
      <c r="E2427" t="str">
        <f>+VLOOKUP(Importaciones_mensuales[[#This Row],[Código Arancelario]],Codigos10[],4,0)</f>
        <v>Fresco</v>
      </c>
      <c r="F2427">
        <f>+VLOOKUP(Importaciones_mensuales[[#This Row],[Procesamiento]],Cod_procesamiento[],2,0)</f>
        <v>4</v>
      </c>
      <c r="G2427" t="str">
        <f>+VLOOKUP(Importaciones_mensuales[[#This Row],[Código Arancelario]],Codigos10[],3,0)</f>
        <v>Sin especificar</v>
      </c>
      <c r="H2427">
        <f>+VLOOKUP(Importaciones_mensuales[[#This Row],[Tipo]],Cod_tipo[],2,0)</f>
        <v>5</v>
      </c>
      <c r="I2427" t="str">
        <f>+VLOOKUP(Importaciones_mensuales[[#This Row],[Código Arancelario]],Codigos10[],5,0)</f>
        <v>Hortalizas</v>
      </c>
      <c r="J2427">
        <f>+VLOOKUP(Importaciones_mensuales[[#This Row],[Categoría]],Cod_Tipo_cultivo[],2,0)</f>
        <v>7</v>
      </c>
      <c r="K2427" t="s">
        <v>20</v>
      </c>
      <c r="L2427">
        <f>+VLOOKUP(Importaciones_mensuales[[#This Row],[Contenido]],Contenido_cod[],2,0)</f>
        <v>2</v>
      </c>
      <c r="M2427" t="str">
        <f>+VLOOKUP(Importaciones_mensuales[[#This Row],[Código Arancelario]],Codigos10[],7,0)</f>
        <v>Sin especificar</v>
      </c>
      <c r="N2427">
        <v>2019</v>
      </c>
      <c r="O2427" t="s">
        <v>364</v>
      </c>
      <c r="P2427" t="s">
        <v>364</v>
      </c>
      <c r="Q2427" t="s">
        <v>364</v>
      </c>
      <c r="R2427" t="s">
        <v>364</v>
      </c>
      <c r="S2427" t="s">
        <v>364</v>
      </c>
      <c r="T2427" t="s">
        <v>364</v>
      </c>
      <c r="U2427" t="s">
        <v>364</v>
      </c>
      <c r="V2427">
        <v>139.76363636363635</v>
      </c>
      <c r="W2427" t="s">
        <v>364</v>
      </c>
      <c r="X2427" t="s">
        <v>364</v>
      </c>
      <c r="Y2427" t="s">
        <v>364</v>
      </c>
      <c r="Z2427" t="s">
        <v>364</v>
      </c>
    </row>
    <row r="2428" spans="1:26" x14ac:dyDescent="0.25">
      <c r="A2428" t="s">
        <v>67</v>
      </c>
      <c r="B2428" t="s">
        <v>363</v>
      </c>
      <c r="C2428" t="str">
        <f>+VLOOKUP(Importaciones_mensuales[[#This Row],[Código Arancelario]],Codigos10[],2,0)</f>
        <v>Papa</v>
      </c>
      <c r="D2428">
        <f>+VLOOKUP(Importaciones_mensuales[[#This Row],[Cultivo]],Cod_categoría[],2,0)</f>
        <v>100114001</v>
      </c>
      <c r="E2428" t="str">
        <f>+VLOOKUP(Importaciones_mensuales[[#This Row],[Código Arancelario]],Codigos10[],4,0)</f>
        <v>Congelado</v>
      </c>
      <c r="F2428">
        <f>+VLOOKUP(Importaciones_mensuales[[#This Row],[Procesamiento]],Cod_procesamiento[],2,0)</f>
        <v>1</v>
      </c>
      <c r="G2428" t="str">
        <f>+VLOOKUP(Importaciones_mensuales[[#This Row],[Código Arancelario]],Codigos10[],3,0)</f>
        <v>Sin especificar</v>
      </c>
      <c r="H2428">
        <f>+VLOOKUP(Importaciones_mensuales[[#This Row],[Tipo]],Cod_tipo[],2,0)</f>
        <v>5</v>
      </c>
      <c r="I2428" t="str">
        <f>+VLOOKUP(Importaciones_mensuales[[#This Row],[Código Arancelario]],Codigos10[],5,0)</f>
        <v>Tubérculos</v>
      </c>
      <c r="J2428">
        <f>+VLOOKUP(Importaciones_mensuales[[#This Row],[Categoría]],Cod_Tipo_cultivo[],2,0)</f>
        <v>9</v>
      </c>
      <c r="K2428" t="s">
        <v>20</v>
      </c>
      <c r="L2428">
        <f>+VLOOKUP(Importaciones_mensuales[[#This Row],[Contenido]],Contenido_cod[],2,0)</f>
        <v>2</v>
      </c>
      <c r="M2428" t="str">
        <f>+VLOOKUP(Importaciones_mensuales[[#This Row],[Código Arancelario]],Codigos10[],7,0)</f>
        <v>Sin especificar</v>
      </c>
      <c r="N2428">
        <v>2019</v>
      </c>
      <c r="O2428">
        <v>2.4786082533020055</v>
      </c>
      <c r="P2428" t="s">
        <v>364</v>
      </c>
      <c r="Q2428">
        <v>0.84184127367289174</v>
      </c>
      <c r="R2428">
        <v>0.89396962493396726</v>
      </c>
      <c r="S2428">
        <v>1.002566572632331</v>
      </c>
      <c r="T2428">
        <v>3.3089531837481814</v>
      </c>
      <c r="U2428">
        <v>1.2713144743724005</v>
      </c>
      <c r="V2428">
        <v>0.78686672828096116</v>
      </c>
      <c r="W2428">
        <v>1.4068389182833629</v>
      </c>
      <c r="X2428">
        <v>1.2005413166558103</v>
      </c>
      <c r="Y2428">
        <v>1.1157142678517622</v>
      </c>
      <c r="Z2428">
        <v>0.24398501628664496</v>
      </c>
    </row>
    <row r="2429" spans="1:26" x14ac:dyDescent="0.25">
      <c r="A2429" t="s">
        <v>69</v>
      </c>
      <c r="B2429" t="s">
        <v>363</v>
      </c>
      <c r="C2429" t="str">
        <f>+VLOOKUP(Importaciones_mensuales[[#This Row],[Código Arancelario]],Codigos10[],2,0)</f>
        <v>Arveja</v>
      </c>
      <c r="D2429">
        <f>+VLOOKUP(Importaciones_mensuales[[#This Row],[Cultivo]],Cod_categoría[],2,0)</f>
        <v>100112022</v>
      </c>
      <c r="E2429" t="str">
        <f>+VLOOKUP(Importaciones_mensuales[[#This Row],[Código Arancelario]],Codigos10[],4,0)</f>
        <v>Congelado</v>
      </c>
      <c r="F2429">
        <f>+VLOOKUP(Importaciones_mensuales[[#This Row],[Procesamiento]],Cod_procesamiento[],2,0)</f>
        <v>1</v>
      </c>
      <c r="G2429" t="str">
        <f>+VLOOKUP(Importaciones_mensuales[[#This Row],[Código Arancelario]],Codigos10[],3,0)</f>
        <v>Sin especificar</v>
      </c>
      <c r="H2429">
        <f>+VLOOKUP(Importaciones_mensuales[[#This Row],[Tipo]],Cod_tipo[],2,0)</f>
        <v>5</v>
      </c>
      <c r="I2429" t="str">
        <f>+VLOOKUP(Importaciones_mensuales[[#This Row],[Código Arancelario]],Codigos10[],5,0)</f>
        <v>Hortalizas</v>
      </c>
      <c r="J2429">
        <f>+VLOOKUP(Importaciones_mensuales[[#This Row],[Categoría]],Cod_Tipo_cultivo[],2,0)</f>
        <v>7</v>
      </c>
      <c r="K2429" t="s">
        <v>20</v>
      </c>
      <c r="L2429">
        <f>+VLOOKUP(Importaciones_mensuales[[#This Row],[Contenido]],Contenido_cod[],2,0)</f>
        <v>2</v>
      </c>
      <c r="M2429" t="str">
        <f>+VLOOKUP(Importaciones_mensuales[[#This Row],[Código Arancelario]],Codigos10[],7,0)</f>
        <v>Sin especificar</v>
      </c>
      <c r="N2429">
        <v>2019</v>
      </c>
      <c r="O2429">
        <v>1.1034616627851084</v>
      </c>
      <c r="P2429">
        <v>1.142684030325263</v>
      </c>
      <c r="Q2429">
        <v>1.0871665235949162</v>
      </c>
      <c r="R2429">
        <v>1.1265944939547954</v>
      </c>
      <c r="S2429">
        <v>1.1388952416952536</v>
      </c>
      <c r="T2429">
        <v>1.0457390919261607</v>
      </c>
      <c r="U2429">
        <v>1.0361662581135882</v>
      </c>
      <c r="V2429">
        <v>1.1334528583197083</v>
      </c>
      <c r="W2429">
        <v>1.0601642348629026</v>
      </c>
      <c r="X2429">
        <v>1.0422617343836988</v>
      </c>
      <c r="Y2429">
        <v>1.1518644983218667</v>
      </c>
      <c r="Z2429">
        <v>1.0917027158434449</v>
      </c>
    </row>
    <row r="2430" spans="1:26" x14ac:dyDescent="0.25">
      <c r="A2430" t="s">
        <v>70</v>
      </c>
      <c r="B2430" t="s">
        <v>363</v>
      </c>
      <c r="C2430" t="str">
        <f>+VLOOKUP(Importaciones_mensuales[[#This Row],[Código Arancelario]],Codigos10[],2,0)</f>
        <v>Poroto</v>
      </c>
      <c r="D2430">
        <f>+VLOOKUP(Importaciones_mensuales[[#This Row],[Cultivo]],Cod_categoría[],2,0)</f>
        <v>100110002</v>
      </c>
      <c r="E2430" t="str">
        <f>+VLOOKUP(Importaciones_mensuales[[#This Row],[Código Arancelario]],Codigos10[],4,0)</f>
        <v>Congelado</v>
      </c>
      <c r="F2430">
        <f>+VLOOKUP(Importaciones_mensuales[[#This Row],[Procesamiento]],Cod_procesamiento[],2,0)</f>
        <v>1</v>
      </c>
      <c r="G2430" t="str">
        <f>+VLOOKUP(Importaciones_mensuales[[#This Row],[Código Arancelario]],Codigos10[],3,0)</f>
        <v>Sin especificar</v>
      </c>
      <c r="H2430">
        <f>+VLOOKUP(Importaciones_mensuales[[#This Row],[Tipo]],Cod_tipo[],2,0)</f>
        <v>5</v>
      </c>
      <c r="I2430" t="str">
        <f>+VLOOKUP(Importaciones_mensuales[[#This Row],[Código Arancelario]],Codigos10[],5,0)</f>
        <v>Hortalizas</v>
      </c>
      <c r="J2430">
        <f>+VLOOKUP(Importaciones_mensuales[[#This Row],[Categoría]],Cod_Tipo_cultivo[],2,0)</f>
        <v>7</v>
      </c>
      <c r="K2430" t="s">
        <v>20</v>
      </c>
      <c r="L2430">
        <f>+VLOOKUP(Importaciones_mensuales[[#This Row],[Contenido]],Contenido_cod[],2,0)</f>
        <v>2</v>
      </c>
      <c r="M2430" t="str">
        <f>+VLOOKUP(Importaciones_mensuales[[#This Row],[Código Arancelario]],Codigos10[],7,0)</f>
        <v>Sin especificar</v>
      </c>
      <c r="N2430">
        <v>2019</v>
      </c>
      <c r="O2430">
        <v>1.2622018079096047</v>
      </c>
      <c r="P2430">
        <v>1.3161679286437813</v>
      </c>
      <c r="Q2430">
        <v>1.0429487374737292</v>
      </c>
      <c r="R2430">
        <v>1.0575186812106352</v>
      </c>
      <c r="S2430">
        <v>1.1194034604424301</v>
      </c>
      <c r="T2430">
        <v>1.0383376995142264</v>
      </c>
      <c r="U2430">
        <v>1.0599688615879947</v>
      </c>
      <c r="V2430">
        <v>1.0389231120592546</v>
      </c>
      <c r="W2430">
        <v>0.82725635863555158</v>
      </c>
      <c r="X2430">
        <v>0.91487550751371527</v>
      </c>
      <c r="Y2430">
        <v>0.98041941951704092</v>
      </c>
      <c r="Z2430">
        <v>0.93500685794780547</v>
      </c>
    </row>
    <row r="2431" spans="1:26" x14ac:dyDescent="0.25">
      <c r="A2431" t="s">
        <v>71</v>
      </c>
      <c r="B2431" t="s">
        <v>363</v>
      </c>
      <c r="C2431" t="str">
        <f>+VLOOKUP(Importaciones_mensuales[[#This Row],[Código Arancelario]],Codigos10[],2,0)</f>
        <v>Haba</v>
      </c>
      <c r="D2431">
        <f>+VLOOKUP(Importaciones_mensuales[[#This Row],[Cultivo]],Cod_categoría[],2,0)</f>
        <v>100112026</v>
      </c>
      <c r="E2431" t="str">
        <f>+VLOOKUP(Importaciones_mensuales[[#This Row],[Código Arancelario]],Codigos10[],4,0)</f>
        <v>Congelado</v>
      </c>
      <c r="F2431">
        <f>+VLOOKUP(Importaciones_mensuales[[#This Row],[Procesamiento]],Cod_procesamiento[],2,0)</f>
        <v>1</v>
      </c>
      <c r="G2431" t="str">
        <f>+VLOOKUP(Importaciones_mensuales[[#This Row],[Código Arancelario]],Codigos10[],3,0)</f>
        <v>Sin especificar</v>
      </c>
      <c r="H2431">
        <f>+VLOOKUP(Importaciones_mensuales[[#This Row],[Tipo]],Cod_tipo[],2,0)</f>
        <v>5</v>
      </c>
      <c r="I2431" t="str">
        <f>+VLOOKUP(Importaciones_mensuales[[#This Row],[Código Arancelario]],Codigos10[],5,0)</f>
        <v>Hortalizas</v>
      </c>
      <c r="J2431">
        <f>+VLOOKUP(Importaciones_mensuales[[#This Row],[Categoría]],Cod_Tipo_cultivo[],2,0)</f>
        <v>7</v>
      </c>
      <c r="K2431" t="s">
        <v>20</v>
      </c>
      <c r="L2431">
        <f>+VLOOKUP(Importaciones_mensuales[[#This Row],[Contenido]],Contenido_cod[],2,0)</f>
        <v>2</v>
      </c>
      <c r="M2431" t="str">
        <f>+VLOOKUP(Importaciones_mensuales[[#This Row],[Código Arancelario]],Codigos10[],7,0)</f>
        <v>Sin especificar</v>
      </c>
      <c r="N2431">
        <v>2019</v>
      </c>
      <c r="O2431">
        <v>1.169988118811881</v>
      </c>
      <c r="P2431">
        <v>1.5762142975070166</v>
      </c>
      <c r="Q2431">
        <v>1.3354228734228732</v>
      </c>
      <c r="R2431">
        <v>1.2459527718964698</v>
      </c>
      <c r="S2431">
        <v>1.5670607018091383</v>
      </c>
      <c r="T2431">
        <v>1.5433415841584159</v>
      </c>
      <c r="U2431">
        <v>1.1287306451612904</v>
      </c>
      <c r="V2431">
        <v>1.3240576676633917</v>
      </c>
      <c r="W2431">
        <v>1.1946176054344748</v>
      </c>
      <c r="X2431">
        <v>1.3794572605222652</v>
      </c>
      <c r="Y2431">
        <v>1.4937778239202657</v>
      </c>
      <c r="Z2431">
        <v>1.3694009642426677</v>
      </c>
    </row>
    <row r="2432" spans="1:26" x14ac:dyDescent="0.25">
      <c r="A2432" t="s">
        <v>72</v>
      </c>
      <c r="B2432" t="s">
        <v>363</v>
      </c>
      <c r="C2432" t="str">
        <f>+VLOOKUP(Importaciones_mensuales[[#This Row],[Código Arancelario]],Codigos10[],2,0)</f>
        <v>Otras legumbres de vaina</v>
      </c>
      <c r="D2432">
        <f>+VLOOKUP(Importaciones_mensuales[[#This Row],[Cultivo]],Cod_categoría[],2,0)</f>
        <v>100114032</v>
      </c>
      <c r="E2432" t="str">
        <f>+VLOOKUP(Importaciones_mensuales[[#This Row],[Código Arancelario]],Codigos10[],4,0)</f>
        <v>Congelado</v>
      </c>
      <c r="F2432">
        <f>+VLOOKUP(Importaciones_mensuales[[#This Row],[Procesamiento]],Cod_procesamiento[],2,0)</f>
        <v>1</v>
      </c>
      <c r="G2432" t="str">
        <f>+VLOOKUP(Importaciones_mensuales[[#This Row],[Código Arancelario]],Codigos10[],3,0)</f>
        <v>Sin especificar</v>
      </c>
      <c r="H2432">
        <f>+VLOOKUP(Importaciones_mensuales[[#This Row],[Tipo]],Cod_tipo[],2,0)</f>
        <v>5</v>
      </c>
      <c r="I2432" t="str">
        <f>+VLOOKUP(Importaciones_mensuales[[#This Row],[Código Arancelario]],Codigos10[],5,0)</f>
        <v>Hortalizas</v>
      </c>
      <c r="J2432">
        <f>+VLOOKUP(Importaciones_mensuales[[#This Row],[Categoría]],Cod_Tipo_cultivo[],2,0)</f>
        <v>7</v>
      </c>
      <c r="K2432" t="s">
        <v>20</v>
      </c>
      <c r="L2432">
        <f>+VLOOKUP(Importaciones_mensuales[[#This Row],[Contenido]],Contenido_cod[],2,0)</f>
        <v>2</v>
      </c>
      <c r="M2432" t="str">
        <f>+VLOOKUP(Importaciones_mensuales[[#This Row],[Código Arancelario]],Codigos10[],7,0)</f>
        <v>Sin especificar</v>
      </c>
      <c r="N2432">
        <v>2019</v>
      </c>
      <c r="O2432" t="s">
        <v>364</v>
      </c>
      <c r="P2432">
        <v>1.3762273361227337</v>
      </c>
      <c r="Q2432">
        <v>1.05</v>
      </c>
      <c r="R2432">
        <v>1.0515566037735848</v>
      </c>
      <c r="S2432">
        <v>1.1945857176605275</v>
      </c>
      <c r="T2432">
        <v>1.0082356060606059</v>
      </c>
      <c r="U2432">
        <v>1.05</v>
      </c>
      <c r="V2432">
        <v>0.99581089743589746</v>
      </c>
      <c r="W2432">
        <v>1.2071630069749419</v>
      </c>
      <c r="X2432">
        <v>1.2263324068250447</v>
      </c>
      <c r="Y2432">
        <v>1.0833460342146191</v>
      </c>
      <c r="Z2432">
        <v>1.05</v>
      </c>
    </row>
    <row r="2433" spans="1:26" x14ac:dyDescent="0.25">
      <c r="A2433" t="s">
        <v>73</v>
      </c>
      <c r="B2433" t="s">
        <v>363</v>
      </c>
      <c r="C2433" t="str">
        <f>+VLOOKUP(Importaciones_mensuales[[#This Row],[Código Arancelario]],Codigos10[],2,0)</f>
        <v>Espinaca</v>
      </c>
      <c r="D2433">
        <f>+VLOOKUP(Importaciones_mensuales[[#This Row],[Cultivo]],Cod_categoría[],2,0)</f>
        <v>100112012</v>
      </c>
      <c r="E2433" t="str">
        <f>+VLOOKUP(Importaciones_mensuales[[#This Row],[Código Arancelario]],Codigos10[],4,0)</f>
        <v>Congelado</v>
      </c>
      <c r="F2433">
        <f>+VLOOKUP(Importaciones_mensuales[[#This Row],[Procesamiento]],Cod_procesamiento[],2,0)</f>
        <v>1</v>
      </c>
      <c r="G2433" t="str">
        <f>+VLOOKUP(Importaciones_mensuales[[#This Row],[Código Arancelario]],Codigos10[],3,0)</f>
        <v>Sin especificar</v>
      </c>
      <c r="H2433">
        <f>+VLOOKUP(Importaciones_mensuales[[#This Row],[Tipo]],Cod_tipo[],2,0)</f>
        <v>5</v>
      </c>
      <c r="I2433" t="str">
        <f>+VLOOKUP(Importaciones_mensuales[[#This Row],[Código Arancelario]],Codigos10[],5,0)</f>
        <v>Hortalizas</v>
      </c>
      <c r="J2433">
        <f>+VLOOKUP(Importaciones_mensuales[[#This Row],[Categoría]],Cod_Tipo_cultivo[],2,0)</f>
        <v>7</v>
      </c>
      <c r="K2433" t="s">
        <v>20</v>
      </c>
      <c r="L2433">
        <f>+VLOOKUP(Importaciones_mensuales[[#This Row],[Contenido]],Contenido_cod[],2,0)</f>
        <v>2</v>
      </c>
      <c r="M2433" t="str">
        <f>+VLOOKUP(Importaciones_mensuales[[#This Row],[Código Arancelario]],Codigos10[],7,0)</f>
        <v>Sin especificar</v>
      </c>
      <c r="N2433">
        <v>2019</v>
      </c>
      <c r="O2433">
        <v>1.1715196428571428</v>
      </c>
      <c r="P2433">
        <v>1.0782767913760305</v>
      </c>
      <c r="Q2433">
        <v>1.068421314741036</v>
      </c>
      <c r="R2433">
        <v>1.0139627531511117</v>
      </c>
      <c r="S2433">
        <v>1.1057328519855596</v>
      </c>
      <c r="T2433">
        <v>0.96490914806664574</v>
      </c>
      <c r="U2433">
        <v>1.0182223241590216</v>
      </c>
      <c r="V2433">
        <v>1.0220027360915349</v>
      </c>
      <c r="W2433">
        <v>1.3201806002065666</v>
      </c>
      <c r="X2433">
        <v>1.0226298396143467</v>
      </c>
      <c r="Y2433">
        <v>1.0137966066309012</v>
      </c>
      <c r="Z2433">
        <v>0.28523779940119759</v>
      </c>
    </row>
    <row r="2434" spans="1:26" x14ac:dyDescent="0.25">
      <c r="A2434" t="s">
        <v>75</v>
      </c>
      <c r="B2434" t="s">
        <v>363</v>
      </c>
      <c r="C2434" t="str">
        <f>+VLOOKUP(Importaciones_mensuales[[#This Row],[Código Arancelario]],Codigos10[],2,0)</f>
        <v>Maíz</v>
      </c>
      <c r="D2434">
        <f>+VLOOKUP(Importaciones_mensuales[[#This Row],[Cultivo]],Cod_categoría[],2,0)</f>
        <v>100114015</v>
      </c>
      <c r="E2434" t="str">
        <f>+VLOOKUP(Importaciones_mensuales[[#This Row],[Código Arancelario]],Codigos10[],4,0)</f>
        <v>Congelado</v>
      </c>
      <c r="F2434">
        <f>+VLOOKUP(Importaciones_mensuales[[#This Row],[Procesamiento]],Cod_procesamiento[],2,0)</f>
        <v>1</v>
      </c>
      <c r="G2434" t="str">
        <f>+VLOOKUP(Importaciones_mensuales[[#This Row],[Código Arancelario]],Codigos10[],3,0)</f>
        <v>Sin especificar</v>
      </c>
      <c r="H2434">
        <f>+VLOOKUP(Importaciones_mensuales[[#This Row],[Tipo]],Cod_tipo[],2,0)</f>
        <v>5</v>
      </c>
      <c r="I2434" t="str">
        <f>+VLOOKUP(Importaciones_mensuales[[#This Row],[Código Arancelario]],Codigos10[],5,0)</f>
        <v>Hortalizas</v>
      </c>
      <c r="J2434">
        <f>+VLOOKUP(Importaciones_mensuales[[#This Row],[Categoría]],Cod_Tipo_cultivo[],2,0)</f>
        <v>7</v>
      </c>
      <c r="K2434" t="s">
        <v>20</v>
      </c>
      <c r="L2434">
        <f>+VLOOKUP(Importaciones_mensuales[[#This Row],[Contenido]],Contenido_cod[],2,0)</f>
        <v>2</v>
      </c>
      <c r="M2434" t="str">
        <f>+VLOOKUP(Importaciones_mensuales[[#This Row],[Código Arancelario]],Codigos10[],7,0)</f>
        <v>Maíz dulce</v>
      </c>
      <c r="N2434">
        <v>2019</v>
      </c>
      <c r="O2434">
        <v>1.1323859503010567</v>
      </c>
      <c r="P2434">
        <v>1.2164395164455419</v>
      </c>
      <c r="Q2434">
        <v>1.1586550481073934</v>
      </c>
      <c r="R2434">
        <v>1.1916336774067537</v>
      </c>
      <c r="S2434">
        <v>1.1942443855979223</v>
      </c>
      <c r="T2434">
        <v>1.1653184441825215</v>
      </c>
      <c r="U2434">
        <v>1.2454324810966422</v>
      </c>
      <c r="V2434">
        <v>1.214971473666991</v>
      </c>
      <c r="W2434">
        <v>1.1717233385756449</v>
      </c>
      <c r="X2434">
        <v>1.1573711236404527</v>
      </c>
      <c r="Y2434">
        <v>1.1831264614985624</v>
      </c>
      <c r="Z2434">
        <v>1.1794954295358651</v>
      </c>
    </row>
    <row r="2435" spans="1:26" x14ac:dyDescent="0.25">
      <c r="A2435" t="s">
        <v>78</v>
      </c>
      <c r="B2435" t="s">
        <v>363</v>
      </c>
      <c r="C2435" t="str">
        <f>+VLOOKUP(Importaciones_mensuales[[#This Row],[Código Arancelario]],Codigos10[],2,0)</f>
        <v>Coliflor</v>
      </c>
      <c r="D2435">
        <f>+VLOOKUP(Importaciones_mensuales[[#This Row],[Cultivo]],Cod_categoría[],2,0)</f>
        <v>100112008</v>
      </c>
      <c r="E2435" t="str">
        <f>+VLOOKUP(Importaciones_mensuales[[#This Row],[Código Arancelario]],Codigos10[],4,0)</f>
        <v>Congelado</v>
      </c>
      <c r="F2435">
        <f>+VLOOKUP(Importaciones_mensuales[[#This Row],[Procesamiento]],Cod_procesamiento[],2,0)</f>
        <v>1</v>
      </c>
      <c r="G2435" t="str">
        <f>+VLOOKUP(Importaciones_mensuales[[#This Row],[Código Arancelario]],Codigos10[],3,0)</f>
        <v>Sin especificar</v>
      </c>
      <c r="H2435">
        <f>+VLOOKUP(Importaciones_mensuales[[#This Row],[Tipo]],Cod_tipo[],2,0)</f>
        <v>5</v>
      </c>
      <c r="I2435" t="str">
        <f>+VLOOKUP(Importaciones_mensuales[[#This Row],[Código Arancelario]],Codigos10[],5,0)</f>
        <v>Hortalizas</v>
      </c>
      <c r="J2435">
        <f>+VLOOKUP(Importaciones_mensuales[[#This Row],[Categoría]],Cod_Tipo_cultivo[],2,0)</f>
        <v>7</v>
      </c>
      <c r="K2435" t="s">
        <v>20</v>
      </c>
      <c r="L2435">
        <f>+VLOOKUP(Importaciones_mensuales[[#This Row],[Contenido]],Contenido_cod[],2,0)</f>
        <v>2</v>
      </c>
      <c r="M2435" t="str">
        <f>+VLOOKUP(Importaciones_mensuales[[#This Row],[Código Arancelario]],Codigos10[],7,0)</f>
        <v>Sin especificar</v>
      </c>
      <c r="N2435">
        <v>2019</v>
      </c>
      <c r="O2435">
        <v>1.0407142857142857</v>
      </c>
      <c r="P2435">
        <v>0.97327096975366389</v>
      </c>
      <c r="Q2435">
        <v>1.0465438259756878</v>
      </c>
      <c r="R2435">
        <v>1.0293677341522263</v>
      </c>
      <c r="S2435">
        <v>1.1868182876670199</v>
      </c>
      <c r="T2435">
        <v>1.0012611814345991</v>
      </c>
      <c r="U2435">
        <v>1.0486117318435755</v>
      </c>
      <c r="V2435">
        <v>0.99757061260789226</v>
      </c>
      <c r="W2435">
        <v>1.0221209610604807</v>
      </c>
      <c r="X2435">
        <v>0.99476005201141038</v>
      </c>
      <c r="Y2435">
        <v>0.99559424168276867</v>
      </c>
      <c r="Z2435">
        <v>0.8749067946046214</v>
      </c>
    </row>
    <row r="2436" spans="1:26" x14ac:dyDescent="0.25">
      <c r="A2436" t="s">
        <v>79</v>
      </c>
      <c r="B2436" t="s">
        <v>363</v>
      </c>
      <c r="C2436" t="str">
        <f>+VLOOKUP(Importaciones_mensuales[[#This Row],[Código Arancelario]],Codigos10[],2,0)</f>
        <v>Brócoli</v>
      </c>
      <c r="D2436">
        <f>+VLOOKUP(Importaciones_mensuales[[#This Row],[Cultivo]],Cod_categoría[],2,0)</f>
        <v>100112023</v>
      </c>
      <c r="E2436" t="str">
        <f>+VLOOKUP(Importaciones_mensuales[[#This Row],[Código Arancelario]],Codigos10[],4,0)</f>
        <v>Congelado</v>
      </c>
      <c r="F2436">
        <f>+VLOOKUP(Importaciones_mensuales[[#This Row],[Procesamiento]],Cod_procesamiento[],2,0)</f>
        <v>1</v>
      </c>
      <c r="G2436" t="str">
        <f>+VLOOKUP(Importaciones_mensuales[[#This Row],[Código Arancelario]],Codigos10[],3,0)</f>
        <v>Sin especificar</v>
      </c>
      <c r="H2436">
        <f>+VLOOKUP(Importaciones_mensuales[[#This Row],[Tipo]],Cod_tipo[],2,0)</f>
        <v>5</v>
      </c>
      <c r="I2436" t="str">
        <f>+VLOOKUP(Importaciones_mensuales[[#This Row],[Código Arancelario]],Codigos10[],5,0)</f>
        <v>Hortalizas</v>
      </c>
      <c r="J2436">
        <f>+VLOOKUP(Importaciones_mensuales[[#This Row],[Categoría]],Cod_Tipo_cultivo[],2,0)</f>
        <v>7</v>
      </c>
      <c r="K2436" t="s">
        <v>20</v>
      </c>
      <c r="L2436">
        <f>+VLOOKUP(Importaciones_mensuales[[#This Row],[Contenido]],Contenido_cod[],2,0)</f>
        <v>2</v>
      </c>
      <c r="M2436" t="str">
        <f>+VLOOKUP(Importaciones_mensuales[[#This Row],[Código Arancelario]],Codigos10[],7,0)</f>
        <v>Sin especificar</v>
      </c>
      <c r="N2436">
        <v>2019</v>
      </c>
      <c r="O2436">
        <v>1.2170145631067961</v>
      </c>
      <c r="P2436">
        <v>1.1924016622483342</v>
      </c>
      <c r="Q2436">
        <v>1.1347966113184058</v>
      </c>
      <c r="R2436">
        <v>1.1261163541159278</v>
      </c>
      <c r="S2436">
        <v>1.1887678961388024</v>
      </c>
      <c r="T2436">
        <v>1.1273371556520559</v>
      </c>
      <c r="U2436">
        <v>1.7183443814045045</v>
      </c>
      <c r="V2436">
        <v>1.1261890544680411</v>
      </c>
      <c r="W2436">
        <v>1.1703356178435198</v>
      </c>
      <c r="X2436">
        <v>1.0980899983829859</v>
      </c>
      <c r="Y2436">
        <v>1.1761622794727249</v>
      </c>
      <c r="Z2436">
        <v>1.0335187660095779</v>
      </c>
    </row>
    <row r="2437" spans="1:26" x14ac:dyDescent="0.25">
      <c r="A2437" t="s">
        <v>357</v>
      </c>
      <c r="B2437" t="s">
        <v>15</v>
      </c>
      <c r="C2437" t="str">
        <f>+VLOOKUP(Importaciones_mensuales[[#This Row],[Código Arancelario]],Codigos10[],2,0)</f>
        <v>Cereza</v>
      </c>
      <c r="D2437">
        <f>+VLOOKUP(Importaciones_mensuales[[#This Row],[Cultivo]],Cod_categoría[],2,0)</f>
        <v>100103001</v>
      </c>
      <c r="E2437" t="str">
        <f>+VLOOKUP(Importaciones_mensuales[[#This Row],[Código Arancelario]],Codigos10[],4,0)</f>
        <v>Fresco</v>
      </c>
      <c r="F2437">
        <f>+VLOOKUP(Importaciones_mensuales[[#This Row],[Procesamiento]],Cod_procesamiento[],2,0)</f>
        <v>4</v>
      </c>
      <c r="G2437" t="str">
        <f>+VLOOKUP(Importaciones_mensuales[[#This Row],[Código Arancelario]],Codigos10[],3,0)</f>
        <v>No orgánico</v>
      </c>
      <c r="H2437">
        <f>+VLOOKUP(Importaciones_mensuales[[#This Row],[Tipo]],Cod_tipo[],2,0)</f>
        <v>2</v>
      </c>
      <c r="I2437" t="str">
        <f>+VLOOKUP(Importaciones_mensuales[[#This Row],[Código Arancelario]],Codigos10[],5,0)</f>
        <v>Frutos de carozo</v>
      </c>
      <c r="J2437">
        <f>+VLOOKUP(Importaciones_mensuales[[#This Row],[Categoría]],Cod_Tipo_cultivo[],2,0)</f>
        <v>5</v>
      </c>
      <c r="K2437" t="s">
        <v>129</v>
      </c>
      <c r="L2437">
        <f>+VLOOKUP(Importaciones_mensuales[[#This Row],[Contenido]],Contenido_cod[],2,0)</f>
        <v>1</v>
      </c>
      <c r="M2437" t="str">
        <f>+VLOOKUP(Importaciones_mensuales[[#This Row],[Código Arancelario]],Codigos10[],7,0)</f>
        <v>Cerezas dulces</v>
      </c>
      <c r="N2437">
        <v>2016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1015.4</v>
      </c>
      <c r="Z2437">
        <v>0</v>
      </c>
    </row>
    <row r="2438" spans="1:26" x14ac:dyDescent="0.25">
      <c r="A2438" t="s">
        <v>82</v>
      </c>
      <c r="B2438" t="s">
        <v>363</v>
      </c>
      <c r="C2438" t="str">
        <f>+VLOOKUP(Importaciones_mensuales[[#This Row],[Código Arancelario]],Codigos10[],2,0)</f>
        <v>Aceituna</v>
      </c>
      <c r="D2438">
        <f>+VLOOKUP(Importaciones_mensuales[[#This Row],[Cultivo]],Cod_categoría[],2,0)</f>
        <v>100114016</v>
      </c>
      <c r="E2438" t="str">
        <f>+VLOOKUP(Importaciones_mensuales[[#This Row],[Código Arancelario]],Codigos10[],4,0)</f>
        <v>Conserva</v>
      </c>
      <c r="F2438">
        <f>+VLOOKUP(Importaciones_mensuales[[#This Row],[Procesamiento]],Cod_procesamiento[],2,0)</f>
        <v>2</v>
      </c>
      <c r="G2438" t="str">
        <f>+VLOOKUP(Importaciones_mensuales[[#This Row],[Código Arancelario]],Codigos10[],3,0)</f>
        <v>Sin especificar</v>
      </c>
      <c r="H2438">
        <f>+VLOOKUP(Importaciones_mensuales[[#This Row],[Tipo]],Cod_tipo[],2,0)</f>
        <v>5</v>
      </c>
      <c r="I2438" t="str">
        <f>+VLOOKUP(Importaciones_mensuales[[#This Row],[Código Arancelario]],Codigos10[],5,0)</f>
        <v>Hortalizas</v>
      </c>
      <c r="J2438">
        <f>+VLOOKUP(Importaciones_mensuales[[#This Row],[Categoría]],Cod_Tipo_cultivo[],2,0)</f>
        <v>7</v>
      </c>
      <c r="K2438" t="s">
        <v>20</v>
      </c>
      <c r="L2438">
        <f>+VLOOKUP(Importaciones_mensuales[[#This Row],[Contenido]],Contenido_cod[],2,0)</f>
        <v>2</v>
      </c>
      <c r="M2438" t="str">
        <f>+VLOOKUP(Importaciones_mensuales[[#This Row],[Código Arancelario]],Codigos10[],7,0)</f>
        <v>Sin especificar</v>
      </c>
      <c r="N2438">
        <v>2019</v>
      </c>
      <c r="O2438">
        <v>0.80420795804042178</v>
      </c>
      <c r="P2438">
        <v>0.70399777255608842</v>
      </c>
      <c r="Q2438">
        <v>0.72731895982466599</v>
      </c>
      <c r="R2438">
        <v>0.76781647582863333</v>
      </c>
      <c r="S2438">
        <v>0.78622512066523809</v>
      </c>
      <c r="T2438">
        <v>0.75880513818191508</v>
      </c>
      <c r="U2438">
        <v>0.7336324972300462</v>
      </c>
      <c r="V2438">
        <v>0.71705379549036563</v>
      </c>
      <c r="W2438">
        <v>0.7256280684836881</v>
      </c>
      <c r="X2438">
        <v>0.70342932388195623</v>
      </c>
      <c r="Y2438">
        <v>0.73616162448793909</v>
      </c>
      <c r="Z2438">
        <v>0.72531447948314265</v>
      </c>
    </row>
    <row r="2439" spans="1:26" x14ac:dyDescent="0.25">
      <c r="A2439" t="s">
        <v>84</v>
      </c>
      <c r="B2439" t="s">
        <v>363</v>
      </c>
      <c r="C2439" t="str">
        <f>+VLOOKUP(Importaciones_mensuales[[#This Row],[Código Arancelario]],Codigos10[],2,0)</f>
        <v>Aceituna</v>
      </c>
      <c r="D2439">
        <f>+VLOOKUP(Importaciones_mensuales[[#This Row],[Cultivo]],Cod_categoría[],2,0)</f>
        <v>100114016</v>
      </c>
      <c r="E2439" t="str">
        <f>+VLOOKUP(Importaciones_mensuales[[#This Row],[Código Arancelario]],Codigos10[],4,0)</f>
        <v>Conserva</v>
      </c>
      <c r="F2439">
        <f>+VLOOKUP(Importaciones_mensuales[[#This Row],[Procesamiento]],Cod_procesamiento[],2,0)</f>
        <v>2</v>
      </c>
      <c r="G2439" t="str">
        <f>+VLOOKUP(Importaciones_mensuales[[#This Row],[Código Arancelario]],Codigos10[],3,0)</f>
        <v>Sin especificar</v>
      </c>
      <c r="H2439">
        <f>+VLOOKUP(Importaciones_mensuales[[#This Row],[Tipo]],Cod_tipo[],2,0)</f>
        <v>5</v>
      </c>
      <c r="I2439" t="str">
        <f>+VLOOKUP(Importaciones_mensuales[[#This Row],[Código Arancelario]],Codigos10[],5,0)</f>
        <v>Hortalizas</v>
      </c>
      <c r="J2439">
        <f>+VLOOKUP(Importaciones_mensuales[[#This Row],[Categoría]],Cod_Tipo_cultivo[],2,0)</f>
        <v>7</v>
      </c>
      <c r="K2439" t="s">
        <v>20</v>
      </c>
      <c r="L2439">
        <f>+VLOOKUP(Importaciones_mensuales[[#This Row],[Contenido]],Contenido_cod[],2,0)</f>
        <v>2</v>
      </c>
      <c r="M2439" t="str">
        <f>+VLOOKUP(Importaciones_mensuales[[#This Row],[Código Arancelario]],Codigos10[],7,0)</f>
        <v>Sin especificar</v>
      </c>
      <c r="N2439">
        <v>2019</v>
      </c>
      <c r="O2439" t="s">
        <v>364</v>
      </c>
      <c r="P2439" t="s">
        <v>364</v>
      </c>
      <c r="Q2439">
        <v>5.8313829787234042</v>
      </c>
      <c r="R2439" t="s">
        <v>364</v>
      </c>
      <c r="S2439">
        <v>4.9526239067055391</v>
      </c>
      <c r="T2439" t="s">
        <v>364</v>
      </c>
      <c r="U2439">
        <v>5.3405612244897958</v>
      </c>
      <c r="V2439">
        <v>5.0727791116446577</v>
      </c>
      <c r="W2439" t="s">
        <v>364</v>
      </c>
      <c r="X2439" t="s">
        <v>364</v>
      </c>
      <c r="Y2439" t="s">
        <v>364</v>
      </c>
      <c r="Z2439" t="s">
        <v>364</v>
      </c>
    </row>
    <row r="2440" spans="1:26" x14ac:dyDescent="0.25">
      <c r="A2440" t="s">
        <v>85</v>
      </c>
      <c r="B2440" t="s">
        <v>363</v>
      </c>
      <c r="C2440" t="str">
        <f>+VLOOKUP(Importaciones_mensuales[[#This Row],[Código Arancelario]],Codigos10[],2,0)</f>
        <v>Pepino</v>
      </c>
      <c r="D2440">
        <f>+VLOOKUP(Importaciones_mensuales[[#This Row],[Cultivo]],Cod_categoría[],2,0)</f>
        <v>100112016</v>
      </c>
      <c r="E2440" t="str">
        <f>+VLOOKUP(Importaciones_mensuales[[#This Row],[Código Arancelario]],Codigos10[],4,0)</f>
        <v>Conserva</v>
      </c>
      <c r="F2440">
        <f>+VLOOKUP(Importaciones_mensuales[[#This Row],[Procesamiento]],Cod_procesamiento[],2,0)</f>
        <v>2</v>
      </c>
      <c r="G2440" t="str">
        <f>+VLOOKUP(Importaciones_mensuales[[#This Row],[Código Arancelario]],Codigos10[],3,0)</f>
        <v>Sin especificar</v>
      </c>
      <c r="H2440">
        <f>+VLOOKUP(Importaciones_mensuales[[#This Row],[Tipo]],Cod_tipo[],2,0)</f>
        <v>5</v>
      </c>
      <c r="I2440" t="str">
        <f>+VLOOKUP(Importaciones_mensuales[[#This Row],[Código Arancelario]],Codigos10[],5,0)</f>
        <v>Hortalizas</v>
      </c>
      <c r="J2440">
        <f>+VLOOKUP(Importaciones_mensuales[[#This Row],[Categoría]],Cod_Tipo_cultivo[],2,0)</f>
        <v>7</v>
      </c>
      <c r="K2440" t="s">
        <v>20</v>
      </c>
      <c r="L2440">
        <f>+VLOOKUP(Importaciones_mensuales[[#This Row],[Contenido]],Contenido_cod[],2,0)</f>
        <v>2</v>
      </c>
      <c r="M2440" t="str">
        <f>+VLOOKUP(Importaciones_mensuales[[#This Row],[Código Arancelario]],Codigos10[],7,0)</f>
        <v>Pepinos y pepinillos</v>
      </c>
      <c r="N2440">
        <v>2019</v>
      </c>
      <c r="O2440" t="s">
        <v>364</v>
      </c>
      <c r="P2440">
        <v>1.1741390728476822</v>
      </c>
      <c r="Q2440">
        <v>0.88555555555555554</v>
      </c>
      <c r="R2440">
        <v>0.6824682870370371</v>
      </c>
      <c r="S2440">
        <v>0.81071428571428572</v>
      </c>
      <c r="T2440" t="s">
        <v>364</v>
      </c>
      <c r="U2440">
        <v>3.855780844518915</v>
      </c>
      <c r="V2440">
        <v>0.41599999999999998</v>
      </c>
      <c r="W2440">
        <v>0.73431066198162342</v>
      </c>
      <c r="X2440" t="s">
        <v>364</v>
      </c>
      <c r="Y2440">
        <v>0.56519901112484539</v>
      </c>
      <c r="Z2440">
        <v>0.70226682692307696</v>
      </c>
    </row>
    <row r="2441" spans="1:26" x14ac:dyDescent="0.25">
      <c r="A2441" t="s">
        <v>86</v>
      </c>
      <c r="B2441" t="s">
        <v>363</v>
      </c>
      <c r="C2441" t="str">
        <f>+VLOOKUP(Importaciones_mensuales[[#This Row],[Código Arancelario]],Codigos10[],2,0)</f>
        <v>Pepino</v>
      </c>
      <c r="D2441">
        <f>+VLOOKUP(Importaciones_mensuales[[#This Row],[Cultivo]],Cod_categoría[],2,0)</f>
        <v>100112016</v>
      </c>
      <c r="E2441" t="str">
        <f>+VLOOKUP(Importaciones_mensuales[[#This Row],[Código Arancelario]],Codigos10[],4,0)</f>
        <v>Conserva</v>
      </c>
      <c r="F2441">
        <f>+VLOOKUP(Importaciones_mensuales[[#This Row],[Procesamiento]],Cod_procesamiento[],2,0)</f>
        <v>2</v>
      </c>
      <c r="G2441" t="str">
        <f>+VLOOKUP(Importaciones_mensuales[[#This Row],[Código Arancelario]],Codigos10[],3,0)</f>
        <v>Sin especificar</v>
      </c>
      <c r="H2441">
        <f>+VLOOKUP(Importaciones_mensuales[[#This Row],[Tipo]],Cod_tipo[],2,0)</f>
        <v>5</v>
      </c>
      <c r="I2441" t="str">
        <f>+VLOOKUP(Importaciones_mensuales[[#This Row],[Código Arancelario]],Codigos10[],5,0)</f>
        <v>Hortalizas</v>
      </c>
      <c r="J2441">
        <f>+VLOOKUP(Importaciones_mensuales[[#This Row],[Categoría]],Cod_Tipo_cultivo[],2,0)</f>
        <v>7</v>
      </c>
      <c r="K2441" t="s">
        <v>20</v>
      </c>
      <c r="L2441">
        <f>+VLOOKUP(Importaciones_mensuales[[#This Row],[Contenido]],Contenido_cod[],2,0)</f>
        <v>2</v>
      </c>
      <c r="M2441" t="str">
        <f>+VLOOKUP(Importaciones_mensuales[[#This Row],[Código Arancelario]],Codigos10[],7,0)</f>
        <v>Pepinos y pepinillos</v>
      </c>
      <c r="N2441">
        <v>2019</v>
      </c>
      <c r="O2441">
        <v>0.72197960992907795</v>
      </c>
      <c r="P2441">
        <v>0.96341435185185187</v>
      </c>
      <c r="Q2441">
        <v>0.85</v>
      </c>
      <c r="R2441">
        <v>0.90191304945054951</v>
      </c>
      <c r="S2441">
        <v>0.73535993872079652</v>
      </c>
      <c r="T2441">
        <v>0.65176969178082189</v>
      </c>
      <c r="U2441">
        <v>0.73189123475609763</v>
      </c>
      <c r="V2441">
        <v>0.77576530612244898</v>
      </c>
      <c r="W2441">
        <v>0.95490091743119265</v>
      </c>
      <c r="X2441">
        <v>0.68484325940692747</v>
      </c>
      <c r="Y2441">
        <v>0.61250000000000004</v>
      </c>
      <c r="Z2441">
        <v>0.68306602902374669</v>
      </c>
    </row>
    <row r="2442" spans="1:26" x14ac:dyDescent="0.25">
      <c r="A2442" t="s">
        <v>87</v>
      </c>
      <c r="B2442" t="s">
        <v>363</v>
      </c>
      <c r="C2442" t="str">
        <f>+VLOOKUP(Importaciones_mensuales[[#This Row],[Código Arancelario]],Codigos10[],2,0)</f>
        <v>Cebolla</v>
      </c>
      <c r="D2442">
        <f>+VLOOKUP(Importaciones_mensuales[[#This Row],[Cultivo]],Cod_categoría[],2,0)</f>
        <v>100112004</v>
      </c>
      <c r="E2442" t="str">
        <f>+VLOOKUP(Importaciones_mensuales[[#This Row],[Código Arancelario]],Codigos10[],4,0)</f>
        <v>Deshidratado</v>
      </c>
      <c r="F2442">
        <f>+VLOOKUP(Importaciones_mensuales[[#This Row],[Procesamiento]],Cod_procesamiento[],2,0)</f>
        <v>3</v>
      </c>
      <c r="G2442" t="str">
        <f>+VLOOKUP(Importaciones_mensuales[[#This Row],[Código Arancelario]],Codigos10[],3,0)</f>
        <v>Sin especificar</v>
      </c>
      <c r="H2442">
        <f>+VLOOKUP(Importaciones_mensuales[[#This Row],[Tipo]],Cod_tipo[],2,0)</f>
        <v>5</v>
      </c>
      <c r="I2442" t="str">
        <f>+VLOOKUP(Importaciones_mensuales[[#This Row],[Código Arancelario]],Codigos10[],5,0)</f>
        <v>Hortalizas</v>
      </c>
      <c r="J2442">
        <f>+VLOOKUP(Importaciones_mensuales[[#This Row],[Categoría]],Cod_Tipo_cultivo[],2,0)</f>
        <v>7</v>
      </c>
      <c r="K2442" t="s">
        <v>20</v>
      </c>
      <c r="L2442">
        <f>+VLOOKUP(Importaciones_mensuales[[#This Row],[Contenido]],Contenido_cod[],2,0)</f>
        <v>2</v>
      </c>
      <c r="M2442" t="str">
        <f>+VLOOKUP(Importaciones_mensuales[[#This Row],[Código Arancelario]],Codigos10[],7,0)</f>
        <v>Sin especificar</v>
      </c>
      <c r="N2442">
        <v>2019</v>
      </c>
      <c r="O2442">
        <v>2.2539972594132798</v>
      </c>
      <c r="P2442">
        <v>2.3110706160535783</v>
      </c>
      <c r="Q2442">
        <v>1.7359730022327078</v>
      </c>
      <c r="R2442">
        <v>2.0705731761695199</v>
      </c>
      <c r="S2442">
        <v>2.2457993235176872</v>
      </c>
      <c r="T2442">
        <v>1.9781787443096202</v>
      </c>
      <c r="U2442">
        <v>2.6673974887436733</v>
      </c>
      <c r="V2442">
        <v>2.0910033437846547</v>
      </c>
      <c r="W2442">
        <v>2.2638475193386629</v>
      </c>
      <c r="X2442">
        <v>2.0156749029615839</v>
      </c>
      <c r="Y2442">
        <v>2.1651824257732173</v>
      </c>
      <c r="Z2442">
        <v>1.9098700477365163</v>
      </c>
    </row>
    <row r="2443" spans="1:26" x14ac:dyDescent="0.25">
      <c r="A2443" t="s">
        <v>89</v>
      </c>
      <c r="B2443" t="s">
        <v>363</v>
      </c>
      <c r="C2443" t="str">
        <f>+VLOOKUP(Importaciones_mensuales[[#This Row],[Código Arancelario]],Codigos10[],2,0)</f>
        <v>Puerro</v>
      </c>
      <c r="D2443">
        <f>+VLOOKUP(Importaciones_mensuales[[#This Row],[Cultivo]],Cod_categoría[],2,0)</f>
        <v>100114035</v>
      </c>
      <c r="E2443" t="str">
        <f>+VLOOKUP(Importaciones_mensuales[[#This Row],[Código Arancelario]],Codigos10[],4,0)</f>
        <v>Deshidratado</v>
      </c>
      <c r="F2443">
        <f>+VLOOKUP(Importaciones_mensuales[[#This Row],[Procesamiento]],Cod_procesamiento[],2,0)</f>
        <v>3</v>
      </c>
      <c r="G2443" t="str">
        <f>+VLOOKUP(Importaciones_mensuales[[#This Row],[Código Arancelario]],Codigos10[],3,0)</f>
        <v>Sin especificar</v>
      </c>
      <c r="H2443">
        <f>+VLOOKUP(Importaciones_mensuales[[#This Row],[Tipo]],Cod_tipo[],2,0)</f>
        <v>5</v>
      </c>
      <c r="I2443" t="str">
        <f>+VLOOKUP(Importaciones_mensuales[[#This Row],[Código Arancelario]],Codigos10[],5,0)</f>
        <v>Hortalizas</v>
      </c>
      <c r="J2443">
        <f>+VLOOKUP(Importaciones_mensuales[[#This Row],[Categoría]],Cod_Tipo_cultivo[],2,0)</f>
        <v>7</v>
      </c>
      <c r="K2443" t="s">
        <v>20</v>
      </c>
      <c r="L2443">
        <f>+VLOOKUP(Importaciones_mensuales[[#This Row],[Contenido]],Contenido_cod[],2,0)</f>
        <v>2</v>
      </c>
      <c r="M2443" t="str">
        <f>+VLOOKUP(Importaciones_mensuales[[#This Row],[Código Arancelario]],Codigos10[],7,0)</f>
        <v>Sin especificar</v>
      </c>
      <c r="N2443">
        <v>2019</v>
      </c>
      <c r="O2443">
        <v>3.9549578152753111</v>
      </c>
      <c r="P2443" t="s">
        <v>364</v>
      </c>
      <c r="Q2443" t="s">
        <v>364</v>
      </c>
      <c r="R2443" t="s">
        <v>364</v>
      </c>
      <c r="S2443">
        <v>4.8199079335534529</v>
      </c>
      <c r="T2443" t="s">
        <v>364</v>
      </c>
      <c r="U2443">
        <v>4.5434481019044011</v>
      </c>
      <c r="V2443">
        <v>76.733333333333334</v>
      </c>
      <c r="W2443">
        <v>2.9532775</v>
      </c>
      <c r="X2443">
        <v>4.055708478513357</v>
      </c>
      <c r="Y2443" t="s">
        <v>364</v>
      </c>
      <c r="Z2443">
        <v>3.9543884408602152</v>
      </c>
    </row>
    <row r="2444" spans="1:26" x14ac:dyDescent="0.25">
      <c r="A2444" t="s">
        <v>333</v>
      </c>
      <c r="B2444" t="s">
        <v>15</v>
      </c>
      <c r="C2444" t="str">
        <f>+VLOOKUP(Importaciones_mensuales[[#This Row],[Código Arancelario]],Codigos10[],2,0)</f>
        <v>Ciruela</v>
      </c>
      <c r="D2444">
        <f>+VLOOKUP(Importaciones_mensuales[[#This Row],[Cultivo]],Cod_categoría[],2,0)</f>
        <v>100103002</v>
      </c>
      <c r="E2444" t="str">
        <f>+VLOOKUP(Importaciones_mensuales[[#This Row],[Código Arancelario]],Codigos10[],4,0)</f>
        <v>Fresco</v>
      </c>
      <c r="F2444">
        <f>+VLOOKUP(Importaciones_mensuales[[#This Row],[Procesamiento]],Cod_procesamiento[],2,0)</f>
        <v>4</v>
      </c>
      <c r="G2444" t="str">
        <f>+VLOOKUP(Importaciones_mensuales[[#This Row],[Código Arancelario]],Codigos10[],3,0)</f>
        <v>Orgánico</v>
      </c>
      <c r="H2444">
        <f>+VLOOKUP(Importaciones_mensuales[[#This Row],[Tipo]],Cod_tipo[],2,0)</f>
        <v>1</v>
      </c>
      <c r="I2444" t="str">
        <f>+VLOOKUP(Importaciones_mensuales[[#This Row],[Código Arancelario]],Codigos10[],5,0)</f>
        <v>Frutos de carozo</v>
      </c>
      <c r="J2444">
        <f>+VLOOKUP(Importaciones_mensuales[[#This Row],[Categoría]],Cod_Tipo_cultivo[],2,0)</f>
        <v>5</v>
      </c>
      <c r="K2444" t="s">
        <v>129</v>
      </c>
      <c r="L2444">
        <f>+VLOOKUP(Importaciones_mensuales[[#This Row],[Contenido]],Contenido_cod[],2,0)</f>
        <v>1</v>
      </c>
      <c r="M2444" t="str">
        <f>+VLOOKUP(Importaciones_mensuales[[#This Row],[Código Arancelario]],Codigos10[],7,0)</f>
        <v>Sin especificar</v>
      </c>
      <c r="N2444">
        <v>2016</v>
      </c>
      <c r="O2444">
        <v>0</v>
      </c>
      <c r="P2444">
        <v>0</v>
      </c>
      <c r="Q2444">
        <v>0</v>
      </c>
      <c r="R2444">
        <v>0</v>
      </c>
      <c r="S2444">
        <v>2058.25</v>
      </c>
      <c r="T2444">
        <v>4120.25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</row>
    <row r="2445" spans="1:26" x14ac:dyDescent="0.25">
      <c r="A2445" t="s">
        <v>93</v>
      </c>
      <c r="B2445" t="s">
        <v>363</v>
      </c>
      <c r="C2445" t="str">
        <f>+VLOOKUP(Importaciones_mensuales[[#This Row],[Código Arancelario]],Codigos10[],2,0)</f>
        <v>Apio</v>
      </c>
      <c r="D2445">
        <f>+VLOOKUP(Importaciones_mensuales[[#This Row],[Cultivo]],Cod_categoría[],2,0)</f>
        <v>100112017</v>
      </c>
      <c r="E2445" t="str">
        <f>+VLOOKUP(Importaciones_mensuales[[#This Row],[Código Arancelario]],Codigos10[],4,0)</f>
        <v>Deshidratado</v>
      </c>
      <c r="F2445">
        <f>+VLOOKUP(Importaciones_mensuales[[#This Row],[Procesamiento]],Cod_procesamiento[],2,0)</f>
        <v>3</v>
      </c>
      <c r="G2445" t="str">
        <f>+VLOOKUP(Importaciones_mensuales[[#This Row],[Código Arancelario]],Codigos10[],3,0)</f>
        <v>Sin especificar</v>
      </c>
      <c r="H2445">
        <f>+VLOOKUP(Importaciones_mensuales[[#This Row],[Tipo]],Cod_tipo[],2,0)</f>
        <v>5</v>
      </c>
      <c r="I2445" t="str">
        <f>+VLOOKUP(Importaciones_mensuales[[#This Row],[Código Arancelario]],Codigos10[],5,0)</f>
        <v>Hortalizas</v>
      </c>
      <c r="J2445">
        <f>+VLOOKUP(Importaciones_mensuales[[#This Row],[Categoría]],Cod_Tipo_cultivo[],2,0)</f>
        <v>7</v>
      </c>
      <c r="K2445" t="s">
        <v>20</v>
      </c>
      <c r="L2445">
        <f>+VLOOKUP(Importaciones_mensuales[[#This Row],[Contenido]],Contenido_cod[],2,0)</f>
        <v>2</v>
      </c>
      <c r="M2445" t="str">
        <f>+VLOOKUP(Importaciones_mensuales[[#This Row],[Código Arancelario]],Codigos10[],7,0)</f>
        <v>Sin especificar</v>
      </c>
      <c r="N2445">
        <v>2019</v>
      </c>
      <c r="O2445" t="s">
        <v>364</v>
      </c>
      <c r="P2445">
        <v>358.71261378413527</v>
      </c>
      <c r="Q2445" t="s">
        <v>364</v>
      </c>
      <c r="R2445" t="s">
        <v>364</v>
      </c>
      <c r="S2445" t="s">
        <v>364</v>
      </c>
      <c r="T2445" t="s">
        <v>364</v>
      </c>
      <c r="U2445" t="s">
        <v>364</v>
      </c>
      <c r="V2445" t="s">
        <v>364</v>
      </c>
      <c r="W2445">
        <v>4.45</v>
      </c>
      <c r="X2445" t="s">
        <v>364</v>
      </c>
      <c r="Y2445" t="s">
        <v>364</v>
      </c>
      <c r="Z2445" t="s">
        <v>364</v>
      </c>
    </row>
    <row r="2446" spans="1:26" x14ac:dyDescent="0.25">
      <c r="A2446" t="s">
        <v>95</v>
      </c>
      <c r="B2446" t="s">
        <v>363</v>
      </c>
      <c r="C2446" t="str">
        <f>+VLOOKUP(Importaciones_mensuales[[#This Row],[Código Arancelario]],Codigos10[],2,0)</f>
        <v>Ajo</v>
      </c>
      <c r="D2446">
        <f>+VLOOKUP(Importaciones_mensuales[[#This Row],[Cultivo]],Cod_categoría[],2,0)</f>
        <v>100112003</v>
      </c>
      <c r="E2446" t="str">
        <f>+VLOOKUP(Importaciones_mensuales[[#This Row],[Código Arancelario]],Codigos10[],4,0)</f>
        <v>Deshidratado</v>
      </c>
      <c r="F2446">
        <f>+VLOOKUP(Importaciones_mensuales[[#This Row],[Procesamiento]],Cod_procesamiento[],2,0)</f>
        <v>3</v>
      </c>
      <c r="G2446" t="str">
        <f>+VLOOKUP(Importaciones_mensuales[[#This Row],[Código Arancelario]],Codigos10[],3,0)</f>
        <v>Sin especificar</v>
      </c>
      <c r="H2446">
        <f>+VLOOKUP(Importaciones_mensuales[[#This Row],[Tipo]],Cod_tipo[],2,0)</f>
        <v>5</v>
      </c>
      <c r="I2446" t="str">
        <f>+VLOOKUP(Importaciones_mensuales[[#This Row],[Código Arancelario]],Codigos10[],5,0)</f>
        <v>Hortalizas</v>
      </c>
      <c r="J2446">
        <f>+VLOOKUP(Importaciones_mensuales[[#This Row],[Categoría]],Cod_Tipo_cultivo[],2,0)</f>
        <v>7</v>
      </c>
      <c r="K2446" t="s">
        <v>20</v>
      </c>
      <c r="L2446">
        <f>+VLOOKUP(Importaciones_mensuales[[#This Row],[Contenido]],Contenido_cod[],2,0)</f>
        <v>2</v>
      </c>
      <c r="M2446" t="str">
        <f>+VLOOKUP(Importaciones_mensuales[[#This Row],[Código Arancelario]],Codigos10[],7,0)</f>
        <v>Sin especificar</v>
      </c>
      <c r="N2446">
        <v>2019</v>
      </c>
      <c r="O2446">
        <v>1.442475942436855</v>
      </c>
      <c r="P2446">
        <v>1.3678381461207687</v>
      </c>
      <c r="Q2446">
        <v>2.3347584726532595</v>
      </c>
      <c r="R2446">
        <v>1.4014586206896551</v>
      </c>
      <c r="S2446">
        <v>1.6615996702570128</v>
      </c>
      <c r="T2446">
        <v>1.9675719107036502</v>
      </c>
      <c r="U2446">
        <v>1.9060912875975045</v>
      </c>
      <c r="V2446">
        <v>1.8766819873907308</v>
      </c>
      <c r="W2446">
        <v>1.7178451415183562</v>
      </c>
      <c r="X2446">
        <v>1.9035317226890756</v>
      </c>
      <c r="Y2446">
        <v>1.7625346429455617</v>
      </c>
      <c r="Z2446">
        <v>1.847800558282799</v>
      </c>
    </row>
    <row r="2447" spans="1:26" x14ac:dyDescent="0.25">
      <c r="A2447" t="s">
        <v>229</v>
      </c>
      <c r="B2447" t="s">
        <v>15</v>
      </c>
      <c r="C2447" t="str">
        <f>+VLOOKUP(Importaciones_mensuales[[#This Row],[Código Arancelario]],Codigos10[],2,0)</f>
        <v>Ciruela</v>
      </c>
      <c r="D2447">
        <f>+VLOOKUP(Importaciones_mensuales[[#This Row],[Cultivo]],Cod_categoría[],2,0)</f>
        <v>100103002</v>
      </c>
      <c r="E2447" t="str">
        <f>+VLOOKUP(Importaciones_mensuales[[#This Row],[Código Arancelario]],Codigos10[],4,0)</f>
        <v>Fresco</v>
      </c>
      <c r="F2447">
        <f>+VLOOKUP(Importaciones_mensuales[[#This Row],[Procesamiento]],Cod_procesamiento[],2,0)</f>
        <v>4</v>
      </c>
      <c r="G2447" t="str">
        <f>+VLOOKUP(Importaciones_mensuales[[#This Row],[Código Arancelario]],Codigos10[],3,0)</f>
        <v>No orgánico</v>
      </c>
      <c r="H2447">
        <f>+VLOOKUP(Importaciones_mensuales[[#This Row],[Tipo]],Cod_tipo[],2,0)</f>
        <v>2</v>
      </c>
      <c r="I2447" t="str">
        <f>+VLOOKUP(Importaciones_mensuales[[#This Row],[Código Arancelario]],Codigos10[],5,0)</f>
        <v>Frutos de carozo</v>
      </c>
      <c r="J2447">
        <f>+VLOOKUP(Importaciones_mensuales[[#This Row],[Categoría]],Cod_Tipo_cultivo[],2,0)</f>
        <v>5</v>
      </c>
      <c r="K2447" t="s">
        <v>129</v>
      </c>
      <c r="L2447">
        <f>+VLOOKUP(Importaciones_mensuales[[#This Row],[Contenido]],Contenido_cod[],2,0)</f>
        <v>1</v>
      </c>
      <c r="M2447" t="str">
        <f>+VLOOKUP(Importaciones_mensuales[[#This Row],[Código Arancelario]],Codigos10[],7,0)</f>
        <v>Sin especificar</v>
      </c>
      <c r="N2447">
        <v>2016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18432.34</v>
      </c>
      <c r="U2447">
        <v>17013.71</v>
      </c>
      <c r="V2447">
        <v>27999.97</v>
      </c>
      <c r="W2447">
        <v>11417.4</v>
      </c>
      <c r="X2447">
        <v>0</v>
      </c>
      <c r="Y2447">
        <v>0</v>
      </c>
      <c r="Z2447">
        <v>0</v>
      </c>
    </row>
    <row r="2448" spans="1:26" x14ac:dyDescent="0.25">
      <c r="A2448" t="s">
        <v>97</v>
      </c>
      <c r="B2448" t="s">
        <v>363</v>
      </c>
      <c r="C2448" t="str">
        <f>+VLOOKUP(Importaciones_mensuales[[#This Row],[Código Arancelario]],Codigos10[],2,0)</f>
        <v>Maíz</v>
      </c>
      <c r="D2448">
        <f>+VLOOKUP(Importaciones_mensuales[[#This Row],[Cultivo]],Cod_categoría[],2,0)</f>
        <v>100114015</v>
      </c>
      <c r="E2448" t="str">
        <f>+VLOOKUP(Importaciones_mensuales[[#This Row],[Código Arancelario]],Codigos10[],4,0)</f>
        <v>Deshidratado</v>
      </c>
      <c r="F2448">
        <f>+VLOOKUP(Importaciones_mensuales[[#This Row],[Procesamiento]],Cod_procesamiento[],2,0)</f>
        <v>3</v>
      </c>
      <c r="G2448" t="str">
        <f>+VLOOKUP(Importaciones_mensuales[[#This Row],[Código Arancelario]],Codigos10[],3,0)</f>
        <v>Siembra</v>
      </c>
      <c r="H2448">
        <f>+VLOOKUP(Importaciones_mensuales[[#This Row],[Tipo]],Cod_tipo[],2,0)</f>
        <v>6</v>
      </c>
      <c r="I2448" t="str">
        <f>+VLOOKUP(Importaciones_mensuales[[#This Row],[Código Arancelario]],Codigos10[],5,0)</f>
        <v>Hortalizas</v>
      </c>
      <c r="J2448">
        <f>+VLOOKUP(Importaciones_mensuales[[#This Row],[Categoría]],Cod_Tipo_cultivo[],2,0)</f>
        <v>7</v>
      </c>
      <c r="K2448" t="s">
        <v>20</v>
      </c>
      <c r="L2448">
        <f>+VLOOKUP(Importaciones_mensuales[[#This Row],[Contenido]],Contenido_cod[],2,0)</f>
        <v>2</v>
      </c>
      <c r="M2448" t="str">
        <f>+VLOOKUP(Importaciones_mensuales[[#This Row],[Código Arancelario]],Codigos10[],7,0)</f>
        <v>Maíz dulce</v>
      </c>
      <c r="N2448">
        <v>2019</v>
      </c>
      <c r="O2448">
        <v>39.165957446808513</v>
      </c>
      <c r="P2448">
        <v>26.151295797874582</v>
      </c>
      <c r="Q2448" t="s">
        <v>364</v>
      </c>
      <c r="R2448">
        <v>9.5484170925509666</v>
      </c>
      <c r="S2448">
        <v>29.360005011767861</v>
      </c>
      <c r="T2448">
        <v>24.878327172499066</v>
      </c>
      <c r="U2448">
        <v>11.400176154358679</v>
      </c>
      <c r="V2448">
        <v>16.57007395636149</v>
      </c>
      <c r="W2448">
        <v>19.480653182765934</v>
      </c>
      <c r="X2448">
        <v>9.0437401549918945</v>
      </c>
      <c r="Y2448">
        <v>21.509941962794102</v>
      </c>
      <c r="Z2448">
        <v>14.905681509746175</v>
      </c>
    </row>
    <row r="2449" spans="1:26" x14ac:dyDescent="0.25">
      <c r="A2449" t="s">
        <v>98</v>
      </c>
      <c r="B2449" t="s">
        <v>363</v>
      </c>
      <c r="C2449" t="str">
        <f>+VLOOKUP(Importaciones_mensuales[[#This Row],[Código Arancelario]],Codigos10[],2,0)</f>
        <v>Maíz</v>
      </c>
      <c r="D2449">
        <f>+VLOOKUP(Importaciones_mensuales[[#This Row],[Cultivo]],Cod_categoría[],2,0)</f>
        <v>100114015</v>
      </c>
      <c r="E2449" t="str">
        <f>+VLOOKUP(Importaciones_mensuales[[#This Row],[Código Arancelario]],Codigos10[],4,0)</f>
        <v>Deshidratado</v>
      </c>
      <c r="F2449">
        <f>+VLOOKUP(Importaciones_mensuales[[#This Row],[Procesamiento]],Cod_procesamiento[],2,0)</f>
        <v>3</v>
      </c>
      <c r="G2449" t="str">
        <f>+VLOOKUP(Importaciones_mensuales[[#This Row],[Código Arancelario]],Codigos10[],3,0)</f>
        <v>Consumo</v>
      </c>
      <c r="H2449">
        <f>+VLOOKUP(Importaciones_mensuales[[#This Row],[Tipo]],Cod_tipo[],2,0)</f>
        <v>7</v>
      </c>
      <c r="I2449" t="str">
        <f>+VLOOKUP(Importaciones_mensuales[[#This Row],[Código Arancelario]],Codigos10[],5,0)</f>
        <v>Hortalizas</v>
      </c>
      <c r="J2449">
        <f>+VLOOKUP(Importaciones_mensuales[[#This Row],[Categoría]],Cod_Tipo_cultivo[],2,0)</f>
        <v>7</v>
      </c>
      <c r="K2449" t="s">
        <v>20</v>
      </c>
      <c r="L2449">
        <f>+VLOOKUP(Importaciones_mensuales[[#This Row],[Contenido]],Contenido_cod[],2,0)</f>
        <v>2</v>
      </c>
      <c r="M2449" t="str">
        <f>+VLOOKUP(Importaciones_mensuales[[#This Row],[Código Arancelario]],Codigos10[],7,0)</f>
        <v>Maíz dulce</v>
      </c>
      <c r="N2449">
        <v>2019</v>
      </c>
      <c r="O2449" t="s">
        <v>364</v>
      </c>
      <c r="P2449" t="s">
        <v>364</v>
      </c>
      <c r="Q2449" t="s">
        <v>364</v>
      </c>
      <c r="R2449" t="s">
        <v>364</v>
      </c>
      <c r="S2449">
        <v>1.2279218019549512</v>
      </c>
      <c r="T2449">
        <v>0.18065051668643065</v>
      </c>
      <c r="U2449">
        <v>0.41869999999999996</v>
      </c>
      <c r="V2449">
        <v>0.11647470569519569</v>
      </c>
      <c r="W2449">
        <v>0.2132631666875496</v>
      </c>
      <c r="X2449">
        <v>0.18785324306617165</v>
      </c>
      <c r="Y2449">
        <v>0.16207993124194242</v>
      </c>
      <c r="Z2449">
        <v>0.46105584058294297</v>
      </c>
    </row>
    <row r="2450" spans="1:26" x14ac:dyDescent="0.25">
      <c r="A2450" t="s">
        <v>100</v>
      </c>
      <c r="B2450" t="s">
        <v>363</v>
      </c>
      <c r="C2450" t="str">
        <f>+VLOOKUP(Importaciones_mensuales[[#This Row],[Código Arancelario]],Codigos10[],2,0)</f>
        <v>Maíz</v>
      </c>
      <c r="D2450">
        <f>+VLOOKUP(Importaciones_mensuales[[#This Row],[Cultivo]],Cod_categoría[],2,0)</f>
        <v>100114015</v>
      </c>
      <c r="E2450" t="str">
        <f>+VLOOKUP(Importaciones_mensuales[[#This Row],[Código Arancelario]],Codigos10[],4,0)</f>
        <v>Deshidratado</v>
      </c>
      <c r="F2450">
        <f>+VLOOKUP(Importaciones_mensuales[[#This Row],[Procesamiento]],Cod_procesamiento[],2,0)</f>
        <v>3</v>
      </c>
      <c r="G2450" t="str">
        <f>+VLOOKUP(Importaciones_mensuales[[#This Row],[Código Arancelario]],Codigos10[],3,0)</f>
        <v>Sin especificar</v>
      </c>
      <c r="H2450">
        <f>+VLOOKUP(Importaciones_mensuales[[#This Row],[Tipo]],Cod_tipo[],2,0)</f>
        <v>5</v>
      </c>
      <c r="I2450" t="str">
        <f>+VLOOKUP(Importaciones_mensuales[[#This Row],[Código Arancelario]],Codigos10[],5,0)</f>
        <v>Hortalizas</v>
      </c>
      <c r="J2450">
        <f>+VLOOKUP(Importaciones_mensuales[[#This Row],[Categoría]],Cod_Tipo_cultivo[],2,0)</f>
        <v>7</v>
      </c>
      <c r="K2450" t="s">
        <v>20</v>
      </c>
      <c r="L2450">
        <f>+VLOOKUP(Importaciones_mensuales[[#This Row],[Contenido]],Contenido_cod[],2,0)</f>
        <v>2</v>
      </c>
      <c r="M2450" t="str">
        <f>+VLOOKUP(Importaciones_mensuales[[#This Row],[Código Arancelario]],Codigos10[],7,0)</f>
        <v>Maíz dulce</v>
      </c>
      <c r="N2450">
        <v>2019</v>
      </c>
      <c r="O2450">
        <v>0.14499999999999999</v>
      </c>
      <c r="P2450" t="s">
        <v>364</v>
      </c>
      <c r="Q2450">
        <v>0.12706265664160402</v>
      </c>
      <c r="R2450">
        <v>13.085589457236175</v>
      </c>
      <c r="S2450">
        <v>0.69458040625170181</v>
      </c>
      <c r="T2450">
        <v>0.13573319232512465</v>
      </c>
      <c r="U2450">
        <v>0.15766655791190864</v>
      </c>
      <c r="V2450">
        <v>0.10656208348883084</v>
      </c>
      <c r="W2450">
        <v>0.12562467769912333</v>
      </c>
      <c r="X2450">
        <v>20.712512910635283</v>
      </c>
      <c r="Y2450">
        <v>0.18654186218891322</v>
      </c>
      <c r="Z2450">
        <v>0.10914757878554958</v>
      </c>
    </row>
    <row r="2451" spans="1:26" x14ac:dyDescent="0.25">
      <c r="A2451" t="s">
        <v>318</v>
      </c>
      <c r="B2451" t="s">
        <v>15</v>
      </c>
      <c r="C2451" t="str">
        <f>+VLOOKUP(Importaciones_mensuales[[#This Row],[Código Arancelario]],Codigos10[],2,0)</f>
        <v>Frambuesa</v>
      </c>
      <c r="D2451">
        <f>+VLOOKUP(Importaciones_mensuales[[#This Row],[Cultivo]],Cod_categoría[],2,0)</f>
        <v>100101004</v>
      </c>
      <c r="E2451" t="str">
        <f>+VLOOKUP(Importaciones_mensuales[[#This Row],[Código Arancelario]],Codigos10[],4,0)</f>
        <v>Fresco</v>
      </c>
      <c r="F2451">
        <f>+VLOOKUP(Importaciones_mensuales[[#This Row],[Procesamiento]],Cod_procesamiento[],2,0)</f>
        <v>4</v>
      </c>
      <c r="G2451" t="str">
        <f>+VLOOKUP(Importaciones_mensuales[[#This Row],[Código Arancelario]],Codigos10[],3,0)</f>
        <v>No orgánico</v>
      </c>
      <c r="H2451">
        <f>+VLOOKUP(Importaciones_mensuales[[#This Row],[Tipo]],Cod_tipo[],2,0)</f>
        <v>2</v>
      </c>
      <c r="I2451" t="str">
        <f>+VLOOKUP(Importaciones_mensuales[[#This Row],[Código Arancelario]],Codigos10[],5,0)</f>
        <v>Berries</v>
      </c>
      <c r="J2451">
        <f>+VLOOKUP(Importaciones_mensuales[[#This Row],[Categoría]],Cod_Tipo_cultivo[],2,0)</f>
        <v>1</v>
      </c>
      <c r="K2451" t="s">
        <v>129</v>
      </c>
      <c r="L2451">
        <f>+VLOOKUP(Importaciones_mensuales[[#This Row],[Contenido]],Contenido_cod[],2,0)</f>
        <v>1</v>
      </c>
      <c r="M2451" t="str">
        <f>+VLOOKUP(Importaciones_mensuales[[#This Row],[Código Arancelario]],Codigos10[],7,0)</f>
        <v>Sin especificar</v>
      </c>
      <c r="N2451">
        <v>2016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8904.51</v>
      </c>
      <c r="Y2451">
        <v>0</v>
      </c>
      <c r="Z2451">
        <v>78</v>
      </c>
    </row>
    <row r="2452" spans="1:26" x14ac:dyDescent="0.25">
      <c r="A2452" t="s">
        <v>240</v>
      </c>
      <c r="B2452" t="s">
        <v>15</v>
      </c>
      <c r="C2452" t="str">
        <f>+VLOOKUP(Importaciones_mensuales[[#This Row],[Código Arancelario]],Codigos10[],2,0)</f>
        <v>Arándano</v>
      </c>
      <c r="D2452">
        <f>+VLOOKUP(Importaciones_mensuales[[#This Row],[Cultivo]],Cod_categoría[],2,0)</f>
        <v>100101001</v>
      </c>
      <c r="E2452" t="str">
        <f>+VLOOKUP(Importaciones_mensuales[[#This Row],[Código Arancelario]],Codigos10[],4,0)</f>
        <v>Fresco</v>
      </c>
      <c r="F2452">
        <f>+VLOOKUP(Importaciones_mensuales[[#This Row],[Procesamiento]],Cod_procesamiento[],2,0)</f>
        <v>4</v>
      </c>
      <c r="G2452" t="str">
        <f>+VLOOKUP(Importaciones_mensuales[[#This Row],[Código Arancelario]],Codigos10[],3,0)</f>
        <v>No orgánico</v>
      </c>
      <c r="H2452">
        <f>+VLOOKUP(Importaciones_mensuales[[#This Row],[Tipo]],Cod_tipo[],2,0)</f>
        <v>2</v>
      </c>
      <c r="I2452" t="str">
        <f>+VLOOKUP(Importaciones_mensuales[[#This Row],[Código Arancelario]],Codigos10[],5,0)</f>
        <v>Berries</v>
      </c>
      <c r="J2452">
        <f>+VLOOKUP(Importaciones_mensuales[[#This Row],[Categoría]],Cod_Tipo_cultivo[],2,0)</f>
        <v>1</v>
      </c>
      <c r="K2452" t="s">
        <v>129</v>
      </c>
      <c r="L2452">
        <f>+VLOOKUP(Importaciones_mensuales[[#This Row],[Contenido]],Contenido_cod[],2,0)</f>
        <v>1</v>
      </c>
      <c r="M2452" t="str">
        <f>+VLOOKUP(Importaciones_mensuales[[#This Row],[Código Arancelario]],Codigos10[],7,0)</f>
        <v>Azul</v>
      </c>
      <c r="N2452">
        <v>2016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28897.62</v>
      </c>
    </row>
    <row r="2453" spans="1:26" x14ac:dyDescent="0.25">
      <c r="A2453" t="s">
        <v>104</v>
      </c>
      <c r="B2453" t="s">
        <v>363</v>
      </c>
      <c r="C2453" t="str">
        <f>+VLOOKUP(Importaciones_mensuales[[#This Row],[Código Arancelario]],Codigos10[],2,0)</f>
        <v>Arveja</v>
      </c>
      <c r="D2453">
        <f>+VLOOKUP(Importaciones_mensuales[[#This Row],[Cultivo]],Cod_categoría[],2,0)</f>
        <v>100112022</v>
      </c>
      <c r="E2453" t="str">
        <f>+VLOOKUP(Importaciones_mensuales[[#This Row],[Código Arancelario]],Codigos10[],4,0)</f>
        <v>Deshidratado</v>
      </c>
      <c r="F2453">
        <f>+VLOOKUP(Importaciones_mensuales[[#This Row],[Procesamiento]],Cod_procesamiento[],2,0)</f>
        <v>3</v>
      </c>
      <c r="G2453" t="str">
        <f>+VLOOKUP(Importaciones_mensuales[[#This Row],[Código Arancelario]],Codigos10[],3,0)</f>
        <v>Siembra</v>
      </c>
      <c r="H2453">
        <f>+VLOOKUP(Importaciones_mensuales[[#This Row],[Tipo]],Cod_tipo[],2,0)</f>
        <v>6</v>
      </c>
      <c r="I2453" t="str">
        <f>+VLOOKUP(Importaciones_mensuales[[#This Row],[Código Arancelario]],Codigos10[],5,0)</f>
        <v>Granos</v>
      </c>
      <c r="J2453">
        <f>+VLOOKUP(Importaciones_mensuales[[#This Row],[Categoría]],Cod_Tipo_cultivo[],2,0)</f>
        <v>8</v>
      </c>
      <c r="K2453" t="s">
        <v>20</v>
      </c>
      <c r="L2453">
        <f>+VLOOKUP(Importaciones_mensuales[[#This Row],[Contenido]],Contenido_cod[],2,0)</f>
        <v>2</v>
      </c>
      <c r="M2453" t="str">
        <f>+VLOOKUP(Importaciones_mensuales[[#This Row],[Código Arancelario]],Codigos10[],7,0)</f>
        <v>Sin especificar</v>
      </c>
      <c r="N2453">
        <v>2019</v>
      </c>
      <c r="O2453" t="s">
        <v>364</v>
      </c>
      <c r="P2453" t="s">
        <v>364</v>
      </c>
      <c r="Q2453">
        <v>1.6925348837209302</v>
      </c>
      <c r="R2453">
        <v>1.6847866666666664</v>
      </c>
      <c r="S2453">
        <v>1.4617674499990774</v>
      </c>
      <c r="T2453">
        <v>1.3344619947032053</v>
      </c>
      <c r="U2453">
        <v>1.4551290414531148</v>
      </c>
      <c r="V2453">
        <v>4.604853675945753</v>
      </c>
      <c r="W2453">
        <v>3.0449420989581446</v>
      </c>
      <c r="X2453" t="s">
        <v>364</v>
      </c>
      <c r="Y2453">
        <v>1.7560068154630737</v>
      </c>
      <c r="Z2453">
        <v>2.2231760944393506</v>
      </c>
    </row>
    <row r="2454" spans="1:26" x14ac:dyDescent="0.25">
      <c r="A2454" t="s">
        <v>106</v>
      </c>
      <c r="B2454" t="s">
        <v>363</v>
      </c>
      <c r="C2454" t="str">
        <f>+VLOOKUP(Importaciones_mensuales[[#This Row],[Código Arancelario]],Codigos10[],2,0)</f>
        <v>Arveja</v>
      </c>
      <c r="D2454">
        <f>+VLOOKUP(Importaciones_mensuales[[#This Row],[Cultivo]],Cod_categoría[],2,0)</f>
        <v>100112022</v>
      </c>
      <c r="E2454" t="str">
        <f>+VLOOKUP(Importaciones_mensuales[[#This Row],[Código Arancelario]],Codigos10[],4,0)</f>
        <v>Deshidratado</v>
      </c>
      <c r="F2454">
        <f>+VLOOKUP(Importaciones_mensuales[[#This Row],[Procesamiento]],Cod_procesamiento[],2,0)</f>
        <v>3</v>
      </c>
      <c r="G2454" t="str">
        <f>+VLOOKUP(Importaciones_mensuales[[#This Row],[Código Arancelario]],Codigos10[],3,0)</f>
        <v>Consumo</v>
      </c>
      <c r="H2454">
        <f>+VLOOKUP(Importaciones_mensuales[[#This Row],[Tipo]],Cod_tipo[],2,0)</f>
        <v>7</v>
      </c>
      <c r="I2454" t="str">
        <f>+VLOOKUP(Importaciones_mensuales[[#This Row],[Código Arancelario]],Codigos10[],5,0)</f>
        <v>Granos</v>
      </c>
      <c r="J2454">
        <f>+VLOOKUP(Importaciones_mensuales[[#This Row],[Categoría]],Cod_Tipo_cultivo[],2,0)</f>
        <v>8</v>
      </c>
      <c r="K2454" t="s">
        <v>20</v>
      </c>
      <c r="L2454">
        <f>+VLOOKUP(Importaciones_mensuales[[#This Row],[Contenido]],Contenido_cod[],2,0)</f>
        <v>2</v>
      </c>
      <c r="M2454" t="str">
        <f>+VLOOKUP(Importaciones_mensuales[[#This Row],[Código Arancelario]],Codigos10[],7,0)</f>
        <v>Sin especificar</v>
      </c>
      <c r="N2454">
        <v>2019</v>
      </c>
      <c r="O2454">
        <v>0.55498273041265223</v>
      </c>
      <c r="P2454">
        <v>0.55877531482097964</v>
      </c>
      <c r="Q2454">
        <v>0.59301128527135416</v>
      </c>
      <c r="R2454">
        <v>0.61925713317431141</v>
      </c>
      <c r="S2454">
        <v>0.58415559855137167</v>
      </c>
      <c r="T2454">
        <v>0.61162613880376082</v>
      </c>
      <c r="U2454">
        <v>0.65312709291628346</v>
      </c>
      <c r="V2454">
        <v>0.69440668101641789</v>
      </c>
      <c r="W2454">
        <v>0.61673663765068554</v>
      </c>
      <c r="X2454">
        <v>0.58845316598900987</v>
      </c>
      <c r="Y2454">
        <v>0.56004343366629861</v>
      </c>
      <c r="Z2454">
        <v>0.62086908736449808</v>
      </c>
    </row>
    <row r="2455" spans="1:26" x14ac:dyDescent="0.25">
      <c r="A2455" t="s">
        <v>107</v>
      </c>
      <c r="B2455" t="s">
        <v>363</v>
      </c>
      <c r="C2455" t="str">
        <f>+VLOOKUP(Importaciones_mensuales[[#This Row],[Código Arancelario]],Codigos10[],2,0)</f>
        <v>Garbanzo</v>
      </c>
      <c r="D2455">
        <f>+VLOOKUP(Importaciones_mensuales[[#This Row],[Cultivo]],Cod_categoría[],2,0)</f>
        <v>100110005</v>
      </c>
      <c r="E2455" t="str">
        <f>+VLOOKUP(Importaciones_mensuales[[#This Row],[Código Arancelario]],Codigos10[],4,0)</f>
        <v>Deshidratado</v>
      </c>
      <c r="F2455">
        <f>+VLOOKUP(Importaciones_mensuales[[#This Row],[Procesamiento]],Cod_procesamiento[],2,0)</f>
        <v>3</v>
      </c>
      <c r="G2455" t="str">
        <f>+VLOOKUP(Importaciones_mensuales[[#This Row],[Código Arancelario]],Codigos10[],3,0)</f>
        <v>Sin especificar</v>
      </c>
      <c r="H2455">
        <f>+VLOOKUP(Importaciones_mensuales[[#This Row],[Tipo]],Cod_tipo[],2,0)</f>
        <v>5</v>
      </c>
      <c r="I2455" t="str">
        <f>+VLOOKUP(Importaciones_mensuales[[#This Row],[Código Arancelario]],Codigos10[],5,0)</f>
        <v>Granos</v>
      </c>
      <c r="J2455">
        <f>+VLOOKUP(Importaciones_mensuales[[#This Row],[Categoría]],Cod_Tipo_cultivo[],2,0)</f>
        <v>8</v>
      </c>
      <c r="K2455" t="s">
        <v>20</v>
      </c>
      <c r="L2455">
        <f>+VLOOKUP(Importaciones_mensuales[[#This Row],[Contenido]],Contenido_cod[],2,0)</f>
        <v>2</v>
      </c>
      <c r="M2455" t="str">
        <f>+VLOOKUP(Importaciones_mensuales[[#This Row],[Código Arancelario]],Codigos10[],7,0)</f>
        <v>Sin especificar</v>
      </c>
      <c r="N2455">
        <v>2019</v>
      </c>
      <c r="O2455">
        <v>0.56490626419993506</v>
      </c>
      <c r="P2455">
        <v>0.67985526384688899</v>
      </c>
      <c r="Q2455">
        <v>0.69198714112567228</v>
      </c>
      <c r="R2455">
        <v>0.75773628860489883</v>
      </c>
      <c r="S2455">
        <v>0.68863826086956514</v>
      </c>
      <c r="T2455">
        <v>0.76804136752136754</v>
      </c>
      <c r="U2455">
        <v>0.67444007917466409</v>
      </c>
      <c r="V2455">
        <v>0.66356629696528835</v>
      </c>
      <c r="W2455">
        <v>0.62623176065978825</v>
      </c>
      <c r="X2455">
        <v>0.66189750618666721</v>
      </c>
      <c r="Y2455">
        <v>0.72215200765088061</v>
      </c>
      <c r="Z2455">
        <v>0.59788885119581281</v>
      </c>
    </row>
    <row r="2456" spans="1:26" x14ac:dyDescent="0.25">
      <c r="A2456" t="s">
        <v>109</v>
      </c>
      <c r="B2456" t="s">
        <v>363</v>
      </c>
      <c r="C2456" t="str">
        <f>+VLOOKUP(Importaciones_mensuales[[#This Row],[Código Arancelario]],Codigos10[],2,0)</f>
        <v>Poroto</v>
      </c>
      <c r="D2456">
        <f>+VLOOKUP(Importaciones_mensuales[[#This Row],[Cultivo]],Cod_categoría[],2,0)</f>
        <v>100110002</v>
      </c>
      <c r="E2456" t="str">
        <f>+VLOOKUP(Importaciones_mensuales[[#This Row],[Código Arancelario]],Codigos10[],4,0)</f>
        <v>Deshidratado</v>
      </c>
      <c r="F2456">
        <f>+VLOOKUP(Importaciones_mensuales[[#This Row],[Procesamiento]],Cod_procesamiento[],2,0)</f>
        <v>3</v>
      </c>
      <c r="G2456" t="str">
        <f>+VLOOKUP(Importaciones_mensuales[[#This Row],[Código Arancelario]],Codigos10[],3,0)</f>
        <v>Siembra</v>
      </c>
      <c r="H2456">
        <f>+VLOOKUP(Importaciones_mensuales[[#This Row],[Tipo]],Cod_tipo[],2,0)</f>
        <v>6</v>
      </c>
      <c r="I2456" t="str">
        <f>+VLOOKUP(Importaciones_mensuales[[#This Row],[Código Arancelario]],Codigos10[],5,0)</f>
        <v>Granos</v>
      </c>
      <c r="J2456">
        <f>+VLOOKUP(Importaciones_mensuales[[#This Row],[Categoría]],Cod_Tipo_cultivo[],2,0)</f>
        <v>8</v>
      </c>
      <c r="K2456" t="s">
        <v>20</v>
      </c>
      <c r="L2456">
        <f>+VLOOKUP(Importaciones_mensuales[[#This Row],[Contenido]],Contenido_cod[],2,0)</f>
        <v>2</v>
      </c>
      <c r="M2456" t="str">
        <f>+VLOOKUP(Importaciones_mensuales[[#This Row],[Código Arancelario]],Codigos10[],7,0)</f>
        <v>Porotos comunes</v>
      </c>
      <c r="N2456">
        <v>2019</v>
      </c>
      <c r="O2456">
        <v>14.485099337748345</v>
      </c>
      <c r="P2456" t="s">
        <v>364</v>
      </c>
      <c r="Q2456" t="s">
        <v>364</v>
      </c>
      <c r="R2456" t="s">
        <v>364</v>
      </c>
      <c r="S2456">
        <v>3.8392162721223109</v>
      </c>
      <c r="T2456">
        <v>4.5751154433016881</v>
      </c>
      <c r="U2456">
        <v>3.9061980631714848</v>
      </c>
      <c r="V2456">
        <v>3.9099798117608016</v>
      </c>
      <c r="W2456">
        <v>5.205888805361119</v>
      </c>
      <c r="X2456">
        <v>3.208957457923665</v>
      </c>
      <c r="Y2456">
        <v>4.103075959720945</v>
      </c>
      <c r="Z2456">
        <v>12.138015414430265</v>
      </c>
    </row>
    <row r="2457" spans="1:26" x14ac:dyDescent="0.25">
      <c r="A2457" t="s">
        <v>111</v>
      </c>
      <c r="B2457" t="s">
        <v>363</v>
      </c>
      <c r="C2457" t="str">
        <f>+VLOOKUP(Importaciones_mensuales[[#This Row],[Código Arancelario]],Codigos10[],2,0)</f>
        <v>Poroto</v>
      </c>
      <c r="D2457">
        <f>+VLOOKUP(Importaciones_mensuales[[#This Row],[Cultivo]],Cod_categoría[],2,0)</f>
        <v>100110002</v>
      </c>
      <c r="E2457" t="str">
        <f>+VLOOKUP(Importaciones_mensuales[[#This Row],[Código Arancelario]],Codigos10[],4,0)</f>
        <v>Deshidratado</v>
      </c>
      <c r="F2457">
        <f>+VLOOKUP(Importaciones_mensuales[[#This Row],[Procesamiento]],Cod_procesamiento[],2,0)</f>
        <v>3</v>
      </c>
      <c r="G2457" t="str">
        <f>+VLOOKUP(Importaciones_mensuales[[#This Row],[Código Arancelario]],Codigos10[],3,0)</f>
        <v>Consumo</v>
      </c>
      <c r="H2457">
        <f>+VLOOKUP(Importaciones_mensuales[[#This Row],[Tipo]],Cod_tipo[],2,0)</f>
        <v>7</v>
      </c>
      <c r="I2457" t="str">
        <f>+VLOOKUP(Importaciones_mensuales[[#This Row],[Código Arancelario]],Codigos10[],5,0)</f>
        <v>Granos</v>
      </c>
      <c r="J2457">
        <f>+VLOOKUP(Importaciones_mensuales[[#This Row],[Categoría]],Cod_Tipo_cultivo[],2,0)</f>
        <v>8</v>
      </c>
      <c r="K2457" t="s">
        <v>20</v>
      </c>
      <c r="L2457">
        <f>+VLOOKUP(Importaciones_mensuales[[#This Row],[Contenido]],Contenido_cod[],2,0)</f>
        <v>2</v>
      </c>
      <c r="M2457" t="str">
        <f>+VLOOKUP(Importaciones_mensuales[[#This Row],[Código Arancelario]],Codigos10[],7,0)</f>
        <v>Porotos comunes</v>
      </c>
      <c r="N2457">
        <v>2019</v>
      </c>
      <c r="O2457">
        <v>0.75605699075568911</v>
      </c>
      <c r="P2457">
        <v>0.9176270020693984</v>
      </c>
      <c r="Q2457">
        <v>0.88766521191926273</v>
      </c>
      <c r="R2457">
        <v>0.98433231955076439</v>
      </c>
      <c r="S2457">
        <v>0.89296381580581785</v>
      </c>
      <c r="T2457">
        <v>0.87099137783960412</v>
      </c>
      <c r="U2457">
        <v>0.77814864961720143</v>
      </c>
      <c r="V2457">
        <v>0.83897046452884894</v>
      </c>
      <c r="W2457">
        <v>0.79650525443480513</v>
      </c>
      <c r="X2457">
        <v>0.81599462622728491</v>
      </c>
      <c r="Y2457">
        <v>0.65470208696746079</v>
      </c>
      <c r="Z2457">
        <v>0.85149399808556892</v>
      </c>
    </row>
    <row r="2458" spans="1:26" x14ac:dyDescent="0.25">
      <c r="A2458" t="s">
        <v>114</v>
      </c>
      <c r="B2458" t="s">
        <v>363</v>
      </c>
      <c r="C2458" t="str">
        <f>+VLOOKUP(Importaciones_mensuales[[#This Row],[Código Arancelario]],Codigos10[],2,0)</f>
        <v>Lenteja</v>
      </c>
      <c r="D2458">
        <f>+VLOOKUP(Importaciones_mensuales[[#This Row],[Cultivo]],Cod_categoría[],2,0)</f>
        <v>100110003</v>
      </c>
      <c r="E2458" t="str">
        <f>+VLOOKUP(Importaciones_mensuales[[#This Row],[Código Arancelario]],Codigos10[],4,0)</f>
        <v>Deshidratado</v>
      </c>
      <c r="F2458">
        <f>+VLOOKUP(Importaciones_mensuales[[#This Row],[Procesamiento]],Cod_procesamiento[],2,0)</f>
        <v>3</v>
      </c>
      <c r="G2458" t="str">
        <f>+VLOOKUP(Importaciones_mensuales[[#This Row],[Código Arancelario]],Codigos10[],3,0)</f>
        <v>Sin especificar</v>
      </c>
      <c r="H2458">
        <f>+VLOOKUP(Importaciones_mensuales[[#This Row],[Tipo]],Cod_tipo[],2,0)</f>
        <v>5</v>
      </c>
      <c r="I2458" t="str">
        <f>+VLOOKUP(Importaciones_mensuales[[#This Row],[Código Arancelario]],Codigos10[],5,0)</f>
        <v>Granos</v>
      </c>
      <c r="J2458">
        <f>+VLOOKUP(Importaciones_mensuales[[#This Row],[Categoría]],Cod_Tipo_cultivo[],2,0)</f>
        <v>8</v>
      </c>
      <c r="K2458" t="s">
        <v>20</v>
      </c>
      <c r="L2458">
        <f>+VLOOKUP(Importaciones_mensuales[[#This Row],[Contenido]],Contenido_cod[],2,0)</f>
        <v>2</v>
      </c>
      <c r="M2458" t="str">
        <f>+VLOOKUP(Importaciones_mensuales[[#This Row],[Código Arancelario]],Codigos10[],7,0)</f>
        <v>Sin especificar</v>
      </c>
      <c r="N2458">
        <v>2019</v>
      </c>
      <c r="O2458">
        <v>0.55566981487725453</v>
      </c>
      <c r="P2458">
        <v>0.54005972238315014</v>
      </c>
      <c r="Q2458">
        <v>0.57242334648073967</v>
      </c>
      <c r="R2458">
        <v>0.56598849554650821</v>
      </c>
      <c r="S2458">
        <v>0.579219845171278</v>
      </c>
      <c r="T2458">
        <v>0.54641627715704078</v>
      </c>
      <c r="U2458">
        <v>0.5350538865776221</v>
      </c>
      <c r="V2458">
        <v>0.55382499318128786</v>
      </c>
      <c r="W2458">
        <v>0.58574564333430146</v>
      </c>
      <c r="X2458">
        <v>0.54591650977362371</v>
      </c>
      <c r="Y2458">
        <v>0.55888043118594133</v>
      </c>
      <c r="Z2458">
        <v>0.58548508075984207</v>
      </c>
    </row>
    <row r="2459" spans="1:26" x14ac:dyDescent="0.25">
      <c r="A2459" t="s">
        <v>116</v>
      </c>
      <c r="B2459" t="s">
        <v>363</v>
      </c>
      <c r="C2459" t="str">
        <f>+VLOOKUP(Importaciones_mensuales[[#This Row],[Código Arancelario]],Codigos10[],2,0)</f>
        <v>Haba</v>
      </c>
      <c r="D2459">
        <f>+VLOOKUP(Importaciones_mensuales[[#This Row],[Cultivo]],Cod_categoría[],2,0)</f>
        <v>100112026</v>
      </c>
      <c r="E2459" t="str">
        <f>+VLOOKUP(Importaciones_mensuales[[#This Row],[Código Arancelario]],Codigos10[],4,0)</f>
        <v>Deshidratado</v>
      </c>
      <c r="F2459">
        <f>+VLOOKUP(Importaciones_mensuales[[#This Row],[Procesamiento]],Cod_procesamiento[],2,0)</f>
        <v>3</v>
      </c>
      <c r="G2459" t="str">
        <f>+VLOOKUP(Importaciones_mensuales[[#This Row],[Código Arancelario]],Codigos10[],3,0)</f>
        <v>Siembra</v>
      </c>
      <c r="H2459">
        <f>+VLOOKUP(Importaciones_mensuales[[#This Row],[Tipo]],Cod_tipo[],2,0)</f>
        <v>6</v>
      </c>
      <c r="I2459" t="str">
        <f>+VLOOKUP(Importaciones_mensuales[[#This Row],[Código Arancelario]],Codigos10[],5,0)</f>
        <v>Granos</v>
      </c>
      <c r="J2459">
        <f>+VLOOKUP(Importaciones_mensuales[[#This Row],[Categoría]],Cod_Tipo_cultivo[],2,0)</f>
        <v>8</v>
      </c>
      <c r="K2459" t="s">
        <v>20</v>
      </c>
      <c r="L2459">
        <f>+VLOOKUP(Importaciones_mensuales[[#This Row],[Contenido]],Contenido_cod[],2,0)</f>
        <v>2</v>
      </c>
      <c r="M2459" t="str">
        <f>+VLOOKUP(Importaciones_mensuales[[#This Row],[Código Arancelario]],Codigos10[],7,0)</f>
        <v>Sin especificar</v>
      </c>
      <c r="N2459">
        <v>2019</v>
      </c>
      <c r="O2459" t="s">
        <v>364</v>
      </c>
      <c r="P2459" t="s">
        <v>364</v>
      </c>
      <c r="Q2459" t="s">
        <v>364</v>
      </c>
      <c r="R2459">
        <v>1.6291441666666666</v>
      </c>
      <c r="S2459" t="s">
        <v>364</v>
      </c>
      <c r="T2459">
        <v>0.89380332225913617</v>
      </c>
      <c r="U2459">
        <v>0.94418000000000002</v>
      </c>
      <c r="V2459">
        <v>30.633333333333329</v>
      </c>
      <c r="W2459">
        <v>13.499621212121212</v>
      </c>
      <c r="X2459">
        <v>88.266043821599382</v>
      </c>
      <c r="Y2459" t="s">
        <v>364</v>
      </c>
      <c r="Z2459" t="s">
        <v>364</v>
      </c>
    </row>
    <row r="2460" spans="1:26" x14ac:dyDescent="0.25">
      <c r="A2460" t="s">
        <v>117</v>
      </c>
      <c r="B2460" t="s">
        <v>363</v>
      </c>
      <c r="C2460" t="str">
        <f>+VLOOKUP(Importaciones_mensuales[[#This Row],[Código Arancelario]],Codigos10[],2,0)</f>
        <v>Haba</v>
      </c>
      <c r="D2460">
        <f>+VLOOKUP(Importaciones_mensuales[[#This Row],[Cultivo]],Cod_categoría[],2,0)</f>
        <v>100112026</v>
      </c>
      <c r="E2460" t="str">
        <f>+VLOOKUP(Importaciones_mensuales[[#This Row],[Código Arancelario]],Codigos10[],4,0)</f>
        <v>Deshidratado</v>
      </c>
      <c r="F2460">
        <f>+VLOOKUP(Importaciones_mensuales[[#This Row],[Procesamiento]],Cod_procesamiento[],2,0)</f>
        <v>3</v>
      </c>
      <c r="G2460" t="str">
        <f>+VLOOKUP(Importaciones_mensuales[[#This Row],[Código Arancelario]],Codigos10[],3,0)</f>
        <v>Consumo</v>
      </c>
      <c r="H2460">
        <f>+VLOOKUP(Importaciones_mensuales[[#This Row],[Tipo]],Cod_tipo[],2,0)</f>
        <v>7</v>
      </c>
      <c r="I2460" t="str">
        <f>+VLOOKUP(Importaciones_mensuales[[#This Row],[Código Arancelario]],Codigos10[],5,0)</f>
        <v>Granos</v>
      </c>
      <c r="J2460">
        <f>+VLOOKUP(Importaciones_mensuales[[#This Row],[Categoría]],Cod_Tipo_cultivo[],2,0)</f>
        <v>8</v>
      </c>
      <c r="K2460" t="s">
        <v>20</v>
      </c>
      <c r="L2460">
        <f>+VLOOKUP(Importaciones_mensuales[[#This Row],[Contenido]],Contenido_cod[],2,0)</f>
        <v>2</v>
      </c>
      <c r="M2460" t="str">
        <f>+VLOOKUP(Importaciones_mensuales[[#This Row],[Código Arancelario]],Codigos10[],7,0)</f>
        <v>Sin especificar</v>
      </c>
      <c r="N2460">
        <v>2019</v>
      </c>
      <c r="O2460" t="s">
        <v>364</v>
      </c>
      <c r="P2460">
        <v>2.8039800000000001</v>
      </c>
      <c r="Q2460" t="s">
        <v>364</v>
      </c>
      <c r="R2460" t="s">
        <v>364</v>
      </c>
      <c r="S2460" t="s">
        <v>364</v>
      </c>
      <c r="T2460" t="s">
        <v>364</v>
      </c>
      <c r="U2460" t="s">
        <v>364</v>
      </c>
      <c r="V2460">
        <v>0.10608307692307692</v>
      </c>
      <c r="W2460">
        <v>8.5266666666666671E-2</v>
      </c>
      <c r="X2460" t="s">
        <v>364</v>
      </c>
      <c r="Y2460">
        <v>5.7469404186795492</v>
      </c>
      <c r="Z2460" t="s">
        <v>364</v>
      </c>
    </row>
    <row r="2461" spans="1:26" x14ac:dyDescent="0.25">
      <c r="A2461" t="s">
        <v>285</v>
      </c>
      <c r="B2461" t="s">
        <v>363</v>
      </c>
      <c r="C2461" t="str">
        <f>+VLOOKUP(Importaciones_mensuales[[#This Row],[Código Arancelario]],Codigos10[],2,0)</f>
        <v>Arveja</v>
      </c>
      <c r="D2461">
        <f>+VLOOKUP(Importaciones_mensuales[[#This Row],[Cultivo]],Cod_categoría[],2,0)</f>
        <v>100112022</v>
      </c>
      <c r="E2461" t="str">
        <f>+VLOOKUP(Importaciones_mensuales[[#This Row],[Código Arancelario]],Codigos10[],4,0)</f>
        <v>Deshidratado</v>
      </c>
      <c r="F2461">
        <f>+VLOOKUP(Importaciones_mensuales[[#This Row],[Procesamiento]],Cod_procesamiento[],2,0)</f>
        <v>3</v>
      </c>
      <c r="G2461" t="str">
        <f>+VLOOKUP(Importaciones_mensuales[[#This Row],[Código Arancelario]],Codigos10[],3,0)</f>
        <v>Consumo</v>
      </c>
      <c r="H2461">
        <f>+VLOOKUP(Importaciones_mensuales[[#This Row],[Tipo]],Cod_tipo[],2,0)</f>
        <v>7</v>
      </c>
      <c r="I2461" t="str">
        <f>+VLOOKUP(Importaciones_mensuales[[#This Row],[Código Arancelario]],Codigos10[],5,0)</f>
        <v>Granos</v>
      </c>
      <c r="J2461">
        <f>+VLOOKUP(Importaciones_mensuales[[#This Row],[Categoría]],Cod_Tipo_cultivo[],2,0)</f>
        <v>8</v>
      </c>
      <c r="K2461" t="s">
        <v>20</v>
      </c>
      <c r="L2461">
        <f>+VLOOKUP(Importaciones_mensuales[[#This Row],[Contenido]],Contenido_cod[],2,0)</f>
        <v>2</v>
      </c>
      <c r="M2461" t="str">
        <f>+VLOOKUP(Importaciones_mensuales[[#This Row],[Código Arancelario]],Codigos10[],7,0)</f>
        <v>Sin especificar</v>
      </c>
      <c r="N2461">
        <v>2019</v>
      </c>
      <c r="O2461" t="s">
        <v>364</v>
      </c>
      <c r="P2461" t="s">
        <v>364</v>
      </c>
      <c r="Q2461" t="s">
        <v>364</v>
      </c>
      <c r="R2461">
        <v>0.66933941411451392</v>
      </c>
      <c r="S2461" t="s">
        <v>364</v>
      </c>
      <c r="T2461" t="s">
        <v>364</v>
      </c>
      <c r="U2461" t="s">
        <v>364</v>
      </c>
      <c r="V2461" t="s">
        <v>364</v>
      </c>
      <c r="W2461">
        <v>0.62126351633078536</v>
      </c>
      <c r="X2461" t="s">
        <v>364</v>
      </c>
      <c r="Y2461">
        <v>0.78045232310507207</v>
      </c>
      <c r="Z2461">
        <v>1.1015212765957447</v>
      </c>
    </row>
    <row r="2462" spans="1:26" x14ac:dyDescent="0.25">
      <c r="A2462" t="s">
        <v>118</v>
      </c>
      <c r="B2462" t="s">
        <v>363</v>
      </c>
      <c r="C2462" t="str">
        <f>+VLOOKUP(Importaciones_mensuales[[#This Row],[Código Arancelario]],Codigos10[],2,0)</f>
        <v>Mandioca</v>
      </c>
      <c r="D2462">
        <f>+VLOOKUP(Importaciones_mensuales[[#This Row],[Cultivo]],Cod_categoría[],2,0)</f>
        <v>100114040</v>
      </c>
      <c r="E2462" t="str">
        <f>+VLOOKUP(Importaciones_mensuales[[#This Row],[Código Arancelario]],Codigos10[],4,0)</f>
        <v>Deshidratado</v>
      </c>
      <c r="F2462">
        <f>+VLOOKUP(Importaciones_mensuales[[#This Row],[Procesamiento]],Cod_procesamiento[],2,0)</f>
        <v>3</v>
      </c>
      <c r="G2462" t="str">
        <f>+VLOOKUP(Importaciones_mensuales[[#This Row],[Código Arancelario]],Codigos10[],3,0)</f>
        <v>Consumo</v>
      </c>
      <c r="H2462">
        <f>+VLOOKUP(Importaciones_mensuales[[#This Row],[Tipo]],Cod_tipo[],2,0)</f>
        <v>7</v>
      </c>
      <c r="I2462" t="str">
        <f>+VLOOKUP(Importaciones_mensuales[[#This Row],[Código Arancelario]],Codigos10[],5,0)</f>
        <v>Tubérculos</v>
      </c>
      <c r="J2462">
        <f>+VLOOKUP(Importaciones_mensuales[[#This Row],[Categoría]],Cod_Tipo_cultivo[],2,0)</f>
        <v>9</v>
      </c>
      <c r="K2462" t="s">
        <v>20</v>
      </c>
      <c r="L2462">
        <f>+VLOOKUP(Importaciones_mensuales[[#This Row],[Contenido]],Contenido_cod[],2,0)</f>
        <v>2</v>
      </c>
      <c r="M2462" t="str">
        <f>+VLOOKUP(Importaciones_mensuales[[#This Row],[Código Arancelario]],Codigos10[],7,0)</f>
        <v>Sin especificar</v>
      </c>
      <c r="N2462">
        <v>2019</v>
      </c>
      <c r="O2462">
        <v>0.18050171256336484</v>
      </c>
      <c r="P2462">
        <v>0.16532897606763039</v>
      </c>
      <c r="Q2462">
        <v>0.27451891492817082</v>
      </c>
      <c r="R2462">
        <v>0.36206675072200839</v>
      </c>
      <c r="S2462">
        <v>0.23728685279807474</v>
      </c>
      <c r="T2462">
        <v>0.53390543471258933</v>
      </c>
      <c r="U2462">
        <v>0.28960694692171185</v>
      </c>
      <c r="V2462">
        <v>0.53783126241227308</v>
      </c>
      <c r="W2462">
        <v>0.46286755171349181</v>
      </c>
      <c r="X2462">
        <v>0.2843034774383798</v>
      </c>
      <c r="Y2462">
        <v>0.29519496827755631</v>
      </c>
      <c r="Z2462">
        <v>0.22532396988645109</v>
      </c>
    </row>
    <row r="2463" spans="1:26" x14ac:dyDescent="0.25">
      <c r="A2463" t="s">
        <v>120</v>
      </c>
      <c r="B2463" t="s">
        <v>363</v>
      </c>
      <c r="C2463" t="str">
        <f>+VLOOKUP(Importaciones_mensuales[[#This Row],[Código Arancelario]],Codigos10[],2,0)</f>
        <v>Camote</v>
      </c>
      <c r="D2463">
        <f>+VLOOKUP(Importaciones_mensuales[[#This Row],[Cultivo]],Cod_categoría[],2,0)</f>
        <v>100114002</v>
      </c>
      <c r="E2463" t="str">
        <f>+VLOOKUP(Importaciones_mensuales[[#This Row],[Código Arancelario]],Codigos10[],4,0)</f>
        <v>Deshidratado</v>
      </c>
      <c r="F2463">
        <f>+VLOOKUP(Importaciones_mensuales[[#This Row],[Procesamiento]],Cod_procesamiento[],2,0)</f>
        <v>3</v>
      </c>
      <c r="G2463" t="str">
        <f>+VLOOKUP(Importaciones_mensuales[[#This Row],[Código Arancelario]],Codigos10[],3,0)</f>
        <v>Consumo</v>
      </c>
      <c r="H2463">
        <f>+VLOOKUP(Importaciones_mensuales[[#This Row],[Tipo]],Cod_tipo[],2,0)</f>
        <v>7</v>
      </c>
      <c r="I2463" t="str">
        <f>+VLOOKUP(Importaciones_mensuales[[#This Row],[Código Arancelario]],Codigos10[],5,0)</f>
        <v>Tubérculos</v>
      </c>
      <c r="J2463">
        <f>+VLOOKUP(Importaciones_mensuales[[#This Row],[Categoría]],Cod_Tipo_cultivo[],2,0)</f>
        <v>9</v>
      </c>
      <c r="K2463" t="s">
        <v>20</v>
      </c>
      <c r="L2463">
        <f>+VLOOKUP(Importaciones_mensuales[[#This Row],[Contenido]],Contenido_cod[],2,0)</f>
        <v>2</v>
      </c>
      <c r="M2463" t="str">
        <f>+VLOOKUP(Importaciones_mensuales[[#This Row],[Código Arancelario]],Codigos10[],7,0)</f>
        <v>Sin especificar</v>
      </c>
      <c r="N2463">
        <v>2019</v>
      </c>
      <c r="O2463">
        <v>0.18874516496472094</v>
      </c>
      <c r="P2463">
        <v>0.20937235910022989</v>
      </c>
      <c r="Q2463">
        <v>0.15173778234071184</v>
      </c>
      <c r="R2463">
        <v>0.16240697696156939</v>
      </c>
      <c r="S2463">
        <v>0.15070769856619334</v>
      </c>
      <c r="T2463">
        <v>0.1403222089416985</v>
      </c>
      <c r="U2463">
        <v>0.23529976859405718</v>
      </c>
      <c r="V2463">
        <v>0.13597616199096069</v>
      </c>
      <c r="W2463">
        <v>0.19992130388174428</v>
      </c>
      <c r="X2463">
        <v>0.13034508273075354</v>
      </c>
      <c r="Y2463">
        <v>0.15363687493747008</v>
      </c>
      <c r="Z2463">
        <v>0.13324855975233199</v>
      </c>
    </row>
    <row r="2464" spans="1:26" x14ac:dyDescent="0.25">
      <c r="A2464" t="s">
        <v>124</v>
      </c>
      <c r="B2464" t="s">
        <v>363</v>
      </c>
      <c r="C2464" t="str">
        <f>+VLOOKUP(Importaciones_mensuales[[#This Row],[Código Arancelario]],Codigos10[],2,0)</f>
        <v>Otros tubérculos</v>
      </c>
      <c r="D2464">
        <f>+VLOOKUP(Importaciones_mensuales[[#This Row],[Cultivo]],Cod_categoría[],2,0)</f>
        <v>100114034</v>
      </c>
      <c r="E2464" t="str">
        <f>+VLOOKUP(Importaciones_mensuales[[#This Row],[Código Arancelario]],Codigos10[],4,0)</f>
        <v>Deshidratado</v>
      </c>
      <c r="F2464">
        <f>+VLOOKUP(Importaciones_mensuales[[#This Row],[Procesamiento]],Cod_procesamiento[],2,0)</f>
        <v>3</v>
      </c>
      <c r="G2464" t="str">
        <f>+VLOOKUP(Importaciones_mensuales[[#This Row],[Código Arancelario]],Codigos10[],3,0)</f>
        <v>Consumo</v>
      </c>
      <c r="H2464">
        <f>+VLOOKUP(Importaciones_mensuales[[#This Row],[Tipo]],Cod_tipo[],2,0)</f>
        <v>7</v>
      </c>
      <c r="I2464" t="str">
        <f>+VLOOKUP(Importaciones_mensuales[[#This Row],[Código Arancelario]],Codigos10[],5,0)</f>
        <v>Tubérculos</v>
      </c>
      <c r="J2464">
        <f>+VLOOKUP(Importaciones_mensuales[[#This Row],[Categoría]],Cod_Tipo_cultivo[],2,0)</f>
        <v>9</v>
      </c>
      <c r="K2464" t="s">
        <v>20</v>
      </c>
      <c r="L2464">
        <f>+VLOOKUP(Importaciones_mensuales[[#This Row],[Contenido]],Contenido_cod[],2,0)</f>
        <v>2</v>
      </c>
      <c r="M2464" t="str">
        <f>+VLOOKUP(Importaciones_mensuales[[#This Row],[Código Arancelario]],Codigos10[],7,0)</f>
        <v>Sin especificar</v>
      </c>
      <c r="N2464">
        <v>2019</v>
      </c>
      <c r="O2464">
        <v>0.11510691823899372</v>
      </c>
      <c r="P2464">
        <v>0.20614203454894434</v>
      </c>
      <c r="Q2464">
        <v>0.1653360931575753</v>
      </c>
      <c r="R2464">
        <v>0.38681995425743315</v>
      </c>
      <c r="S2464">
        <v>0.14215613971492022</v>
      </c>
      <c r="T2464">
        <v>0.1675140186915888</v>
      </c>
      <c r="U2464">
        <v>0.11600242918152254</v>
      </c>
      <c r="V2464">
        <v>0.11304670676468405</v>
      </c>
      <c r="W2464">
        <v>0.11861856033874381</v>
      </c>
      <c r="X2464">
        <v>8.6316898440792253E-2</v>
      </c>
      <c r="Y2464">
        <v>0.1061101243339254</v>
      </c>
      <c r="Z2464">
        <v>0.10657881853785901</v>
      </c>
    </row>
    <row r="2465" spans="1:26" x14ac:dyDescent="0.25">
      <c r="A2465" t="s">
        <v>126</v>
      </c>
      <c r="B2465" t="s">
        <v>363</v>
      </c>
      <c r="C2465" t="str">
        <f>+VLOOKUP(Importaciones_mensuales[[#This Row],[Código Arancelario]],Codigos10[],2,0)</f>
        <v>Coco</v>
      </c>
      <c r="D2465">
        <f>+VLOOKUP(Importaciones_mensuales[[#This Row],[Cultivo]],Cod_categoría[],2,0)</f>
        <v>100108007</v>
      </c>
      <c r="E2465" t="str">
        <f>+VLOOKUP(Importaciones_mensuales[[#This Row],[Código Arancelario]],Codigos10[],4,0)</f>
        <v>Deshidratado</v>
      </c>
      <c r="F2465">
        <f>+VLOOKUP(Importaciones_mensuales[[#This Row],[Procesamiento]],Cod_procesamiento[],2,0)</f>
        <v>3</v>
      </c>
      <c r="G2465" t="str">
        <f>+VLOOKUP(Importaciones_mensuales[[#This Row],[Código Arancelario]],Codigos10[],3,0)</f>
        <v>Sin especificar</v>
      </c>
      <c r="H2465">
        <f>+VLOOKUP(Importaciones_mensuales[[#This Row],[Tipo]],Cod_tipo[],2,0)</f>
        <v>5</v>
      </c>
      <c r="I2465" t="str">
        <f>+VLOOKUP(Importaciones_mensuales[[#This Row],[Código Arancelario]],Codigos10[],5,0)</f>
        <v>Tropicales y Subtropicales</v>
      </c>
      <c r="J2465">
        <f>+VLOOKUP(Importaciones_mensuales[[#This Row],[Categoría]],Cod_Tipo_cultivo[],2,0)</f>
        <v>4</v>
      </c>
      <c r="K2465" t="s">
        <v>129</v>
      </c>
      <c r="L2465">
        <f>+VLOOKUP(Importaciones_mensuales[[#This Row],[Contenido]],Contenido_cod[],2,0)</f>
        <v>1</v>
      </c>
      <c r="M2465" t="str">
        <f>+VLOOKUP(Importaciones_mensuales[[#This Row],[Código Arancelario]],Codigos10[],7,0)</f>
        <v>Sin especificar</v>
      </c>
      <c r="N2465">
        <v>2019</v>
      </c>
      <c r="O2465">
        <v>1.6179778990450204</v>
      </c>
      <c r="P2465">
        <v>1.8483466850875678</v>
      </c>
      <c r="Q2465">
        <v>1.6487301661014047</v>
      </c>
      <c r="R2465">
        <v>1.9169797174636967</v>
      </c>
      <c r="S2465">
        <v>1.6993409334881797</v>
      </c>
      <c r="T2465">
        <v>1.4892567621922825</v>
      </c>
      <c r="U2465">
        <v>2.0079790814287128</v>
      </c>
      <c r="V2465">
        <v>1.8313380741554117</v>
      </c>
      <c r="W2465">
        <v>1.5815945128528313</v>
      </c>
      <c r="X2465">
        <v>1.4450658203781228</v>
      </c>
      <c r="Y2465">
        <v>1.7619925670883689</v>
      </c>
      <c r="Z2465">
        <v>1.5536604947736914</v>
      </c>
    </row>
    <row r="2466" spans="1:26" x14ac:dyDescent="0.25">
      <c r="A2466" t="s">
        <v>130</v>
      </c>
      <c r="B2466" t="s">
        <v>363</v>
      </c>
      <c r="C2466" t="str">
        <f>+VLOOKUP(Importaciones_mensuales[[#This Row],[Código Arancelario]],Codigos10[],2,0)</f>
        <v>Coco</v>
      </c>
      <c r="D2466">
        <f>+VLOOKUP(Importaciones_mensuales[[#This Row],[Cultivo]],Cod_categoría[],2,0)</f>
        <v>100108007</v>
      </c>
      <c r="E2466" t="str">
        <f>+VLOOKUP(Importaciones_mensuales[[#This Row],[Código Arancelario]],Codigos10[],4,0)</f>
        <v>Deshidratado</v>
      </c>
      <c r="F2466">
        <f>+VLOOKUP(Importaciones_mensuales[[#This Row],[Procesamiento]],Cod_procesamiento[],2,0)</f>
        <v>3</v>
      </c>
      <c r="G2466" t="str">
        <f>+VLOOKUP(Importaciones_mensuales[[#This Row],[Código Arancelario]],Codigos10[],3,0)</f>
        <v>Sin especificar</v>
      </c>
      <c r="H2466">
        <f>+VLOOKUP(Importaciones_mensuales[[#This Row],[Tipo]],Cod_tipo[],2,0)</f>
        <v>5</v>
      </c>
      <c r="I2466" t="str">
        <f>+VLOOKUP(Importaciones_mensuales[[#This Row],[Código Arancelario]],Codigos10[],5,0)</f>
        <v>Tropicales y Subtropicales</v>
      </c>
      <c r="J2466">
        <f>+VLOOKUP(Importaciones_mensuales[[#This Row],[Categoría]],Cod_Tipo_cultivo[],2,0)</f>
        <v>4</v>
      </c>
      <c r="K2466" t="s">
        <v>129</v>
      </c>
      <c r="L2466">
        <f>+VLOOKUP(Importaciones_mensuales[[#This Row],[Contenido]],Contenido_cod[],2,0)</f>
        <v>1</v>
      </c>
      <c r="M2466" t="str">
        <f>+VLOOKUP(Importaciones_mensuales[[#This Row],[Código Arancelario]],Codigos10[],7,0)</f>
        <v>Sin especificar</v>
      </c>
      <c r="N2466">
        <v>2019</v>
      </c>
      <c r="O2466">
        <v>1.766672773753728</v>
      </c>
      <c r="P2466">
        <v>0.99778561713702829</v>
      </c>
      <c r="Q2466">
        <v>1.5216423186256334</v>
      </c>
      <c r="R2466">
        <v>0.68227080788693073</v>
      </c>
      <c r="S2466">
        <v>0.38184437917768133</v>
      </c>
      <c r="T2466">
        <v>0.22802747521657121</v>
      </c>
      <c r="U2466">
        <v>0.23961643929526288</v>
      </c>
      <c r="V2466">
        <v>0.63125455598002422</v>
      </c>
      <c r="W2466">
        <v>0.98375761715535959</v>
      </c>
      <c r="X2466">
        <v>0.41054860719966685</v>
      </c>
      <c r="Y2466">
        <v>1.4469171593658541</v>
      </c>
      <c r="Z2466">
        <v>0.75340692307692314</v>
      </c>
    </row>
    <row r="2467" spans="1:26" x14ac:dyDescent="0.25">
      <c r="A2467" t="s">
        <v>303</v>
      </c>
      <c r="B2467" t="s">
        <v>363</v>
      </c>
      <c r="C2467" t="str">
        <f>+VLOOKUP(Importaciones_mensuales[[#This Row],[Código Arancelario]],Codigos10[],2,0)</f>
        <v>Nuez</v>
      </c>
      <c r="D2467">
        <f>+VLOOKUP(Importaciones_mensuales[[#This Row],[Cultivo]],Cod_categoría[],2,0)</f>
        <v>100105004</v>
      </c>
      <c r="E2467" t="str">
        <f>+VLOOKUP(Importaciones_mensuales[[#This Row],[Código Arancelario]],Codigos10[],4,0)</f>
        <v>Deshidratado</v>
      </c>
      <c r="F2467">
        <f>+VLOOKUP(Importaciones_mensuales[[#This Row],[Procesamiento]],Cod_procesamiento[],2,0)</f>
        <v>3</v>
      </c>
      <c r="G2467" t="str">
        <f>+VLOOKUP(Importaciones_mensuales[[#This Row],[Código Arancelario]],Codigos10[],3,0)</f>
        <v>Con cáscara</v>
      </c>
      <c r="H2467">
        <f>+VLOOKUP(Importaciones_mensuales[[#This Row],[Tipo]],Cod_tipo[],2,0)</f>
        <v>3</v>
      </c>
      <c r="I2467" t="str">
        <f>+VLOOKUP(Importaciones_mensuales[[#This Row],[Código Arancelario]],Codigos10[],5,0)</f>
        <v>Frutos Secos</v>
      </c>
      <c r="J2467">
        <f>+VLOOKUP(Importaciones_mensuales[[#This Row],[Categoría]],Cod_Tipo_cultivo[],2,0)</f>
        <v>6</v>
      </c>
      <c r="K2467" t="s">
        <v>129</v>
      </c>
      <c r="L2467">
        <f>+VLOOKUP(Importaciones_mensuales[[#This Row],[Contenido]],Contenido_cod[],2,0)</f>
        <v>1</v>
      </c>
      <c r="M2467" t="str">
        <f>+VLOOKUP(Importaciones_mensuales[[#This Row],[Código Arancelario]],Codigos10[],7,0)</f>
        <v>Nueces de Brasil</v>
      </c>
      <c r="N2467">
        <v>2019</v>
      </c>
      <c r="O2467" t="s">
        <v>364</v>
      </c>
      <c r="P2467" t="s">
        <v>364</v>
      </c>
      <c r="Q2467" t="s">
        <v>364</v>
      </c>
      <c r="R2467">
        <v>12.149742210266757</v>
      </c>
      <c r="S2467" t="s">
        <v>364</v>
      </c>
      <c r="T2467">
        <v>22.816666666666666</v>
      </c>
      <c r="U2467" t="s">
        <v>364</v>
      </c>
      <c r="V2467" t="s">
        <v>364</v>
      </c>
      <c r="W2467" t="s">
        <v>364</v>
      </c>
      <c r="X2467" t="s">
        <v>364</v>
      </c>
      <c r="Y2467" t="s">
        <v>364</v>
      </c>
      <c r="Z2467" t="s">
        <v>364</v>
      </c>
    </row>
    <row r="2468" spans="1:26" x14ac:dyDescent="0.25">
      <c r="A2468" t="s">
        <v>304</v>
      </c>
      <c r="B2468" t="s">
        <v>363</v>
      </c>
      <c r="C2468" t="str">
        <f>+VLOOKUP(Importaciones_mensuales[[#This Row],[Código Arancelario]],Codigos10[],2,0)</f>
        <v>Nuez</v>
      </c>
      <c r="D2468">
        <f>+VLOOKUP(Importaciones_mensuales[[#This Row],[Cultivo]],Cod_categoría[],2,0)</f>
        <v>100105004</v>
      </c>
      <c r="E2468" t="str">
        <f>+VLOOKUP(Importaciones_mensuales[[#This Row],[Código Arancelario]],Codigos10[],4,0)</f>
        <v>Deshidratado</v>
      </c>
      <c r="F2468">
        <f>+VLOOKUP(Importaciones_mensuales[[#This Row],[Procesamiento]],Cod_procesamiento[],2,0)</f>
        <v>3</v>
      </c>
      <c r="G2468" t="str">
        <f>+VLOOKUP(Importaciones_mensuales[[#This Row],[Código Arancelario]],Codigos10[],3,0)</f>
        <v>Con cáscara</v>
      </c>
      <c r="H2468">
        <f>+VLOOKUP(Importaciones_mensuales[[#This Row],[Tipo]],Cod_tipo[],2,0)</f>
        <v>3</v>
      </c>
      <c r="I2468" t="str">
        <f>+VLOOKUP(Importaciones_mensuales[[#This Row],[Código Arancelario]],Codigos10[],5,0)</f>
        <v>Frutos Secos</v>
      </c>
      <c r="J2468">
        <f>+VLOOKUP(Importaciones_mensuales[[#This Row],[Categoría]],Cod_Tipo_cultivo[],2,0)</f>
        <v>6</v>
      </c>
      <c r="K2468" t="s">
        <v>129</v>
      </c>
      <c r="L2468">
        <f>+VLOOKUP(Importaciones_mensuales[[#This Row],[Contenido]],Contenido_cod[],2,0)</f>
        <v>1</v>
      </c>
      <c r="M2468" t="str">
        <f>+VLOOKUP(Importaciones_mensuales[[#This Row],[Código Arancelario]],Codigos10[],7,0)</f>
        <v>Nueces de marañón</v>
      </c>
      <c r="N2468">
        <v>2019</v>
      </c>
      <c r="O2468">
        <v>61.224000000000004</v>
      </c>
      <c r="P2468" t="s">
        <v>364</v>
      </c>
      <c r="Q2468" t="s">
        <v>364</v>
      </c>
      <c r="R2468" t="s">
        <v>364</v>
      </c>
      <c r="S2468" t="s">
        <v>364</v>
      </c>
      <c r="T2468" t="s">
        <v>364</v>
      </c>
      <c r="U2468" t="s">
        <v>364</v>
      </c>
      <c r="V2468" t="s">
        <v>364</v>
      </c>
      <c r="W2468" t="s">
        <v>364</v>
      </c>
      <c r="X2468" t="s">
        <v>364</v>
      </c>
      <c r="Y2468" t="s">
        <v>364</v>
      </c>
      <c r="Z2468" t="s">
        <v>364</v>
      </c>
    </row>
    <row r="2469" spans="1:26" x14ac:dyDescent="0.25">
      <c r="A2469" t="s">
        <v>136</v>
      </c>
      <c r="B2469" t="s">
        <v>363</v>
      </c>
      <c r="C2469" t="str">
        <f>+VLOOKUP(Importaciones_mensuales[[#This Row],[Código Arancelario]],Codigos10[],2,0)</f>
        <v>Nuez</v>
      </c>
      <c r="D2469">
        <f>+VLOOKUP(Importaciones_mensuales[[#This Row],[Cultivo]],Cod_categoría[],2,0)</f>
        <v>100105004</v>
      </c>
      <c r="E2469" t="str">
        <f>+VLOOKUP(Importaciones_mensuales[[#This Row],[Código Arancelario]],Codigos10[],4,0)</f>
        <v>Deshidratado</v>
      </c>
      <c r="F2469">
        <f>+VLOOKUP(Importaciones_mensuales[[#This Row],[Procesamiento]],Cod_procesamiento[],2,0)</f>
        <v>3</v>
      </c>
      <c r="G2469" t="str">
        <f>+VLOOKUP(Importaciones_mensuales[[#This Row],[Código Arancelario]],Codigos10[],3,0)</f>
        <v>Sin cáscara</v>
      </c>
      <c r="H2469">
        <f>+VLOOKUP(Importaciones_mensuales[[#This Row],[Tipo]],Cod_tipo[],2,0)</f>
        <v>4</v>
      </c>
      <c r="I2469" t="str">
        <f>+VLOOKUP(Importaciones_mensuales[[#This Row],[Código Arancelario]],Codigos10[],5,0)</f>
        <v>Frutos Secos</v>
      </c>
      <c r="J2469">
        <f>+VLOOKUP(Importaciones_mensuales[[#This Row],[Categoría]],Cod_Tipo_cultivo[],2,0)</f>
        <v>6</v>
      </c>
      <c r="K2469" t="s">
        <v>129</v>
      </c>
      <c r="L2469">
        <f>+VLOOKUP(Importaciones_mensuales[[#This Row],[Contenido]],Contenido_cod[],2,0)</f>
        <v>1</v>
      </c>
      <c r="M2469" t="str">
        <f>+VLOOKUP(Importaciones_mensuales[[#This Row],[Código Arancelario]],Codigos10[],7,0)</f>
        <v>Nueces de marañón</v>
      </c>
      <c r="N2469">
        <v>2019</v>
      </c>
      <c r="O2469">
        <v>8.3128974552784083</v>
      </c>
      <c r="P2469">
        <v>8.5035252281266782</v>
      </c>
      <c r="Q2469">
        <v>4.5896370568907514</v>
      </c>
      <c r="R2469">
        <v>7.8471119929453259</v>
      </c>
      <c r="S2469">
        <v>8.3973347610649203</v>
      </c>
      <c r="T2469">
        <v>9.0922160329286079</v>
      </c>
      <c r="U2469">
        <v>7.9562301587301594</v>
      </c>
      <c r="V2469">
        <v>8.2953429077680418</v>
      </c>
      <c r="W2469">
        <v>7.7385517922525775</v>
      </c>
      <c r="X2469">
        <v>8.3616093474426805</v>
      </c>
      <c r="Y2469">
        <v>8.2260682791635169</v>
      </c>
      <c r="Z2469">
        <v>8.1838847946586046</v>
      </c>
    </row>
    <row r="2470" spans="1:26" x14ac:dyDescent="0.25">
      <c r="A2470" t="s">
        <v>141</v>
      </c>
      <c r="B2470" t="s">
        <v>363</v>
      </c>
      <c r="C2470" t="str">
        <f>+VLOOKUP(Importaciones_mensuales[[#This Row],[Código Arancelario]],Codigos10[],2,0)</f>
        <v>Almendra</v>
      </c>
      <c r="D2470">
        <f>+VLOOKUP(Importaciones_mensuales[[#This Row],[Cultivo]],Cod_categoría[],2,0)</f>
        <v>100105001</v>
      </c>
      <c r="E2470" t="str">
        <f>+VLOOKUP(Importaciones_mensuales[[#This Row],[Código Arancelario]],Codigos10[],4,0)</f>
        <v>Deshidratado</v>
      </c>
      <c r="F2470">
        <f>+VLOOKUP(Importaciones_mensuales[[#This Row],[Procesamiento]],Cod_procesamiento[],2,0)</f>
        <v>3</v>
      </c>
      <c r="G2470" t="str">
        <f>+VLOOKUP(Importaciones_mensuales[[#This Row],[Código Arancelario]],Codigos10[],3,0)</f>
        <v>Sin cáscara</v>
      </c>
      <c r="H2470">
        <f>+VLOOKUP(Importaciones_mensuales[[#This Row],[Tipo]],Cod_tipo[],2,0)</f>
        <v>4</v>
      </c>
      <c r="I2470" t="str">
        <f>+VLOOKUP(Importaciones_mensuales[[#This Row],[Código Arancelario]],Codigos10[],5,0)</f>
        <v>Frutos Secos</v>
      </c>
      <c r="J2470">
        <f>+VLOOKUP(Importaciones_mensuales[[#This Row],[Categoría]],Cod_Tipo_cultivo[],2,0)</f>
        <v>6</v>
      </c>
      <c r="K2470" t="s">
        <v>129</v>
      </c>
      <c r="L2470">
        <f>+VLOOKUP(Importaciones_mensuales[[#This Row],[Contenido]],Contenido_cod[],2,0)</f>
        <v>1</v>
      </c>
      <c r="M2470" t="str">
        <f>+VLOOKUP(Importaciones_mensuales[[#This Row],[Código Arancelario]],Codigos10[],7,0)</f>
        <v>Sin especificar</v>
      </c>
      <c r="N2470">
        <v>2019</v>
      </c>
      <c r="O2470">
        <v>6.7063774022883713</v>
      </c>
      <c r="P2470">
        <v>6.4212323087843188</v>
      </c>
      <c r="Q2470">
        <v>6.5491246556806013</v>
      </c>
      <c r="R2470">
        <v>6.4019006561462497</v>
      </c>
      <c r="S2470">
        <v>6.4165705045418946</v>
      </c>
      <c r="T2470">
        <v>6.5608699666204524</v>
      </c>
      <c r="U2470">
        <v>6.9006430506032768</v>
      </c>
      <c r="V2470">
        <v>6.7649222759475975</v>
      </c>
      <c r="W2470">
        <v>6.908964325995119</v>
      </c>
      <c r="X2470">
        <v>6.7288195420261641</v>
      </c>
      <c r="Y2470">
        <v>6.7658211756682007</v>
      </c>
      <c r="Z2470">
        <v>6.7306431190156646</v>
      </c>
    </row>
    <row r="2471" spans="1:26" x14ac:dyDescent="0.25">
      <c r="A2471" t="s">
        <v>142</v>
      </c>
      <c r="B2471" t="s">
        <v>363</v>
      </c>
      <c r="C2471" t="str">
        <f>+VLOOKUP(Importaciones_mensuales[[#This Row],[Código Arancelario]],Codigos10[],2,0)</f>
        <v>Almendra</v>
      </c>
      <c r="D2471">
        <f>+VLOOKUP(Importaciones_mensuales[[#This Row],[Cultivo]],Cod_categoría[],2,0)</f>
        <v>100105001</v>
      </c>
      <c r="E2471" t="str">
        <f>+VLOOKUP(Importaciones_mensuales[[#This Row],[Código Arancelario]],Codigos10[],4,0)</f>
        <v>Deshidratado</v>
      </c>
      <c r="F2471">
        <f>+VLOOKUP(Importaciones_mensuales[[#This Row],[Procesamiento]],Cod_procesamiento[],2,0)</f>
        <v>3</v>
      </c>
      <c r="G2471" t="str">
        <f>+VLOOKUP(Importaciones_mensuales[[#This Row],[Código Arancelario]],Codigos10[],3,0)</f>
        <v>Sin cáscara</v>
      </c>
      <c r="H2471">
        <f>+VLOOKUP(Importaciones_mensuales[[#This Row],[Tipo]],Cod_tipo[],2,0)</f>
        <v>4</v>
      </c>
      <c r="I2471" t="str">
        <f>+VLOOKUP(Importaciones_mensuales[[#This Row],[Código Arancelario]],Codigos10[],5,0)</f>
        <v>Frutos Secos</v>
      </c>
      <c r="J2471">
        <f>+VLOOKUP(Importaciones_mensuales[[#This Row],[Categoría]],Cod_Tipo_cultivo[],2,0)</f>
        <v>6</v>
      </c>
      <c r="K2471" t="s">
        <v>129</v>
      </c>
      <c r="L2471">
        <f>+VLOOKUP(Importaciones_mensuales[[#This Row],[Contenido]],Contenido_cod[],2,0)</f>
        <v>1</v>
      </c>
      <c r="M2471" t="str">
        <f>+VLOOKUP(Importaciones_mensuales[[#This Row],[Código Arancelario]],Codigos10[],7,0)</f>
        <v>Sin especificar</v>
      </c>
      <c r="N2471">
        <v>2019</v>
      </c>
      <c r="O2471">
        <v>43.43333333333333</v>
      </c>
      <c r="P2471" t="s">
        <v>364</v>
      </c>
      <c r="Q2471">
        <v>30.823529411764707</v>
      </c>
      <c r="R2471">
        <v>7.6177026594040367</v>
      </c>
      <c r="S2471">
        <v>8.072339448833354</v>
      </c>
      <c r="T2471">
        <v>8.4530881204313122</v>
      </c>
      <c r="U2471">
        <v>8.4876543209876552</v>
      </c>
      <c r="V2471">
        <v>6.0544781978937463</v>
      </c>
      <c r="W2471">
        <v>8.3334894455008666</v>
      </c>
      <c r="X2471" t="s">
        <v>364</v>
      </c>
      <c r="Y2471">
        <v>7.2022125898335805</v>
      </c>
      <c r="Z2471">
        <v>7.1983018745750638</v>
      </c>
    </row>
    <row r="2472" spans="1:26" x14ac:dyDescent="0.25">
      <c r="A2472" t="s">
        <v>143</v>
      </c>
      <c r="B2472" t="s">
        <v>363</v>
      </c>
      <c r="C2472" t="str">
        <f>+VLOOKUP(Importaciones_mensuales[[#This Row],[Código Arancelario]],Codigos10[],2,0)</f>
        <v>Avellana</v>
      </c>
      <c r="D2472">
        <f>+VLOOKUP(Importaciones_mensuales[[#This Row],[Cultivo]],Cod_categoría[],2,0)</f>
        <v>100105002</v>
      </c>
      <c r="E2472" t="str">
        <f>+VLOOKUP(Importaciones_mensuales[[#This Row],[Código Arancelario]],Codigos10[],4,0)</f>
        <v>Deshidratado</v>
      </c>
      <c r="F2472">
        <f>+VLOOKUP(Importaciones_mensuales[[#This Row],[Procesamiento]],Cod_procesamiento[],2,0)</f>
        <v>3</v>
      </c>
      <c r="G2472" t="str">
        <f>+VLOOKUP(Importaciones_mensuales[[#This Row],[Código Arancelario]],Codigos10[],3,0)</f>
        <v>Con cáscara</v>
      </c>
      <c r="H2472">
        <f>+VLOOKUP(Importaciones_mensuales[[#This Row],[Tipo]],Cod_tipo[],2,0)</f>
        <v>3</v>
      </c>
      <c r="I2472" t="str">
        <f>+VLOOKUP(Importaciones_mensuales[[#This Row],[Código Arancelario]],Codigos10[],5,0)</f>
        <v>Frutos Secos</v>
      </c>
      <c r="J2472">
        <f>+VLOOKUP(Importaciones_mensuales[[#This Row],[Categoría]],Cod_Tipo_cultivo[],2,0)</f>
        <v>6</v>
      </c>
      <c r="K2472" t="s">
        <v>129</v>
      </c>
      <c r="L2472">
        <f>+VLOOKUP(Importaciones_mensuales[[#This Row],[Contenido]],Contenido_cod[],2,0)</f>
        <v>1</v>
      </c>
      <c r="M2472" t="str">
        <f>+VLOOKUP(Importaciones_mensuales[[#This Row],[Código Arancelario]],Codigos10[],7,0)</f>
        <v>Sin especificar</v>
      </c>
      <c r="N2472">
        <v>2019</v>
      </c>
      <c r="O2472" t="s">
        <v>364</v>
      </c>
      <c r="P2472" t="s">
        <v>364</v>
      </c>
      <c r="Q2472" t="s">
        <v>364</v>
      </c>
      <c r="R2472" t="s">
        <v>364</v>
      </c>
      <c r="S2472" t="s">
        <v>364</v>
      </c>
      <c r="T2472" t="s">
        <v>364</v>
      </c>
      <c r="U2472">
        <v>4.0011549707602336</v>
      </c>
      <c r="V2472">
        <v>3.8648898678414096</v>
      </c>
      <c r="W2472" t="s">
        <v>364</v>
      </c>
      <c r="X2472" t="s">
        <v>364</v>
      </c>
      <c r="Y2472" t="s">
        <v>364</v>
      </c>
      <c r="Z2472" t="s">
        <v>364</v>
      </c>
    </row>
    <row r="2473" spans="1:26" x14ac:dyDescent="0.25">
      <c r="A2473" t="s">
        <v>145</v>
      </c>
      <c r="B2473" t="s">
        <v>363</v>
      </c>
      <c r="C2473" t="str">
        <f>+VLOOKUP(Importaciones_mensuales[[#This Row],[Código Arancelario]],Codigos10[],2,0)</f>
        <v>Avellana</v>
      </c>
      <c r="D2473">
        <f>+VLOOKUP(Importaciones_mensuales[[#This Row],[Cultivo]],Cod_categoría[],2,0)</f>
        <v>100105002</v>
      </c>
      <c r="E2473" t="str">
        <f>+VLOOKUP(Importaciones_mensuales[[#This Row],[Código Arancelario]],Codigos10[],4,0)</f>
        <v>Deshidratado</v>
      </c>
      <c r="F2473">
        <f>+VLOOKUP(Importaciones_mensuales[[#This Row],[Procesamiento]],Cod_procesamiento[],2,0)</f>
        <v>3</v>
      </c>
      <c r="G2473" t="str">
        <f>+VLOOKUP(Importaciones_mensuales[[#This Row],[Código Arancelario]],Codigos10[],3,0)</f>
        <v>Sin cáscara</v>
      </c>
      <c r="H2473">
        <f>+VLOOKUP(Importaciones_mensuales[[#This Row],[Tipo]],Cod_tipo[],2,0)</f>
        <v>4</v>
      </c>
      <c r="I2473" t="str">
        <f>+VLOOKUP(Importaciones_mensuales[[#This Row],[Código Arancelario]],Codigos10[],5,0)</f>
        <v>Frutos Secos</v>
      </c>
      <c r="J2473">
        <f>+VLOOKUP(Importaciones_mensuales[[#This Row],[Categoría]],Cod_Tipo_cultivo[],2,0)</f>
        <v>6</v>
      </c>
      <c r="K2473" t="s">
        <v>129</v>
      </c>
      <c r="L2473">
        <f>+VLOOKUP(Importaciones_mensuales[[#This Row],[Contenido]],Contenido_cod[],2,0)</f>
        <v>1</v>
      </c>
      <c r="M2473" t="str">
        <f>+VLOOKUP(Importaciones_mensuales[[#This Row],[Código Arancelario]],Codigos10[],7,0)</f>
        <v>Sin especificar</v>
      </c>
      <c r="N2473">
        <v>2019</v>
      </c>
      <c r="O2473" t="s">
        <v>364</v>
      </c>
      <c r="P2473" t="s">
        <v>364</v>
      </c>
      <c r="Q2473" t="s">
        <v>364</v>
      </c>
      <c r="R2473" t="s">
        <v>364</v>
      </c>
      <c r="S2473" t="s">
        <v>364</v>
      </c>
      <c r="T2473" t="s">
        <v>364</v>
      </c>
      <c r="U2473">
        <v>19.489930555555556</v>
      </c>
      <c r="V2473" t="s">
        <v>364</v>
      </c>
      <c r="W2473" t="s">
        <v>364</v>
      </c>
      <c r="X2473">
        <v>30.822000000000003</v>
      </c>
      <c r="Y2473" t="s">
        <v>364</v>
      </c>
      <c r="Z2473">
        <v>5.3477506971556048</v>
      </c>
    </row>
    <row r="2474" spans="1:26" x14ac:dyDescent="0.25">
      <c r="A2474" t="s">
        <v>146</v>
      </c>
      <c r="B2474" t="s">
        <v>363</v>
      </c>
      <c r="C2474" t="str">
        <f>+VLOOKUP(Importaciones_mensuales[[#This Row],[Código Arancelario]],Codigos10[],2,0)</f>
        <v>Nuez</v>
      </c>
      <c r="D2474">
        <f>+VLOOKUP(Importaciones_mensuales[[#This Row],[Cultivo]],Cod_categoría[],2,0)</f>
        <v>100105004</v>
      </c>
      <c r="E2474" t="str">
        <f>+VLOOKUP(Importaciones_mensuales[[#This Row],[Código Arancelario]],Codigos10[],4,0)</f>
        <v>Deshidratado</v>
      </c>
      <c r="F2474">
        <f>+VLOOKUP(Importaciones_mensuales[[#This Row],[Procesamiento]],Cod_procesamiento[],2,0)</f>
        <v>3</v>
      </c>
      <c r="G2474" t="str">
        <f>+VLOOKUP(Importaciones_mensuales[[#This Row],[Código Arancelario]],Codigos10[],3,0)</f>
        <v>Con cáscara</v>
      </c>
      <c r="H2474">
        <f>+VLOOKUP(Importaciones_mensuales[[#This Row],[Tipo]],Cod_tipo[],2,0)</f>
        <v>3</v>
      </c>
      <c r="I2474" t="str">
        <f>+VLOOKUP(Importaciones_mensuales[[#This Row],[Código Arancelario]],Codigos10[],5,0)</f>
        <v>Frutos Secos</v>
      </c>
      <c r="J2474">
        <f>+VLOOKUP(Importaciones_mensuales[[#This Row],[Categoría]],Cod_Tipo_cultivo[],2,0)</f>
        <v>6</v>
      </c>
      <c r="K2474" t="s">
        <v>129</v>
      </c>
      <c r="L2474">
        <f>+VLOOKUP(Importaciones_mensuales[[#This Row],[Contenido]],Contenido_cod[],2,0)</f>
        <v>1</v>
      </c>
      <c r="M2474" t="str">
        <f>+VLOOKUP(Importaciones_mensuales[[#This Row],[Código Arancelario]],Codigos10[],7,0)</f>
        <v>Nueces de nogal</v>
      </c>
      <c r="N2474">
        <v>2019</v>
      </c>
      <c r="O2474" t="s">
        <v>364</v>
      </c>
      <c r="P2474">
        <v>2.3538510503781054</v>
      </c>
      <c r="Q2474" t="s">
        <v>364</v>
      </c>
      <c r="R2474" t="s">
        <v>364</v>
      </c>
      <c r="S2474" t="s">
        <v>364</v>
      </c>
      <c r="T2474" t="s">
        <v>364</v>
      </c>
      <c r="U2474">
        <v>1.5076594999999999</v>
      </c>
      <c r="V2474">
        <v>2.0039586422976501</v>
      </c>
      <c r="W2474">
        <v>2.1444503805175041</v>
      </c>
      <c r="X2474">
        <v>2.0382901270772238</v>
      </c>
      <c r="Y2474" t="s">
        <v>364</v>
      </c>
      <c r="Z2474">
        <v>2.8621419558406993</v>
      </c>
    </row>
    <row r="2475" spans="1:26" x14ac:dyDescent="0.25">
      <c r="A2475" t="s">
        <v>148</v>
      </c>
      <c r="B2475" t="s">
        <v>363</v>
      </c>
      <c r="C2475" t="str">
        <f>+VLOOKUP(Importaciones_mensuales[[#This Row],[Código Arancelario]],Codigos10[],2,0)</f>
        <v>Nuez</v>
      </c>
      <c r="D2475">
        <f>+VLOOKUP(Importaciones_mensuales[[#This Row],[Cultivo]],Cod_categoría[],2,0)</f>
        <v>100105004</v>
      </c>
      <c r="E2475" t="str">
        <f>+VLOOKUP(Importaciones_mensuales[[#This Row],[Código Arancelario]],Codigos10[],4,0)</f>
        <v>Deshidratado</v>
      </c>
      <c r="F2475">
        <f>+VLOOKUP(Importaciones_mensuales[[#This Row],[Procesamiento]],Cod_procesamiento[],2,0)</f>
        <v>3</v>
      </c>
      <c r="G2475" t="str">
        <f>+VLOOKUP(Importaciones_mensuales[[#This Row],[Código Arancelario]],Codigos10[],3,0)</f>
        <v>Sin cáscara</v>
      </c>
      <c r="H2475">
        <f>+VLOOKUP(Importaciones_mensuales[[#This Row],[Tipo]],Cod_tipo[],2,0)</f>
        <v>4</v>
      </c>
      <c r="I2475" t="str">
        <f>+VLOOKUP(Importaciones_mensuales[[#This Row],[Código Arancelario]],Codigos10[],5,0)</f>
        <v>Frutos Secos</v>
      </c>
      <c r="J2475">
        <f>+VLOOKUP(Importaciones_mensuales[[#This Row],[Categoría]],Cod_Tipo_cultivo[],2,0)</f>
        <v>6</v>
      </c>
      <c r="K2475" t="s">
        <v>129</v>
      </c>
      <c r="L2475">
        <f>+VLOOKUP(Importaciones_mensuales[[#This Row],[Contenido]],Contenido_cod[],2,0)</f>
        <v>1</v>
      </c>
      <c r="M2475" t="str">
        <f>+VLOOKUP(Importaciones_mensuales[[#This Row],[Código Arancelario]],Codigos10[],7,0)</f>
        <v>Nueces de nogal</v>
      </c>
      <c r="N2475">
        <v>2019</v>
      </c>
      <c r="O2475" t="s">
        <v>364</v>
      </c>
      <c r="P2475" t="s">
        <v>364</v>
      </c>
      <c r="Q2475" t="s">
        <v>364</v>
      </c>
      <c r="R2475" t="s">
        <v>364</v>
      </c>
      <c r="S2475" t="s">
        <v>364</v>
      </c>
      <c r="T2475" t="s">
        <v>364</v>
      </c>
      <c r="U2475">
        <v>37.510370370370374</v>
      </c>
      <c r="V2475" t="s">
        <v>364</v>
      </c>
      <c r="W2475" t="s">
        <v>364</v>
      </c>
      <c r="X2475" t="s">
        <v>364</v>
      </c>
      <c r="Y2475" t="s">
        <v>364</v>
      </c>
      <c r="Z2475" t="s">
        <v>364</v>
      </c>
    </row>
    <row r="2476" spans="1:26" x14ac:dyDescent="0.25">
      <c r="A2476" t="s">
        <v>149</v>
      </c>
      <c r="B2476" t="s">
        <v>363</v>
      </c>
      <c r="C2476" t="str">
        <f>+VLOOKUP(Importaciones_mensuales[[#This Row],[Código Arancelario]],Codigos10[],2,0)</f>
        <v>Nuez</v>
      </c>
      <c r="D2476">
        <f>+VLOOKUP(Importaciones_mensuales[[#This Row],[Cultivo]],Cod_categoría[],2,0)</f>
        <v>100105004</v>
      </c>
      <c r="E2476" t="str">
        <f>+VLOOKUP(Importaciones_mensuales[[#This Row],[Código Arancelario]],Codigos10[],4,0)</f>
        <v>Deshidratado</v>
      </c>
      <c r="F2476">
        <f>+VLOOKUP(Importaciones_mensuales[[#This Row],[Procesamiento]],Cod_procesamiento[],2,0)</f>
        <v>3</v>
      </c>
      <c r="G2476" t="str">
        <f>+VLOOKUP(Importaciones_mensuales[[#This Row],[Código Arancelario]],Codigos10[],3,0)</f>
        <v>Sin cáscara</v>
      </c>
      <c r="H2476">
        <f>+VLOOKUP(Importaciones_mensuales[[#This Row],[Tipo]],Cod_tipo[],2,0)</f>
        <v>4</v>
      </c>
      <c r="I2476" t="str">
        <f>+VLOOKUP(Importaciones_mensuales[[#This Row],[Código Arancelario]],Codigos10[],5,0)</f>
        <v>Frutos Secos</v>
      </c>
      <c r="J2476">
        <f>+VLOOKUP(Importaciones_mensuales[[#This Row],[Categoría]],Cod_Tipo_cultivo[],2,0)</f>
        <v>6</v>
      </c>
      <c r="K2476" t="s">
        <v>129</v>
      </c>
      <c r="L2476">
        <f>+VLOOKUP(Importaciones_mensuales[[#This Row],[Contenido]],Contenido_cod[],2,0)</f>
        <v>1</v>
      </c>
      <c r="M2476" t="str">
        <f>+VLOOKUP(Importaciones_mensuales[[#This Row],[Código Arancelario]],Codigos10[],7,0)</f>
        <v>Nueces de nogal</v>
      </c>
      <c r="N2476">
        <v>2019</v>
      </c>
      <c r="O2476" t="s">
        <v>364</v>
      </c>
      <c r="P2476" t="s">
        <v>364</v>
      </c>
      <c r="Q2476">
        <v>26.75</v>
      </c>
      <c r="R2476" t="s">
        <v>364</v>
      </c>
      <c r="S2476" t="s">
        <v>364</v>
      </c>
      <c r="T2476" t="s">
        <v>364</v>
      </c>
      <c r="U2476" t="s">
        <v>364</v>
      </c>
      <c r="V2476">
        <v>6.1122092444047817</v>
      </c>
      <c r="W2476" t="s">
        <v>364</v>
      </c>
      <c r="X2476" t="s">
        <v>364</v>
      </c>
      <c r="Y2476">
        <v>4.56935492145894</v>
      </c>
      <c r="Z2476" t="s">
        <v>364</v>
      </c>
    </row>
    <row r="2477" spans="1:26" x14ac:dyDescent="0.25">
      <c r="A2477" t="s">
        <v>287</v>
      </c>
      <c r="B2477" t="s">
        <v>363</v>
      </c>
      <c r="C2477" t="str">
        <f>+VLOOKUP(Importaciones_mensuales[[#This Row],[Código Arancelario]],Codigos10[],2,0)</f>
        <v>Castaña</v>
      </c>
      <c r="D2477">
        <f>+VLOOKUP(Importaciones_mensuales[[#This Row],[Cultivo]],Cod_categoría[],2,0)</f>
        <v>100105003</v>
      </c>
      <c r="E2477" t="str">
        <f>+VLOOKUP(Importaciones_mensuales[[#This Row],[Código Arancelario]],Codigos10[],4,0)</f>
        <v>Deshidratado</v>
      </c>
      <c r="F2477">
        <f>+VLOOKUP(Importaciones_mensuales[[#This Row],[Procesamiento]],Cod_procesamiento[],2,0)</f>
        <v>3</v>
      </c>
      <c r="G2477" t="str">
        <f>+VLOOKUP(Importaciones_mensuales[[#This Row],[Código Arancelario]],Codigos10[],3,0)</f>
        <v>Con cáscara</v>
      </c>
      <c r="H2477">
        <f>+VLOOKUP(Importaciones_mensuales[[#This Row],[Tipo]],Cod_tipo[],2,0)</f>
        <v>3</v>
      </c>
      <c r="I2477" t="str">
        <f>+VLOOKUP(Importaciones_mensuales[[#This Row],[Código Arancelario]],Codigos10[],5,0)</f>
        <v>Frutos Secos</v>
      </c>
      <c r="J2477">
        <f>+VLOOKUP(Importaciones_mensuales[[#This Row],[Categoría]],Cod_Tipo_cultivo[],2,0)</f>
        <v>6</v>
      </c>
      <c r="K2477" t="s">
        <v>129</v>
      </c>
      <c r="L2477">
        <f>+VLOOKUP(Importaciones_mensuales[[#This Row],[Contenido]],Contenido_cod[],2,0)</f>
        <v>1</v>
      </c>
      <c r="M2477" t="str">
        <f>+VLOOKUP(Importaciones_mensuales[[#This Row],[Código Arancelario]],Codigos10[],7,0)</f>
        <v>Sin especificar</v>
      </c>
      <c r="N2477">
        <v>2019</v>
      </c>
      <c r="O2477" t="s">
        <v>364</v>
      </c>
      <c r="P2477" t="s">
        <v>364</v>
      </c>
      <c r="Q2477" t="s">
        <v>364</v>
      </c>
      <c r="R2477" t="s">
        <v>364</v>
      </c>
      <c r="S2477" t="s">
        <v>364</v>
      </c>
      <c r="T2477" t="s">
        <v>364</v>
      </c>
      <c r="U2477" t="s">
        <v>364</v>
      </c>
      <c r="V2477" t="s">
        <v>364</v>
      </c>
      <c r="W2477" t="s">
        <v>364</v>
      </c>
      <c r="X2477">
        <v>6.0030877192982457</v>
      </c>
      <c r="Y2477" t="s">
        <v>364</v>
      </c>
      <c r="Z2477" t="s">
        <v>364</v>
      </c>
    </row>
    <row r="2478" spans="1:26" x14ac:dyDescent="0.25">
      <c r="A2478" t="s">
        <v>150</v>
      </c>
      <c r="B2478" t="s">
        <v>363</v>
      </c>
      <c r="C2478" t="str">
        <f>+VLOOKUP(Importaciones_mensuales[[#This Row],[Código Arancelario]],Codigos10[],2,0)</f>
        <v>Castaña</v>
      </c>
      <c r="D2478">
        <f>+VLOOKUP(Importaciones_mensuales[[#This Row],[Cultivo]],Cod_categoría[],2,0)</f>
        <v>100105003</v>
      </c>
      <c r="E2478" t="str">
        <f>+VLOOKUP(Importaciones_mensuales[[#This Row],[Código Arancelario]],Codigos10[],4,0)</f>
        <v>Deshidratado</v>
      </c>
      <c r="F2478">
        <f>+VLOOKUP(Importaciones_mensuales[[#This Row],[Procesamiento]],Cod_procesamiento[],2,0)</f>
        <v>3</v>
      </c>
      <c r="G2478" t="str">
        <f>+VLOOKUP(Importaciones_mensuales[[#This Row],[Código Arancelario]],Codigos10[],3,0)</f>
        <v>Sin cáscara</v>
      </c>
      <c r="H2478">
        <f>+VLOOKUP(Importaciones_mensuales[[#This Row],[Tipo]],Cod_tipo[],2,0)</f>
        <v>4</v>
      </c>
      <c r="I2478" t="str">
        <f>+VLOOKUP(Importaciones_mensuales[[#This Row],[Código Arancelario]],Codigos10[],5,0)</f>
        <v>Frutos Secos</v>
      </c>
      <c r="J2478">
        <f>+VLOOKUP(Importaciones_mensuales[[#This Row],[Categoría]],Cod_Tipo_cultivo[],2,0)</f>
        <v>6</v>
      </c>
      <c r="K2478" t="s">
        <v>129</v>
      </c>
      <c r="L2478">
        <f>+VLOOKUP(Importaciones_mensuales[[#This Row],[Contenido]],Contenido_cod[],2,0)</f>
        <v>1</v>
      </c>
      <c r="M2478" t="str">
        <f>+VLOOKUP(Importaciones_mensuales[[#This Row],[Código Arancelario]],Codigos10[],7,0)</f>
        <v>Sin especificar</v>
      </c>
      <c r="N2478">
        <v>2019</v>
      </c>
      <c r="O2478">
        <v>20.247395833333336</v>
      </c>
      <c r="P2478" t="s">
        <v>364</v>
      </c>
      <c r="Q2478" t="s">
        <v>364</v>
      </c>
      <c r="R2478" t="s">
        <v>364</v>
      </c>
      <c r="S2478" t="s">
        <v>364</v>
      </c>
      <c r="T2478" t="s">
        <v>364</v>
      </c>
      <c r="U2478" t="s">
        <v>364</v>
      </c>
      <c r="V2478" t="s">
        <v>364</v>
      </c>
      <c r="W2478" t="s">
        <v>364</v>
      </c>
      <c r="X2478" t="s">
        <v>364</v>
      </c>
      <c r="Y2478" t="s">
        <v>364</v>
      </c>
      <c r="Z2478" t="s">
        <v>364</v>
      </c>
    </row>
    <row r="2479" spans="1:26" x14ac:dyDescent="0.25">
      <c r="A2479" t="s">
        <v>152</v>
      </c>
      <c r="B2479" t="s">
        <v>363</v>
      </c>
      <c r="C2479" t="str">
        <f>+VLOOKUP(Importaciones_mensuales[[#This Row],[Código Arancelario]],Codigos10[],2,0)</f>
        <v>Pistacho</v>
      </c>
      <c r="D2479">
        <f>+VLOOKUP(Importaciones_mensuales[[#This Row],[Cultivo]],Cod_categoría[],2,0)</f>
        <v>100105005</v>
      </c>
      <c r="E2479" t="str">
        <f>+VLOOKUP(Importaciones_mensuales[[#This Row],[Código Arancelario]],Codigos10[],4,0)</f>
        <v>Deshidratado</v>
      </c>
      <c r="F2479">
        <f>+VLOOKUP(Importaciones_mensuales[[#This Row],[Procesamiento]],Cod_procesamiento[],2,0)</f>
        <v>3</v>
      </c>
      <c r="G2479" t="str">
        <f>+VLOOKUP(Importaciones_mensuales[[#This Row],[Código Arancelario]],Codigos10[],3,0)</f>
        <v>Con cáscara</v>
      </c>
      <c r="H2479">
        <f>+VLOOKUP(Importaciones_mensuales[[#This Row],[Tipo]],Cod_tipo[],2,0)</f>
        <v>3</v>
      </c>
      <c r="I2479" t="str">
        <f>+VLOOKUP(Importaciones_mensuales[[#This Row],[Código Arancelario]],Codigos10[],5,0)</f>
        <v>Frutos Secos</v>
      </c>
      <c r="J2479">
        <f>+VLOOKUP(Importaciones_mensuales[[#This Row],[Categoría]],Cod_Tipo_cultivo[],2,0)</f>
        <v>6</v>
      </c>
      <c r="K2479" t="s">
        <v>129</v>
      </c>
      <c r="L2479">
        <f>+VLOOKUP(Importaciones_mensuales[[#This Row],[Contenido]],Contenido_cod[],2,0)</f>
        <v>1</v>
      </c>
      <c r="M2479" t="str">
        <f>+VLOOKUP(Importaciones_mensuales[[#This Row],[Código Arancelario]],Codigos10[],7,0)</f>
        <v>Sin especificar</v>
      </c>
      <c r="N2479">
        <v>2019</v>
      </c>
      <c r="O2479" t="s">
        <v>364</v>
      </c>
      <c r="P2479">
        <v>9.2001104743975279</v>
      </c>
      <c r="Q2479">
        <v>9.1023607764009675</v>
      </c>
      <c r="R2479" t="s">
        <v>364</v>
      </c>
      <c r="S2479">
        <v>4.6307074878620984</v>
      </c>
      <c r="T2479" t="s">
        <v>364</v>
      </c>
      <c r="U2479">
        <v>9.6184315598667443</v>
      </c>
      <c r="V2479">
        <v>9.461217169550503</v>
      </c>
      <c r="W2479">
        <v>9.5899470899470902</v>
      </c>
      <c r="X2479" t="s">
        <v>364</v>
      </c>
      <c r="Y2479" t="s">
        <v>364</v>
      </c>
      <c r="Z2479" t="s">
        <v>364</v>
      </c>
    </row>
    <row r="2480" spans="1:26" x14ac:dyDescent="0.25">
      <c r="A2480" t="s">
        <v>154</v>
      </c>
      <c r="B2480" t="s">
        <v>363</v>
      </c>
      <c r="C2480" t="str">
        <f>+VLOOKUP(Importaciones_mensuales[[#This Row],[Código Arancelario]],Codigos10[],2,0)</f>
        <v>Pistacho</v>
      </c>
      <c r="D2480">
        <f>+VLOOKUP(Importaciones_mensuales[[#This Row],[Cultivo]],Cod_categoría[],2,0)</f>
        <v>100105005</v>
      </c>
      <c r="E2480" t="str">
        <f>+VLOOKUP(Importaciones_mensuales[[#This Row],[Código Arancelario]],Codigos10[],4,0)</f>
        <v>Deshidratado</v>
      </c>
      <c r="F2480">
        <f>+VLOOKUP(Importaciones_mensuales[[#This Row],[Procesamiento]],Cod_procesamiento[],2,0)</f>
        <v>3</v>
      </c>
      <c r="G2480" t="str">
        <f>+VLOOKUP(Importaciones_mensuales[[#This Row],[Código Arancelario]],Codigos10[],3,0)</f>
        <v>Sin cáscara</v>
      </c>
      <c r="H2480">
        <f>+VLOOKUP(Importaciones_mensuales[[#This Row],[Tipo]],Cod_tipo[],2,0)</f>
        <v>4</v>
      </c>
      <c r="I2480" t="str">
        <f>+VLOOKUP(Importaciones_mensuales[[#This Row],[Código Arancelario]],Codigos10[],5,0)</f>
        <v>Frutos Secos</v>
      </c>
      <c r="J2480">
        <f>+VLOOKUP(Importaciones_mensuales[[#This Row],[Categoría]],Cod_Tipo_cultivo[],2,0)</f>
        <v>6</v>
      </c>
      <c r="K2480" t="s">
        <v>129</v>
      </c>
      <c r="L2480">
        <f>+VLOOKUP(Importaciones_mensuales[[#This Row],[Contenido]],Contenido_cod[],2,0)</f>
        <v>1</v>
      </c>
      <c r="M2480" t="str">
        <f>+VLOOKUP(Importaciones_mensuales[[#This Row],[Código Arancelario]],Codigos10[],7,0)</f>
        <v>Sin especificar</v>
      </c>
      <c r="N2480">
        <v>2019</v>
      </c>
      <c r="O2480">
        <v>18.468653198653197</v>
      </c>
      <c r="P2480" t="s">
        <v>364</v>
      </c>
      <c r="Q2480">
        <v>18.60793</v>
      </c>
      <c r="R2480" t="s">
        <v>364</v>
      </c>
      <c r="S2480">
        <v>18.440593333333332</v>
      </c>
      <c r="T2480" t="s">
        <v>364</v>
      </c>
      <c r="U2480">
        <v>17.000001105055407</v>
      </c>
      <c r="V2480" t="s">
        <v>364</v>
      </c>
      <c r="W2480" t="s">
        <v>364</v>
      </c>
      <c r="X2480" t="s">
        <v>364</v>
      </c>
      <c r="Y2480" t="s">
        <v>364</v>
      </c>
      <c r="Z2480" t="s">
        <v>364</v>
      </c>
    </row>
    <row r="2481" spans="1:26" x14ac:dyDescent="0.25">
      <c r="A2481" t="s">
        <v>305</v>
      </c>
      <c r="B2481" t="s">
        <v>363</v>
      </c>
      <c r="C2481" t="str">
        <f>+VLOOKUP(Importaciones_mensuales[[#This Row],[Código Arancelario]],Codigos10[],2,0)</f>
        <v>Nuez</v>
      </c>
      <c r="D2481">
        <f>+VLOOKUP(Importaciones_mensuales[[#This Row],[Cultivo]],Cod_categoría[],2,0)</f>
        <v>100105004</v>
      </c>
      <c r="E2481" t="str">
        <f>+VLOOKUP(Importaciones_mensuales[[#This Row],[Código Arancelario]],Codigos10[],4,0)</f>
        <v>Deshidratado</v>
      </c>
      <c r="F2481">
        <f>+VLOOKUP(Importaciones_mensuales[[#This Row],[Procesamiento]],Cod_procesamiento[],2,0)</f>
        <v>3</v>
      </c>
      <c r="G2481" t="str">
        <f>+VLOOKUP(Importaciones_mensuales[[#This Row],[Código Arancelario]],Codigos10[],3,0)</f>
        <v>Sin especificar</v>
      </c>
      <c r="H2481">
        <f>+VLOOKUP(Importaciones_mensuales[[#This Row],[Tipo]],Cod_tipo[],2,0)</f>
        <v>5</v>
      </c>
      <c r="I2481" t="str">
        <f>+VLOOKUP(Importaciones_mensuales[[#This Row],[Código Arancelario]],Codigos10[],5,0)</f>
        <v>Frutos Secos</v>
      </c>
      <c r="J2481">
        <f>+VLOOKUP(Importaciones_mensuales[[#This Row],[Categoría]],Cod_Tipo_cultivo[],2,0)</f>
        <v>6</v>
      </c>
      <c r="K2481" t="s">
        <v>129</v>
      </c>
      <c r="L2481">
        <f>+VLOOKUP(Importaciones_mensuales[[#This Row],[Contenido]],Contenido_cod[],2,0)</f>
        <v>1</v>
      </c>
      <c r="M2481" t="str">
        <f>+VLOOKUP(Importaciones_mensuales[[#This Row],[Código Arancelario]],Codigos10[],7,0)</f>
        <v>Nueces de cola</v>
      </c>
      <c r="N2481">
        <v>2019</v>
      </c>
      <c r="O2481" t="s">
        <v>364</v>
      </c>
      <c r="P2481" t="s">
        <v>364</v>
      </c>
      <c r="Q2481" t="s">
        <v>364</v>
      </c>
      <c r="R2481" t="s">
        <v>364</v>
      </c>
      <c r="S2481">
        <v>14.869742825578706</v>
      </c>
      <c r="T2481" t="s">
        <v>364</v>
      </c>
      <c r="U2481" t="s">
        <v>364</v>
      </c>
      <c r="V2481" t="s">
        <v>364</v>
      </c>
      <c r="W2481" t="s">
        <v>364</v>
      </c>
      <c r="X2481" t="s">
        <v>364</v>
      </c>
      <c r="Y2481" t="s">
        <v>364</v>
      </c>
      <c r="Z2481" t="s">
        <v>364</v>
      </c>
    </row>
    <row r="2482" spans="1:26" x14ac:dyDescent="0.25">
      <c r="A2482" t="s">
        <v>307</v>
      </c>
      <c r="B2482" t="s">
        <v>363</v>
      </c>
      <c r="C2482" t="str">
        <f>+VLOOKUP(Importaciones_mensuales[[#This Row],[Código Arancelario]],Codigos10[],2,0)</f>
        <v>Nuez</v>
      </c>
      <c r="D2482">
        <f>+VLOOKUP(Importaciones_mensuales[[#This Row],[Cultivo]],Cod_categoría[],2,0)</f>
        <v>100105004</v>
      </c>
      <c r="E2482" t="str">
        <f>+VLOOKUP(Importaciones_mensuales[[#This Row],[Código Arancelario]],Codigos10[],4,0)</f>
        <v>Deshidratado</v>
      </c>
      <c r="F2482">
        <f>+VLOOKUP(Importaciones_mensuales[[#This Row],[Procesamiento]],Cod_procesamiento[],2,0)</f>
        <v>3</v>
      </c>
      <c r="G2482" t="str">
        <f>+VLOOKUP(Importaciones_mensuales[[#This Row],[Código Arancelario]],Codigos10[],3,0)</f>
        <v>Sin especificar</v>
      </c>
      <c r="H2482">
        <f>+VLOOKUP(Importaciones_mensuales[[#This Row],[Tipo]],Cod_tipo[],2,0)</f>
        <v>5</v>
      </c>
      <c r="I2482" t="str">
        <f>+VLOOKUP(Importaciones_mensuales[[#This Row],[Código Arancelario]],Codigos10[],5,0)</f>
        <v>Frutos Secos</v>
      </c>
      <c r="J2482">
        <f>+VLOOKUP(Importaciones_mensuales[[#This Row],[Categoría]],Cod_Tipo_cultivo[],2,0)</f>
        <v>6</v>
      </c>
      <c r="K2482" t="s">
        <v>129</v>
      </c>
      <c r="L2482">
        <f>+VLOOKUP(Importaciones_mensuales[[#This Row],[Contenido]],Contenido_cod[],2,0)</f>
        <v>1</v>
      </c>
      <c r="M2482" t="str">
        <f>+VLOOKUP(Importaciones_mensuales[[#This Row],[Código Arancelario]],Codigos10[],7,0)</f>
        <v>Nueces de areca</v>
      </c>
      <c r="N2482">
        <v>2019</v>
      </c>
      <c r="O2482" t="s">
        <v>364</v>
      </c>
      <c r="P2482" t="s">
        <v>364</v>
      </c>
      <c r="Q2482" t="s">
        <v>364</v>
      </c>
      <c r="R2482" t="s">
        <v>364</v>
      </c>
      <c r="S2482" t="s">
        <v>364</v>
      </c>
      <c r="T2482" t="s">
        <v>364</v>
      </c>
      <c r="U2482">
        <v>70.72</v>
      </c>
      <c r="V2482" t="s">
        <v>364</v>
      </c>
      <c r="W2482" t="s">
        <v>364</v>
      </c>
      <c r="X2482" t="s">
        <v>364</v>
      </c>
      <c r="Y2482" t="s">
        <v>364</v>
      </c>
      <c r="Z2482" t="s">
        <v>364</v>
      </c>
    </row>
    <row r="2483" spans="1:26" x14ac:dyDescent="0.25">
      <c r="A2483" t="s">
        <v>157</v>
      </c>
      <c r="B2483" t="s">
        <v>363</v>
      </c>
      <c r="C2483" t="str">
        <f>+VLOOKUP(Importaciones_mensuales[[#This Row],[Código Arancelario]],Codigos10[],2,0)</f>
        <v>Nuez</v>
      </c>
      <c r="D2483">
        <f>+VLOOKUP(Importaciones_mensuales[[#This Row],[Cultivo]],Cod_categoría[],2,0)</f>
        <v>100105004</v>
      </c>
      <c r="E2483" t="str">
        <f>+VLOOKUP(Importaciones_mensuales[[#This Row],[Código Arancelario]],Codigos10[],4,0)</f>
        <v>Deshidratado</v>
      </c>
      <c r="F2483">
        <f>+VLOOKUP(Importaciones_mensuales[[#This Row],[Procesamiento]],Cod_procesamiento[],2,0)</f>
        <v>3</v>
      </c>
      <c r="G2483" t="str">
        <f>+VLOOKUP(Importaciones_mensuales[[#This Row],[Código Arancelario]],Codigos10[],3,0)</f>
        <v>Sin especificar</v>
      </c>
      <c r="H2483">
        <f>+VLOOKUP(Importaciones_mensuales[[#This Row],[Tipo]],Cod_tipo[],2,0)</f>
        <v>5</v>
      </c>
      <c r="I2483" t="str">
        <f>+VLOOKUP(Importaciones_mensuales[[#This Row],[Código Arancelario]],Codigos10[],5,0)</f>
        <v>Frutos Secos</v>
      </c>
      <c r="J2483">
        <f>+VLOOKUP(Importaciones_mensuales[[#This Row],[Categoría]],Cod_Tipo_cultivo[],2,0)</f>
        <v>6</v>
      </c>
      <c r="K2483" t="s">
        <v>129</v>
      </c>
      <c r="L2483">
        <f>+VLOOKUP(Importaciones_mensuales[[#This Row],[Contenido]],Contenido_cod[],2,0)</f>
        <v>1</v>
      </c>
      <c r="M2483" t="str">
        <f>+VLOOKUP(Importaciones_mensuales[[#This Row],[Código Arancelario]],Codigos10[],7,0)</f>
        <v>Otras nueces</v>
      </c>
      <c r="N2483">
        <v>2019</v>
      </c>
      <c r="O2483" t="s">
        <v>364</v>
      </c>
      <c r="P2483" t="s">
        <v>364</v>
      </c>
      <c r="Q2483" t="s">
        <v>364</v>
      </c>
      <c r="R2483" t="s">
        <v>364</v>
      </c>
      <c r="S2483">
        <v>2.0987638945730951</v>
      </c>
      <c r="T2483">
        <v>8.316495433789953</v>
      </c>
      <c r="U2483" t="s">
        <v>364</v>
      </c>
      <c r="V2483">
        <v>5.8753883779480081</v>
      </c>
      <c r="W2483" t="s">
        <v>364</v>
      </c>
      <c r="X2483">
        <v>5.4379859311366152</v>
      </c>
      <c r="Y2483">
        <v>63.141136208076659</v>
      </c>
      <c r="Z2483" t="s">
        <v>364</v>
      </c>
    </row>
    <row r="2484" spans="1:26" x14ac:dyDescent="0.25">
      <c r="A2484" t="s">
        <v>159</v>
      </c>
      <c r="B2484" t="s">
        <v>363</v>
      </c>
      <c r="C2484" t="str">
        <f>+VLOOKUP(Importaciones_mensuales[[#This Row],[Código Arancelario]],Codigos10[],2,0)</f>
        <v>Plátano</v>
      </c>
      <c r="D2484">
        <f>+VLOOKUP(Importaciones_mensuales[[#This Row],[Cultivo]],Cod_categoría[],2,0)</f>
        <v>100108006</v>
      </c>
      <c r="E2484" t="str">
        <f>+VLOOKUP(Importaciones_mensuales[[#This Row],[Código Arancelario]],Codigos10[],4,0)</f>
        <v>Sin especificar</v>
      </c>
      <c r="F2484">
        <f>+VLOOKUP(Importaciones_mensuales[[#This Row],[Procesamiento]],Cod_procesamiento[],2,0)</f>
        <v>6</v>
      </c>
      <c r="G2484" t="str">
        <f>+VLOOKUP(Importaciones_mensuales[[#This Row],[Código Arancelario]],Codigos10[],3,0)</f>
        <v>Sin especificar</v>
      </c>
      <c r="H2484">
        <f>+VLOOKUP(Importaciones_mensuales[[#This Row],[Tipo]],Cod_tipo[],2,0)</f>
        <v>5</v>
      </c>
      <c r="I2484" t="str">
        <f>+VLOOKUP(Importaciones_mensuales[[#This Row],[Código Arancelario]],Codigos10[],5,0)</f>
        <v>Tropicales y Subtropicales</v>
      </c>
      <c r="J2484">
        <f>+VLOOKUP(Importaciones_mensuales[[#This Row],[Categoría]],Cod_Tipo_cultivo[],2,0)</f>
        <v>4</v>
      </c>
      <c r="K2484" t="s">
        <v>129</v>
      </c>
      <c r="L2484">
        <f>+VLOOKUP(Importaciones_mensuales[[#This Row],[Contenido]],Contenido_cod[],2,0)</f>
        <v>1</v>
      </c>
      <c r="M2484" t="str">
        <f>+VLOOKUP(Importaciones_mensuales[[#This Row],[Código Arancelario]],Codigos10[],7,0)</f>
        <v>Sin especificar</v>
      </c>
      <c r="N2484">
        <v>2019</v>
      </c>
      <c r="O2484">
        <v>0.32708239072476036</v>
      </c>
      <c r="P2484">
        <v>0.33210662100294203</v>
      </c>
      <c r="Q2484">
        <v>0.34364184571493117</v>
      </c>
      <c r="R2484">
        <v>0.35588426552335478</v>
      </c>
      <c r="S2484">
        <v>0.34567919046880152</v>
      </c>
      <c r="T2484">
        <v>0.36804256967243471</v>
      </c>
      <c r="U2484">
        <v>0.40281076000401861</v>
      </c>
      <c r="V2484">
        <v>0.37791977543574168</v>
      </c>
      <c r="W2484">
        <v>0.42664876510396821</v>
      </c>
      <c r="X2484">
        <v>0.37333013080482891</v>
      </c>
      <c r="Y2484">
        <v>0.36349620643004454</v>
      </c>
      <c r="Z2484">
        <v>0.35752165799445412</v>
      </c>
    </row>
    <row r="2485" spans="1:26" x14ac:dyDescent="0.25">
      <c r="A2485" t="s">
        <v>161</v>
      </c>
      <c r="B2485" t="s">
        <v>363</v>
      </c>
      <c r="C2485" t="str">
        <f>+VLOOKUP(Importaciones_mensuales[[#This Row],[Código Arancelario]],Codigos10[],2,0)</f>
        <v>Plátano</v>
      </c>
      <c r="D2485">
        <f>+VLOOKUP(Importaciones_mensuales[[#This Row],[Cultivo]],Cod_categoría[],2,0)</f>
        <v>100108006</v>
      </c>
      <c r="E2485" t="str">
        <f>+VLOOKUP(Importaciones_mensuales[[#This Row],[Código Arancelario]],Codigos10[],4,0)</f>
        <v>Sin especificar</v>
      </c>
      <c r="F2485">
        <f>+VLOOKUP(Importaciones_mensuales[[#This Row],[Procesamiento]],Cod_procesamiento[],2,0)</f>
        <v>6</v>
      </c>
      <c r="G2485" t="str">
        <f>+VLOOKUP(Importaciones_mensuales[[#This Row],[Código Arancelario]],Codigos10[],3,0)</f>
        <v>Sin especificar</v>
      </c>
      <c r="H2485">
        <f>+VLOOKUP(Importaciones_mensuales[[#This Row],[Tipo]],Cod_tipo[],2,0)</f>
        <v>5</v>
      </c>
      <c r="I2485" t="str">
        <f>+VLOOKUP(Importaciones_mensuales[[#This Row],[Código Arancelario]],Codigos10[],5,0)</f>
        <v>Tropicales y Subtropicales</v>
      </c>
      <c r="J2485">
        <f>+VLOOKUP(Importaciones_mensuales[[#This Row],[Categoría]],Cod_Tipo_cultivo[],2,0)</f>
        <v>4</v>
      </c>
      <c r="K2485" t="s">
        <v>129</v>
      </c>
      <c r="L2485">
        <f>+VLOOKUP(Importaciones_mensuales[[#This Row],[Contenido]],Contenido_cod[],2,0)</f>
        <v>1</v>
      </c>
      <c r="M2485" t="str">
        <f>+VLOOKUP(Importaciones_mensuales[[#This Row],[Código Arancelario]],Codigos10[],7,0)</f>
        <v>Sin especificar</v>
      </c>
      <c r="N2485">
        <v>2019</v>
      </c>
      <c r="O2485">
        <v>0.34293046958445622</v>
      </c>
      <c r="P2485">
        <v>0.38965094797595651</v>
      </c>
      <c r="Q2485">
        <v>0.36571664917287983</v>
      </c>
      <c r="R2485">
        <v>0.36193075960190546</v>
      </c>
      <c r="S2485">
        <v>0.34922182840896648</v>
      </c>
      <c r="T2485">
        <v>0.3561696390085316</v>
      </c>
      <c r="U2485">
        <v>0.18677122651461397</v>
      </c>
      <c r="V2485">
        <v>0.35390544190542522</v>
      </c>
      <c r="W2485">
        <v>0.35840538916316844</v>
      </c>
      <c r="X2485">
        <v>0.39721648643214391</v>
      </c>
      <c r="Y2485">
        <v>0.39093039277673514</v>
      </c>
      <c r="Z2485">
        <v>0.39916821886042719</v>
      </c>
    </row>
    <row r="2486" spans="1:26" x14ac:dyDescent="0.25">
      <c r="A2486" t="s">
        <v>162</v>
      </c>
      <c r="B2486" t="s">
        <v>363</v>
      </c>
      <c r="C2486" t="str">
        <f>+VLOOKUP(Importaciones_mensuales[[#This Row],[Código Arancelario]],Codigos10[],2,0)</f>
        <v>Dátil</v>
      </c>
      <c r="D2486">
        <f>+VLOOKUP(Importaciones_mensuales[[#This Row],[Cultivo]],Cod_categoría[],2,0)</f>
        <v>100114023</v>
      </c>
      <c r="E2486" t="str">
        <f>+VLOOKUP(Importaciones_mensuales[[#This Row],[Código Arancelario]],Codigos10[],4,0)</f>
        <v>Sin especificar</v>
      </c>
      <c r="F2486">
        <f>+VLOOKUP(Importaciones_mensuales[[#This Row],[Procesamiento]],Cod_procesamiento[],2,0)</f>
        <v>6</v>
      </c>
      <c r="G2486" t="str">
        <f>+VLOOKUP(Importaciones_mensuales[[#This Row],[Código Arancelario]],Codigos10[],3,0)</f>
        <v>Sin especificar</v>
      </c>
      <c r="H2486">
        <f>+VLOOKUP(Importaciones_mensuales[[#This Row],[Tipo]],Cod_tipo[],2,0)</f>
        <v>5</v>
      </c>
      <c r="I2486" t="str">
        <f>+VLOOKUP(Importaciones_mensuales[[#This Row],[Código Arancelario]],Codigos10[],5,0)</f>
        <v>Tropicales y Subtropicales</v>
      </c>
      <c r="J2486">
        <f>+VLOOKUP(Importaciones_mensuales[[#This Row],[Categoría]],Cod_Tipo_cultivo[],2,0)</f>
        <v>4</v>
      </c>
      <c r="K2486" t="s">
        <v>129</v>
      </c>
      <c r="L2486">
        <f>+VLOOKUP(Importaciones_mensuales[[#This Row],[Contenido]],Contenido_cod[],2,0)</f>
        <v>1</v>
      </c>
      <c r="M2486" t="str">
        <f>+VLOOKUP(Importaciones_mensuales[[#This Row],[Código Arancelario]],Codigos10[],7,0)</f>
        <v>Sin especificar</v>
      </c>
      <c r="N2486">
        <v>2019</v>
      </c>
      <c r="O2486">
        <v>2.9119320436324236</v>
      </c>
      <c r="P2486">
        <v>1.6026107246376811</v>
      </c>
      <c r="Q2486">
        <v>1.8216162308901271</v>
      </c>
      <c r="R2486">
        <v>1.4187171428571428</v>
      </c>
      <c r="S2486">
        <v>1.8471360000000001</v>
      </c>
      <c r="T2486" t="s">
        <v>364</v>
      </c>
      <c r="U2486">
        <v>1.8443099999999999</v>
      </c>
      <c r="V2486" t="s">
        <v>364</v>
      </c>
      <c r="W2486" t="s">
        <v>364</v>
      </c>
      <c r="X2486">
        <v>1.0789310344827585</v>
      </c>
      <c r="Y2486">
        <v>1.8354324324324325</v>
      </c>
      <c r="Z2486">
        <v>16.396774193548389</v>
      </c>
    </row>
    <row r="2487" spans="1:26" x14ac:dyDescent="0.25">
      <c r="A2487" t="s">
        <v>289</v>
      </c>
      <c r="B2487" t="s">
        <v>363</v>
      </c>
      <c r="C2487" t="str">
        <f>+VLOOKUP(Importaciones_mensuales[[#This Row],[Código Arancelario]],Codigos10[],2,0)</f>
        <v>Higo</v>
      </c>
      <c r="D2487">
        <f>+VLOOKUP(Importaciones_mensuales[[#This Row],[Cultivo]],Cod_categoría[],2,0)</f>
        <v>100101006</v>
      </c>
      <c r="E2487" t="str">
        <f>+VLOOKUP(Importaciones_mensuales[[#This Row],[Código Arancelario]],Codigos10[],4,0)</f>
        <v>Sin especificar</v>
      </c>
      <c r="F2487">
        <f>+VLOOKUP(Importaciones_mensuales[[#This Row],[Procesamiento]],Cod_procesamiento[],2,0)</f>
        <v>6</v>
      </c>
      <c r="G2487" t="str">
        <f>+VLOOKUP(Importaciones_mensuales[[#This Row],[Código Arancelario]],Codigos10[],3,0)</f>
        <v>Sin especificar</v>
      </c>
      <c r="H2487">
        <f>+VLOOKUP(Importaciones_mensuales[[#This Row],[Tipo]],Cod_tipo[],2,0)</f>
        <v>5</v>
      </c>
      <c r="I2487" t="str">
        <f>+VLOOKUP(Importaciones_mensuales[[#This Row],[Código Arancelario]],Codigos10[],5,0)</f>
        <v>Berries</v>
      </c>
      <c r="J2487">
        <f>+VLOOKUP(Importaciones_mensuales[[#This Row],[Categoría]],Cod_Tipo_cultivo[],2,0)</f>
        <v>1</v>
      </c>
      <c r="K2487" t="s">
        <v>129</v>
      </c>
      <c r="L2487">
        <f>+VLOOKUP(Importaciones_mensuales[[#This Row],[Contenido]],Contenido_cod[],2,0)</f>
        <v>1</v>
      </c>
      <c r="M2487" t="str">
        <f>+VLOOKUP(Importaciones_mensuales[[#This Row],[Código Arancelario]],Codigos10[],7,0)</f>
        <v>Sin especificar</v>
      </c>
      <c r="N2487">
        <v>2019</v>
      </c>
      <c r="O2487">
        <v>5.7641599999999995</v>
      </c>
      <c r="P2487" t="s">
        <v>364</v>
      </c>
      <c r="Q2487" t="s">
        <v>364</v>
      </c>
      <c r="R2487" t="s">
        <v>364</v>
      </c>
      <c r="S2487" t="s">
        <v>364</v>
      </c>
      <c r="T2487" t="s">
        <v>364</v>
      </c>
      <c r="U2487" t="s">
        <v>364</v>
      </c>
      <c r="V2487" t="s">
        <v>364</v>
      </c>
      <c r="W2487" t="s">
        <v>364</v>
      </c>
      <c r="X2487" t="s">
        <v>364</v>
      </c>
      <c r="Y2487" t="s">
        <v>364</v>
      </c>
      <c r="Z2487" t="s">
        <v>364</v>
      </c>
    </row>
    <row r="2488" spans="1:26" x14ac:dyDescent="0.25">
      <c r="A2488" t="s">
        <v>164</v>
      </c>
      <c r="B2488" t="s">
        <v>363</v>
      </c>
      <c r="C2488" t="str">
        <f>+VLOOKUP(Importaciones_mensuales[[#This Row],[Código Arancelario]],Codigos10[],2,0)</f>
        <v>Piña</v>
      </c>
      <c r="D2488">
        <f>+VLOOKUP(Importaciones_mensuales[[#This Row],[Cultivo]],Cod_categoría[],2,0)</f>
        <v>100108005</v>
      </c>
      <c r="E2488" t="str">
        <f>+VLOOKUP(Importaciones_mensuales[[#This Row],[Código Arancelario]],Codigos10[],4,0)</f>
        <v>Sin especificar</v>
      </c>
      <c r="F2488">
        <f>+VLOOKUP(Importaciones_mensuales[[#This Row],[Procesamiento]],Cod_procesamiento[],2,0)</f>
        <v>6</v>
      </c>
      <c r="G2488" t="str">
        <f>+VLOOKUP(Importaciones_mensuales[[#This Row],[Código Arancelario]],Codigos10[],3,0)</f>
        <v>Sin especificar</v>
      </c>
      <c r="H2488">
        <f>+VLOOKUP(Importaciones_mensuales[[#This Row],[Tipo]],Cod_tipo[],2,0)</f>
        <v>5</v>
      </c>
      <c r="I2488" t="str">
        <f>+VLOOKUP(Importaciones_mensuales[[#This Row],[Código Arancelario]],Codigos10[],5,0)</f>
        <v>Tropicales y Subtropicales</v>
      </c>
      <c r="J2488">
        <f>+VLOOKUP(Importaciones_mensuales[[#This Row],[Categoría]],Cod_Tipo_cultivo[],2,0)</f>
        <v>4</v>
      </c>
      <c r="K2488" t="s">
        <v>129</v>
      </c>
      <c r="L2488">
        <f>+VLOOKUP(Importaciones_mensuales[[#This Row],[Contenido]],Contenido_cod[],2,0)</f>
        <v>1</v>
      </c>
      <c r="M2488" t="str">
        <f>+VLOOKUP(Importaciones_mensuales[[#This Row],[Código Arancelario]],Codigos10[],7,0)</f>
        <v>Sin especificar</v>
      </c>
      <c r="N2488">
        <v>2019</v>
      </c>
      <c r="O2488">
        <v>0.44528238845139473</v>
      </c>
      <c r="P2488">
        <v>0.45368590126270847</v>
      </c>
      <c r="Q2488">
        <v>0.42567772222669237</v>
      </c>
      <c r="R2488">
        <v>0.43973827888318434</v>
      </c>
      <c r="S2488">
        <v>0.46174981620408334</v>
      </c>
      <c r="T2488">
        <v>0.46493178737410434</v>
      </c>
      <c r="U2488">
        <v>0.42259764127104182</v>
      </c>
      <c r="V2488">
        <v>0.46586526414926038</v>
      </c>
      <c r="W2488">
        <v>0.47059792717338417</v>
      </c>
      <c r="X2488">
        <v>0.4558742652633232</v>
      </c>
      <c r="Y2488">
        <v>0.45265506990515142</v>
      </c>
      <c r="Z2488">
        <v>0.45333053881549484</v>
      </c>
    </row>
    <row r="2489" spans="1:26" x14ac:dyDescent="0.25">
      <c r="A2489" t="s">
        <v>359</v>
      </c>
      <c r="B2489" t="s">
        <v>15</v>
      </c>
      <c r="C2489" t="str">
        <f>+VLOOKUP(Importaciones_mensuales[[#This Row],[Código Arancelario]],Codigos10[],2,0)</f>
        <v>Mirtilo</v>
      </c>
      <c r="D2489">
        <f>+VLOOKUP(Importaciones_mensuales[[#This Row],[Cultivo]],Cod_categoría[],2,0)</f>
        <v>100114029</v>
      </c>
      <c r="E2489" t="str">
        <f>+VLOOKUP(Importaciones_mensuales[[#This Row],[Código Arancelario]],Codigos10[],4,0)</f>
        <v>Fresco</v>
      </c>
      <c r="F2489">
        <f>+VLOOKUP(Importaciones_mensuales[[#This Row],[Procesamiento]],Cod_procesamiento[],2,0)</f>
        <v>4</v>
      </c>
      <c r="G2489" t="str">
        <f>+VLOOKUP(Importaciones_mensuales[[#This Row],[Código Arancelario]],Codigos10[],3,0)</f>
        <v>No orgánico</v>
      </c>
      <c r="H2489">
        <f>+VLOOKUP(Importaciones_mensuales[[#This Row],[Tipo]],Cod_tipo[],2,0)</f>
        <v>2</v>
      </c>
      <c r="I2489" t="str">
        <f>+VLOOKUP(Importaciones_mensuales[[#This Row],[Código Arancelario]],Codigos10[],5,0)</f>
        <v>Berries</v>
      </c>
      <c r="J2489">
        <f>+VLOOKUP(Importaciones_mensuales[[#This Row],[Categoría]],Cod_Tipo_cultivo[],2,0)</f>
        <v>1</v>
      </c>
      <c r="K2489" t="s">
        <v>129</v>
      </c>
      <c r="L2489">
        <f>+VLOOKUP(Importaciones_mensuales[[#This Row],[Contenido]],Contenido_cod[],2,0)</f>
        <v>1</v>
      </c>
      <c r="M2489" t="str">
        <f>+VLOOKUP(Importaciones_mensuales[[#This Row],[Código Arancelario]],Codigos10[],7,0)</f>
        <v>Sin especificar</v>
      </c>
      <c r="N2489">
        <v>2016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5714.52</v>
      </c>
      <c r="Y2489">
        <v>0</v>
      </c>
      <c r="Z2489">
        <v>0</v>
      </c>
    </row>
    <row r="2490" spans="1:26" x14ac:dyDescent="0.25">
      <c r="A2490" t="s">
        <v>242</v>
      </c>
      <c r="B2490" t="s">
        <v>15</v>
      </c>
      <c r="C2490" t="str">
        <f>+VLOOKUP(Importaciones_mensuales[[#This Row],[Código Arancelario]],Codigos10[],2,0)</f>
        <v>Kiwi</v>
      </c>
      <c r="D2490">
        <f>+VLOOKUP(Importaciones_mensuales[[#This Row],[Cultivo]],Cod_categoría[],2,0)</f>
        <v>100101007</v>
      </c>
      <c r="E2490" t="str">
        <f>+VLOOKUP(Importaciones_mensuales[[#This Row],[Código Arancelario]],Codigos10[],4,0)</f>
        <v>Fresco</v>
      </c>
      <c r="F2490">
        <f>+VLOOKUP(Importaciones_mensuales[[#This Row],[Procesamiento]],Cod_procesamiento[],2,0)</f>
        <v>4</v>
      </c>
      <c r="G2490" t="str">
        <f>+VLOOKUP(Importaciones_mensuales[[#This Row],[Código Arancelario]],Codigos10[],3,0)</f>
        <v>No orgánico</v>
      </c>
      <c r="H2490">
        <f>+VLOOKUP(Importaciones_mensuales[[#This Row],[Tipo]],Cod_tipo[],2,0)</f>
        <v>2</v>
      </c>
      <c r="I2490" t="str">
        <f>+VLOOKUP(Importaciones_mensuales[[#This Row],[Código Arancelario]],Codigos10[],5,0)</f>
        <v>Berries</v>
      </c>
      <c r="J2490">
        <f>+VLOOKUP(Importaciones_mensuales[[#This Row],[Categoría]],Cod_Tipo_cultivo[],2,0)</f>
        <v>1</v>
      </c>
      <c r="K2490" t="s">
        <v>129</v>
      </c>
      <c r="L2490">
        <f>+VLOOKUP(Importaciones_mensuales[[#This Row],[Contenido]],Contenido_cod[],2,0)</f>
        <v>1</v>
      </c>
      <c r="M2490" t="str">
        <f>+VLOOKUP(Importaciones_mensuales[[#This Row],[Código Arancelario]],Codigos10[],7,0)</f>
        <v>Sin especificar</v>
      </c>
      <c r="N2490">
        <v>2016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99530.31</v>
      </c>
    </row>
    <row r="2491" spans="1:26" x14ac:dyDescent="0.25">
      <c r="A2491" t="s">
        <v>171</v>
      </c>
      <c r="B2491" t="s">
        <v>363</v>
      </c>
      <c r="C2491" t="str">
        <f>+VLOOKUP(Importaciones_mensuales[[#This Row],[Código Arancelario]],Codigos10[],2,0)</f>
        <v>Palta</v>
      </c>
      <c r="D2491">
        <f>+VLOOKUP(Importaciones_mensuales[[#This Row],[Cultivo]],Cod_categoría[],2,0)</f>
        <v>100106002</v>
      </c>
      <c r="E2491" t="str">
        <f>+VLOOKUP(Importaciones_mensuales[[#This Row],[Código Arancelario]],Codigos10[],4,0)</f>
        <v>Sin especificar</v>
      </c>
      <c r="F2491">
        <f>+VLOOKUP(Importaciones_mensuales[[#This Row],[Procesamiento]],Cod_procesamiento[],2,0)</f>
        <v>6</v>
      </c>
      <c r="G2491" t="str">
        <f>+VLOOKUP(Importaciones_mensuales[[#This Row],[Código Arancelario]],Codigos10[],3,0)</f>
        <v>Sin especificar</v>
      </c>
      <c r="H2491">
        <f>+VLOOKUP(Importaciones_mensuales[[#This Row],[Tipo]],Cod_tipo[],2,0)</f>
        <v>5</v>
      </c>
      <c r="I2491" t="str">
        <f>+VLOOKUP(Importaciones_mensuales[[#This Row],[Código Arancelario]],Codigos10[],5,0)</f>
        <v>Frutos Oleaginosos</v>
      </c>
      <c r="J2491">
        <f>+VLOOKUP(Importaciones_mensuales[[#This Row],[Categoría]],Cod_Tipo_cultivo[],2,0)</f>
        <v>12</v>
      </c>
      <c r="K2491" t="s">
        <v>129</v>
      </c>
      <c r="L2491">
        <f>+VLOOKUP(Importaciones_mensuales[[#This Row],[Contenido]],Contenido_cod[],2,0)</f>
        <v>1</v>
      </c>
      <c r="M2491" t="str">
        <f>+VLOOKUP(Importaciones_mensuales[[#This Row],[Código Arancelario]],Codigos10[],7,0)</f>
        <v>Fuerte</v>
      </c>
      <c r="N2491">
        <v>2019</v>
      </c>
      <c r="O2491" t="s">
        <v>364</v>
      </c>
      <c r="P2491" t="s">
        <v>364</v>
      </c>
      <c r="Q2491" t="s">
        <v>364</v>
      </c>
      <c r="R2491">
        <v>1.3393779264214047</v>
      </c>
      <c r="S2491">
        <v>1.2213467435158503</v>
      </c>
      <c r="T2491">
        <v>1.2883779264214046</v>
      </c>
      <c r="U2491">
        <v>1.2373779264214047</v>
      </c>
      <c r="V2491" t="s">
        <v>364</v>
      </c>
      <c r="W2491" t="s">
        <v>364</v>
      </c>
      <c r="X2491" t="s">
        <v>364</v>
      </c>
      <c r="Y2491" t="s">
        <v>364</v>
      </c>
      <c r="Z2491" t="s">
        <v>364</v>
      </c>
    </row>
    <row r="2492" spans="1:26" x14ac:dyDescent="0.25">
      <c r="A2492" t="s">
        <v>246</v>
      </c>
      <c r="B2492" t="s">
        <v>15</v>
      </c>
      <c r="C2492" t="str">
        <f>+VLOOKUP(Importaciones_mensuales[[#This Row],[Código Arancelario]],Codigos10[],2,0)</f>
        <v>Frutilla</v>
      </c>
      <c r="D2492">
        <f>+VLOOKUP(Importaciones_mensuales[[#This Row],[Cultivo]],Cod_categoría[],2,0)</f>
        <v>100112025</v>
      </c>
      <c r="E2492" t="str">
        <f>+VLOOKUP(Importaciones_mensuales[[#This Row],[Código Arancelario]],Codigos10[],4,0)</f>
        <v>Congelado</v>
      </c>
      <c r="F2492">
        <f>+VLOOKUP(Importaciones_mensuales[[#This Row],[Procesamiento]],Cod_procesamiento[],2,0)</f>
        <v>1</v>
      </c>
      <c r="G2492" t="str">
        <f>+VLOOKUP(Importaciones_mensuales[[#This Row],[Código Arancelario]],Codigos10[],3,0)</f>
        <v>Orgánico</v>
      </c>
      <c r="H2492">
        <f>+VLOOKUP(Importaciones_mensuales[[#This Row],[Tipo]],Cod_tipo[],2,0)</f>
        <v>1</v>
      </c>
      <c r="I2492" t="str">
        <f>+VLOOKUP(Importaciones_mensuales[[#This Row],[Código Arancelario]],Codigos10[],5,0)</f>
        <v>Berries</v>
      </c>
      <c r="J2492">
        <f>+VLOOKUP(Importaciones_mensuales[[#This Row],[Categoría]],Cod_Tipo_cultivo[],2,0)</f>
        <v>1</v>
      </c>
      <c r="K2492" t="s">
        <v>129</v>
      </c>
      <c r="L2492">
        <f>+VLOOKUP(Importaciones_mensuales[[#This Row],[Contenido]],Contenido_cod[],2,0)</f>
        <v>1</v>
      </c>
      <c r="M2492" t="str">
        <f>+VLOOKUP(Importaciones_mensuales[[#This Row],[Código Arancelario]],Codigos10[],7,0)</f>
        <v>Sin especificar</v>
      </c>
      <c r="N2492">
        <v>2016</v>
      </c>
      <c r="O2492">
        <v>0</v>
      </c>
      <c r="P2492">
        <v>0</v>
      </c>
      <c r="Q2492">
        <v>0</v>
      </c>
      <c r="R2492">
        <v>13150.58</v>
      </c>
      <c r="S2492">
        <v>90525.22</v>
      </c>
      <c r="T2492">
        <v>170284.01</v>
      </c>
      <c r="U2492">
        <v>0</v>
      </c>
      <c r="V2492">
        <v>281100</v>
      </c>
      <c r="W2492">
        <v>0</v>
      </c>
      <c r="X2492">
        <v>0</v>
      </c>
      <c r="Y2492">
        <v>0</v>
      </c>
      <c r="Z2492">
        <v>0</v>
      </c>
    </row>
    <row r="2493" spans="1:26" x14ac:dyDescent="0.25">
      <c r="A2493" t="s">
        <v>174</v>
      </c>
      <c r="B2493" t="s">
        <v>363</v>
      </c>
      <c r="C2493" t="str">
        <f>+VLOOKUP(Importaciones_mensuales[[#This Row],[Código Arancelario]],Codigos10[],2,0)</f>
        <v>Mango</v>
      </c>
      <c r="D2493">
        <f>+VLOOKUP(Importaciones_mensuales[[#This Row],[Cultivo]],Cod_categoría[],2,0)</f>
        <v>100108002</v>
      </c>
      <c r="E2493" t="str">
        <f>+VLOOKUP(Importaciones_mensuales[[#This Row],[Código Arancelario]],Codigos10[],4,0)</f>
        <v>Sin especificar</v>
      </c>
      <c r="F2493">
        <f>+VLOOKUP(Importaciones_mensuales[[#This Row],[Procesamiento]],Cod_procesamiento[],2,0)</f>
        <v>6</v>
      </c>
      <c r="G2493" t="str">
        <f>+VLOOKUP(Importaciones_mensuales[[#This Row],[Código Arancelario]],Codigos10[],3,0)</f>
        <v>Sin especificar</v>
      </c>
      <c r="H2493">
        <f>+VLOOKUP(Importaciones_mensuales[[#This Row],[Tipo]],Cod_tipo[],2,0)</f>
        <v>5</v>
      </c>
      <c r="I2493" t="str">
        <f>+VLOOKUP(Importaciones_mensuales[[#This Row],[Código Arancelario]],Codigos10[],5,0)</f>
        <v>Tropicales y Subtropicales</v>
      </c>
      <c r="J2493">
        <f>+VLOOKUP(Importaciones_mensuales[[#This Row],[Categoría]],Cod_Tipo_cultivo[],2,0)</f>
        <v>4</v>
      </c>
      <c r="K2493" t="s">
        <v>129</v>
      </c>
      <c r="L2493">
        <f>+VLOOKUP(Importaciones_mensuales[[#This Row],[Contenido]],Contenido_cod[],2,0)</f>
        <v>1</v>
      </c>
      <c r="M2493" t="str">
        <f>+VLOOKUP(Importaciones_mensuales[[#This Row],[Código Arancelario]],Codigos10[],7,0)</f>
        <v>Guayabas, mangos y mangostanes</v>
      </c>
      <c r="N2493">
        <v>2019</v>
      </c>
      <c r="O2493">
        <v>0.87164019198210918</v>
      </c>
      <c r="P2493">
        <v>0.91210284181929002</v>
      </c>
      <c r="Q2493">
        <v>0.94908651181473491</v>
      </c>
      <c r="R2493">
        <v>1.1958143282291038</v>
      </c>
      <c r="S2493">
        <v>1.4006373869932924</v>
      </c>
      <c r="T2493">
        <v>1.2900445488979233</v>
      </c>
      <c r="U2493">
        <v>1.3234696428316612</v>
      </c>
      <c r="V2493">
        <v>1.3550375198467703</v>
      </c>
      <c r="W2493">
        <v>1.3903125110381123</v>
      </c>
      <c r="X2493">
        <v>0.92556047795609508</v>
      </c>
      <c r="Y2493">
        <v>0.81856426152623896</v>
      </c>
      <c r="Z2493">
        <v>0.80173730780759922</v>
      </c>
    </row>
    <row r="2494" spans="1:26" x14ac:dyDescent="0.25">
      <c r="A2494" t="s">
        <v>176</v>
      </c>
      <c r="B2494" t="s">
        <v>363</v>
      </c>
      <c r="C2494" t="str">
        <f>+VLOOKUP(Importaciones_mensuales[[#This Row],[Código Arancelario]],Codigos10[],2,0)</f>
        <v>Mandarina</v>
      </c>
      <c r="D2494">
        <f>+VLOOKUP(Importaciones_mensuales[[#This Row],[Cultivo]],Cod_categoría[],2,0)</f>
        <v>100102004</v>
      </c>
      <c r="E2494" t="str">
        <f>+VLOOKUP(Importaciones_mensuales[[#This Row],[Código Arancelario]],Codigos10[],4,0)</f>
        <v>Sin especificar</v>
      </c>
      <c r="F2494">
        <f>+VLOOKUP(Importaciones_mensuales[[#This Row],[Procesamiento]],Cod_procesamiento[],2,0)</f>
        <v>6</v>
      </c>
      <c r="G2494" t="str">
        <f>+VLOOKUP(Importaciones_mensuales[[#This Row],[Código Arancelario]],Codigos10[],3,0)</f>
        <v>Sin especificar</v>
      </c>
      <c r="H2494">
        <f>+VLOOKUP(Importaciones_mensuales[[#This Row],[Tipo]],Cod_tipo[],2,0)</f>
        <v>5</v>
      </c>
      <c r="I2494" t="str">
        <f>+VLOOKUP(Importaciones_mensuales[[#This Row],[Código Arancelario]],Codigos10[],5,0)</f>
        <v>Cítricos</v>
      </c>
      <c r="J2494">
        <f>+VLOOKUP(Importaciones_mensuales[[#This Row],[Categoría]],Cod_Tipo_cultivo[],2,0)</f>
        <v>2</v>
      </c>
      <c r="K2494" t="s">
        <v>129</v>
      </c>
      <c r="L2494">
        <f>+VLOOKUP(Importaciones_mensuales[[#This Row],[Contenido]],Contenido_cod[],2,0)</f>
        <v>1</v>
      </c>
      <c r="M2494" t="str">
        <f>+VLOOKUP(Importaciones_mensuales[[#This Row],[Código Arancelario]],Codigos10[],7,0)</f>
        <v>Sin especificar</v>
      </c>
      <c r="N2494">
        <v>2019</v>
      </c>
      <c r="O2494" t="s">
        <v>364</v>
      </c>
      <c r="P2494">
        <v>2.6449948997266888</v>
      </c>
      <c r="Q2494">
        <v>3.0393117170218726</v>
      </c>
      <c r="R2494">
        <v>2.5692063893188446</v>
      </c>
      <c r="S2494" t="s">
        <v>364</v>
      </c>
      <c r="T2494" t="s">
        <v>364</v>
      </c>
      <c r="U2494" t="s">
        <v>364</v>
      </c>
      <c r="V2494" t="s">
        <v>364</v>
      </c>
      <c r="W2494" t="s">
        <v>364</v>
      </c>
      <c r="X2494" t="s">
        <v>364</v>
      </c>
      <c r="Y2494" t="s">
        <v>364</v>
      </c>
      <c r="Z2494" t="s">
        <v>364</v>
      </c>
    </row>
    <row r="2495" spans="1:26" x14ac:dyDescent="0.25">
      <c r="A2495" t="s">
        <v>179</v>
      </c>
      <c r="B2495" t="s">
        <v>363</v>
      </c>
      <c r="C2495" t="str">
        <f>+VLOOKUP(Importaciones_mensuales[[#This Row],[Código Arancelario]],Codigos10[],2,0)</f>
        <v>Otros cítricos</v>
      </c>
      <c r="D2495">
        <f>+VLOOKUP(Importaciones_mensuales[[#This Row],[Cultivo]],Cod_categoría[],2,0)</f>
        <v>100102008</v>
      </c>
      <c r="E2495" t="str">
        <f>+VLOOKUP(Importaciones_mensuales[[#This Row],[Código Arancelario]],Codigos10[],4,0)</f>
        <v>Sin especificar</v>
      </c>
      <c r="F2495">
        <f>+VLOOKUP(Importaciones_mensuales[[#This Row],[Procesamiento]],Cod_procesamiento[],2,0)</f>
        <v>6</v>
      </c>
      <c r="G2495" t="str">
        <f>+VLOOKUP(Importaciones_mensuales[[#This Row],[Código Arancelario]],Codigos10[],3,0)</f>
        <v>Sin especificar</v>
      </c>
      <c r="H2495">
        <f>+VLOOKUP(Importaciones_mensuales[[#This Row],[Tipo]],Cod_tipo[],2,0)</f>
        <v>5</v>
      </c>
      <c r="I2495" t="str">
        <f>+VLOOKUP(Importaciones_mensuales[[#This Row],[Código Arancelario]],Codigos10[],5,0)</f>
        <v>Cítricos</v>
      </c>
      <c r="J2495">
        <f>+VLOOKUP(Importaciones_mensuales[[#This Row],[Categoría]],Cod_Tipo_cultivo[],2,0)</f>
        <v>2</v>
      </c>
      <c r="K2495" t="s">
        <v>129</v>
      </c>
      <c r="L2495">
        <f>+VLOOKUP(Importaciones_mensuales[[#This Row],[Contenido]],Contenido_cod[],2,0)</f>
        <v>1</v>
      </c>
      <c r="M2495" t="str">
        <f>+VLOOKUP(Importaciones_mensuales[[#This Row],[Código Arancelario]],Codigos10[],7,0)</f>
        <v>Sin especificar</v>
      </c>
      <c r="N2495">
        <v>2019</v>
      </c>
      <c r="O2495">
        <v>1.8059047619047619</v>
      </c>
      <c r="P2495">
        <v>1.2281628357129981</v>
      </c>
      <c r="Q2495">
        <v>1.4802083913557929</v>
      </c>
      <c r="R2495">
        <v>1.2017408123791102</v>
      </c>
      <c r="S2495">
        <v>1.2679162072767365</v>
      </c>
      <c r="T2495" t="s">
        <v>364</v>
      </c>
      <c r="U2495">
        <v>1.1000000000000001</v>
      </c>
      <c r="V2495">
        <v>1.1000000000000001</v>
      </c>
      <c r="W2495" t="s">
        <v>364</v>
      </c>
      <c r="X2495" t="s">
        <v>364</v>
      </c>
      <c r="Y2495" t="s">
        <v>364</v>
      </c>
      <c r="Z2495" t="s">
        <v>364</v>
      </c>
    </row>
    <row r="2496" spans="1:26" x14ac:dyDescent="0.25">
      <c r="A2496" t="s">
        <v>181</v>
      </c>
      <c r="B2496" t="s">
        <v>363</v>
      </c>
      <c r="C2496" t="str">
        <f>+VLOOKUP(Importaciones_mensuales[[#This Row],[Código Arancelario]],Codigos10[],2,0)</f>
        <v>Pomelo</v>
      </c>
      <c r="D2496">
        <f>+VLOOKUP(Importaciones_mensuales[[#This Row],[Cultivo]],Cod_categoría[],2,0)</f>
        <v>100102006</v>
      </c>
      <c r="E2496" t="str">
        <f>+VLOOKUP(Importaciones_mensuales[[#This Row],[Código Arancelario]],Codigos10[],4,0)</f>
        <v>Sin especificar</v>
      </c>
      <c r="F2496">
        <f>+VLOOKUP(Importaciones_mensuales[[#This Row],[Procesamiento]],Cod_procesamiento[],2,0)</f>
        <v>6</v>
      </c>
      <c r="G2496" t="str">
        <f>+VLOOKUP(Importaciones_mensuales[[#This Row],[Código Arancelario]],Codigos10[],3,0)</f>
        <v>Sin especificar</v>
      </c>
      <c r="H2496">
        <f>+VLOOKUP(Importaciones_mensuales[[#This Row],[Tipo]],Cod_tipo[],2,0)</f>
        <v>5</v>
      </c>
      <c r="I2496" t="str">
        <f>+VLOOKUP(Importaciones_mensuales[[#This Row],[Código Arancelario]],Codigos10[],5,0)</f>
        <v>Cítricos</v>
      </c>
      <c r="J2496">
        <f>+VLOOKUP(Importaciones_mensuales[[#This Row],[Categoría]],Cod_Tipo_cultivo[],2,0)</f>
        <v>2</v>
      </c>
      <c r="K2496" t="s">
        <v>129</v>
      </c>
      <c r="L2496">
        <f>+VLOOKUP(Importaciones_mensuales[[#This Row],[Contenido]],Contenido_cod[],2,0)</f>
        <v>1</v>
      </c>
      <c r="M2496" t="str">
        <f>+VLOOKUP(Importaciones_mensuales[[#This Row],[Código Arancelario]],Codigos10[],7,0)</f>
        <v>Sin especificar</v>
      </c>
      <c r="N2496">
        <v>2019</v>
      </c>
      <c r="O2496" t="s">
        <v>364</v>
      </c>
      <c r="P2496">
        <v>1.3184118719504554</v>
      </c>
      <c r="Q2496" t="s">
        <v>364</v>
      </c>
      <c r="R2496">
        <v>1.2501825319239934</v>
      </c>
      <c r="S2496">
        <v>1.3120009902828496</v>
      </c>
      <c r="T2496" t="s">
        <v>364</v>
      </c>
      <c r="U2496" t="s">
        <v>364</v>
      </c>
      <c r="V2496">
        <v>2.4565178571428574</v>
      </c>
      <c r="W2496" t="s">
        <v>364</v>
      </c>
      <c r="X2496" t="s">
        <v>364</v>
      </c>
      <c r="Y2496" t="s">
        <v>364</v>
      </c>
      <c r="Z2496" t="s">
        <v>364</v>
      </c>
    </row>
    <row r="2497" spans="1:26" x14ac:dyDescent="0.25">
      <c r="A2497" t="s">
        <v>183</v>
      </c>
      <c r="B2497" t="s">
        <v>363</v>
      </c>
      <c r="C2497" t="str">
        <f>+VLOOKUP(Importaciones_mensuales[[#This Row],[Código Arancelario]],Codigos10[],2,0)</f>
        <v>Limón</v>
      </c>
      <c r="D2497">
        <f>+VLOOKUP(Importaciones_mensuales[[#This Row],[Cultivo]],Cod_categoría[],2,0)</f>
        <v>100102003</v>
      </c>
      <c r="E2497" t="str">
        <f>+VLOOKUP(Importaciones_mensuales[[#This Row],[Código Arancelario]],Codigos10[],4,0)</f>
        <v>Sin especificar</v>
      </c>
      <c r="F2497">
        <f>+VLOOKUP(Importaciones_mensuales[[#This Row],[Procesamiento]],Cod_procesamiento[],2,0)</f>
        <v>6</v>
      </c>
      <c r="G2497" t="str">
        <f>+VLOOKUP(Importaciones_mensuales[[#This Row],[Código Arancelario]],Codigos10[],3,0)</f>
        <v>Sin especificar</v>
      </c>
      <c r="H2497">
        <f>+VLOOKUP(Importaciones_mensuales[[#This Row],[Tipo]],Cod_tipo[],2,0)</f>
        <v>5</v>
      </c>
      <c r="I2497" t="str">
        <f>+VLOOKUP(Importaciones_mensuales[[#This Row],[Código Arancelario]],Codigos10[],5,0)</f>
        <v>Cítricos</v>
      </c>
      <c r="J2497">
        <f>+VLOOKUP(Importaciones_mensuales[[#This Row],[Categoría]],Cod_Tipo_cultivo[],2,0)</f>
        <v>2</v>
      </c>
      <c r="K2497" t="s">
        <v>129</v>
      </c>
      <c r="L2497">
        <f>+VLOOKUP(Importaciones_mensuales[[#This Row],[Contenido]],Contenido_cod[],2,0)</f>
        <v>1</v>
      </c>
      <c r="M2497" t="str">
        <f>+VLOOKUP(Importaciones_mensuales[[#This Row],[Código Arancelario]],Codigos10[],7,0)</f>
        <v>Sin especificar</v>
      </c>
      <c r="N2497">
        <v>2019</v>
      </c>
      <c r="O2497">
        <v>1.5737203558088424</v>
      </c>
      <c r="P2497">
        <v>1.6521802090294533</v>
      </c>
      <c r="Q2497">
        <v>1.5958748766793664</v>
      </c>
      <c r="R2497">
        <v>2.2746101888884249</v>
      </c>
      <c r="S2497">
        <v>0.74567916056773509</v>
      </c>
      <c r="T2497">
        <v>0.71827132936507931</v>
      </c>
      <c r="U2497">
        <v>0.81977824110740571</v>
      </c>
      <c r="V2497">
        <v>0.82771513888888881</v>
      </c>
      <c r="W2497">
        <v>0.8389602240209304</v>
      </c>
      <c r="X2497">
        <v>0.78498470416463884</v>
      </c>
      <c r="Y2497">
        <v>0.77040572857220502</v>
      </c>
      <c r="Z2497">
        <v>1.1321946854929648</v>
      </c>
    </row>
    <row r="2498" spans="1:26" x14ac:dyDescent="0.25">
      <c r="A2498" t="s">
        <v>185</v>
      </c>
      <c r="B2498" t="s">
        <v>363</v>
      </c>
      <c r="C2498" t="str">
        <f>+VLOOKUP(Importaciones_mensuales[[#This Row],[Código Arancelario]],Codigos10[],2,0)</f>
        <v>Lima agria</v>
      </c>
      <c r="D2498">
        <f>+VLOOKUP(Importaciones_mensuales[[#This Row],[Cultivo]],Cod_categoría[],2,0)</f>
        <v>100114027</v>
      </c>
      <c r="E2498" t="str">
        <f>+VLOOKUP(Importaciones_mensuales[[#This Row],[Código Arancelario]],Codigos10[],4,0)</f>
        <v>Sin especificar</v>
      </c>
      <c r="F2498">
        <f>+VLOOKUP(Importaciones_mensuales[[#This Row],[Procesamiento]],Cod_procesamiento[],2,0)</f>
        <v>6</v>
      </c>
      <c r="G2498" t="str">
        <f>+VLOOKUP(Importaciones_mensuales[[#This Row],[Código Arancelario]],Codigos10[],3,0)</f>
        <v>Sin especificar</v>
      </c>
      <c r="H2498">
        <f>+VLOOKUP(Importaciones_mensuales[[#This Row],[Tipo]],Cod_tipo[],2,0)</f>
        <v>5</v>
      </c>
      <c r="I2498" t="str">
        <f>+VLOOKUP(Importaciones_mensuales[[#This Row],[Código Arancelario]],Codigos10[],5,0)</f>
        <v>Cítricos</v>
      </c>
      <c r="J2498">
        <f>+VLOOKUP(Importaciones_mensuales[[#This Row],[Categoría]],Cod_Tipo_cultivo[],2,0)</f>
        <v>2</v>
      </c>
      <c r="K2498" t="s">
        <v>129</v>
      </c>
      <c r="L2498">
        <f>+VLOOKUP(Importaciones_mensuales[[#This Row],[Contenido]],Contenido_cod[],2,0)</f>
        <v>1</v>
      </c>
      <c r="M2498" t="str">
        <f>+VLOOKUP(Importaciones_mensuales[[#This Row],[Código Arancelario]],Codigos10[],7,0)</f>
        <v>Sin especificar</v>
      </c>
      <c r="N2498">
        <v>2019</v>
      </c>
      <c r="O2498">
        <v>0.57611017085058736</v>
      </c>
      <c r="P2498">
        <v>0.79678305923321369</v>
      </c>
      <c r="Q2498">
        <v>0.67788328340787007</v>
      </c>
      <c r="R2498">
        <v>0.70198222074499739</v>
      </c>
      <c r="S2498">
        <v>0.77594852832147088</v>
      </c>
      <c r="T2498">
        <v>0.69180352517669785</v>
      </c>
      <c r="U2498">
        <v>0.88986032284597982</v>
      </c>
      <c r="V2498">
        <v>0.94909232139196398</v>
      </c>
      <c r="W2498">
        <v>0.88244457451728531</v>
      </c>
      <c r="X2498">
        <v>0.71831781294416608</v>
      </c>
      <c r="Y2498">
        <v>0.75005042588430149</v>
      </c>
      <c r="Z2498">
        <v>0.82540619237115398</v>
      </c>
    </row>
    <row r="2499" spans="1:26" x14ac:dyDescent="0.25">
      <c r="A2499" t="s">
        <v>187</v>
      </c>
      <c r="B2499" t="s">
        <v>363</v>
      </c>
      <c r="C2499" t="str">
        <f>+VLOOKUP(Importaciones_mensuales[[#This Row],[Código Arancelario]],Codigos10[],2,0)</f>
        <v>Limón</v>
      </c>
      <c r="D2499">
        <f>+VLOOKUP(Importaciones_mensuales[[#This Row],[Cultivo]],Cod_categoría[],2,0)</f>
        <v>100102003</v>
      </c>
      <c r="E2499" t="str">
        <f>+VLOOKUP(Importaciones_mensuales[[#This Row],[Código Arancelario]],Codigos10[],4,0)</f>
        <v>Sin especificar</v>
      </c>
      <c r="F2499">
        <f>+VLOOKUP(Importaciones_mensuales[[#This Row],[Procesamiento]],Cod_procesamiento[],2,0)</f>
        <v>6</v>
      </c>
      <c r="G2499" t="str">
        <f>+VLOOKUP(Importaciones_mensuales[[#This Row],[Código Arancelario]],Codigos10[],3,0)</f>
        <v>Sin especificar</v>
      </c>
      <c r="H2499">
        <f>+VLOOKUP(Importaciones_mensuales[[#This Row],[Tipo]],Cod_tipo[],2,0)</f>
        <v>5</v>
      </c>
      <c r="I2499" t="str">
        <f>+VLOOKUP(Importaciones_mensuales[[#This Row],[Código Arancelario]],Codigos10[],5,0)</f>
        <v>Cítricos</v>
      </c>
      <c r="J2499">
        <f>+VLOOKUP(Importaciones_mensuales[[#This Row],[Categoría]],Cod_Tipo_cultivo[],2,0)</f>
        <v>2</v>
      </c>
      <c r="K2499" t="s">
        <v>129</v>
      </c>
      <c r="L2499">
        <f>+VLOOKUP(Importaciones_mensuales[[#This Row],[Contenido]],Contenido_cod[],2,0)</f>
        <v>1</v>
      </c>
      <c r="M2499" t="str">
        <f>+VLOOKUP(Importaciones_mensuales[[#This Row],[Código Arancelario]],Codigos10[],7,0)</f>
        <v>Sin especificar</v>
      </c>
      <c r="N2499">
        <v>2019</v>
      </c>
      <c r="O2499">
        <v>0.91396018826633096</v>
      </c>
      <c r="P2499">
        <v>0.87561147759681968</v>
      </c>
      <c r="Q2499">
        <v>0.96088256529503202</v>
      </c>
      <c r="R2499">
        <v>0.81832403885093652</v>
      </c>
      <c r="S2499">
        <v>0.88823882963390022</v>
      </c>
      <c r="T2499">
        <v>0.77638061075448306</v>
      </c>
      <c r="U2499">
        <v>0.74840351574138453</v>
      </c>
      <c r="V2499">
        <v>0.83663571956453764</v>
      </c>
      <c r="W2499">
        <v>0.85391219686508213</v>
      </c>
      <c r="X2499">
        <v>0.83676728321220595</v>
      </c>
      <c r="Y2499">
        <v>0.81164073684246141</v>
      </c>
      <c r="Z2499">
        <v>0.78665743107419095</v>
      </c>
    </row>
    <row r="2500" spans="1:26" x14ac:dyDescent="0.25">
      <c r="A2500" t="s">
        <v>188</v>
      </c>
      <c r="B2500" t="s">
        <v>363</v>
      </c>
      <c r="C2500" t="str">
        <f>+VLOOKUP(Importaciones_mensuales[[#This Row],[Código Arancelario]],Codigos10[],2,0)</f>
        <v>Otros cítricos</v>
      </c>
      <c r="D2500">
        <f>+VLOOKUP(Importaciones_mensuales[[#This Row],[Cultivo]],Cod_categoría[],2,0)</f>
        <v>100102008</v>
      </c>
      <c r="E2500" t="str">
        <f>+VLOOKUP(Importaciones_mensuales[[#This Row],[Código Arancelario]],Codigos10[],4,0)</f>
        <v>Sin especificar</v>
      </c>
      <c r="F2500">
        <f>+VLOOKUP(Importaciones_mensuales[[#This Row],[Procesamiento]],Cod_procesamiento[],2,0)</f>
        <v>6</v>
      </c>
      <c r="G2500" t="str">
        <f>+VLOOKUP(Importaciones_mensuales[[#This Row],[Código Arancelario]],Codigos10[],3,0)</f>
        <v>Sin especificar</v>
      </c>
      <c r="H2500">
        <f>+VLOOKUP(Importaciones_mensuales[[#This Row],[Tipo]],Cod_tipo[],2,0)</f>
        <v>5</v>
      </c>
      <c r="I2500" t="str">
        <f>+VLOOKUP(Importaciones_mensuales[[#This Row],[Código Arancelario]],Codigos10[],5,0)</f>
        <v>Cítricos</v>
      </c>
      <c r="J2500">
        <f>+VLOOKUP(Importaciones_mensuales[[#This Row],[Categoría]],Cod_Tipo_cultivo[],2,0)</f>
        <v>2</v>
      </c>
      <c r="K2500" t="s">
        <v>129</v>
      </c>
      <c r="L2500">
        <f>+VLOOKUP(Importaciones_mensuales[[#This Row],[Contenido]],Contenido_cod[],2,0)</f>
        <v>1</v>
      </c>
      <c r="M2500" t="str">
        <f>+VLOOKUP(Importaciones_mensuales[[#This Row],[Código Arancelario]],Codigos10[],7,0)</f>
        <v>Sin especificar</v>
      </c>
      <c r="N2500">
        <v>2019</v>
      </c>
      <c r="O2500" t="s">
        <v>364</v>
      </c>
      <c r="P2500">
        <v>1.113762351264783</v>
      </c>
      <c r="Q2500" t="s">
        <v>364</v>
      </c>
      <c r="R2500" t="s">
        <v>364</v>
      </c>
      <c r="S2500" t="s">
        <v>364</v>
      </c>
      <c r="T2500">
        <v>0.98674007936507935</v>
      </c>
      <c r="U2500" t="s">
        <v>364</v>
      </c>
      <c r="V2500" t="s">
        <v>364</v>
      </c>
      <c r="W2500" t="s">
        <v>364</v>
      </c>
      <c r="X2500">
        <v>1463.89</v>
      </c>
      <c r="Y2500">
        <v>1.1083777777777777</v>
      </c>
      <c r="Z2500" t="s">
        <v>364</v>
      </c>
    </row>
    <row r="2501" spans="1:26" x14ac:dyDescent="0.25">
      <c r="A2501" t="s">
        <v>298</v>
      </c>
      <c r="B2501" t="s">
        <v>15</v>
      </c>
      <c r="C2501" t="str">
        <f>+VLOOKUP(Importaciones_mensuales[[#This Row],[Código Arancelario]],Codigos10[],2,0)</f>
        <v>Mora</v>
      </c>
      <c r="D2501">
        <f>+VLOOKUP(Importaciones_mensuales[[#This Row],[Cultivo]],Cod_categoría[],2,0)</f>
        <v>100101008</v>
      </c>
      <c r="E2501" t="str">
        <f>+VLOOKUP(Importaciones_mensuales[[#This Row],[Código Arancelario]],Codigos10[],4,0)</f>
        <v>Congelado</v>
      </c>
      <c r="F2501">
        <f>+VLOOKUP(Importaciones_mensuales[[#This Row],[Procesamiento]],Cod_procesamiento[],2,0)</f>
        <v>1</v>
      </c>
      <c r="G2501" t="str">
        <f>+VLOOKUP(Importaciones_mensuales[[#This Row],[Código Arancelario]],Codigos10[],3,0)</f>
        <v>Orgánico</v>
      </c>
      <c r="H2501">
        <f>+VLOOKUP(Importaciones_mensuales[[#This Row],[Tipo]],Cod_tipo[],2,0)</f>
        <v>1</v>
      </c>
      <c r="I2501" t="str">
        <f>+VLOOKUP(Importaciones_mensuales[[#This Row],[Código Arancelario]],Codigos10[],5,0)</f>
        <v>Berries</v>
      </c>
      <c r="J2501">
        <f>+VLOOKUP(Importaciones_mensuales[[#This Row],[Categoría]],Cod_Tipo_cultivo[],2,0)</f>
        <v>1</v>
      </c>
      <c r="K2501" t="s">
        <v>129</v>
      </c>
      <c r="L2501">
        <f>+VLOOKUP(Importaciones_mensuales[[#This Row],[Contenido]],Contenido_cod[],2,0)</f>
        <v>1</v>
      </c>
      <c r="M2501" t="str">
        <f>+VLOOKUP(Importaciones_mensuales[[#This Row],[Código Arancelario]],Codigos10[],7,0)</f>
        <v>Sin especificar</v>
      </c>
      <c r="N2501">
        <v>2016</v>
      </c>
      <c r="O2501">
        <v>0</v>
      </c>
      <c r="P2501">
        <v>0</v>
      </c>
      <c r="Q2501">
        <v>0</v>
      </c>
      <c r="R2501">
        <v>35751.43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</row>
    <row r="2502" spans="1:26" x14ac:dyDescent="0.25">
      <c r="A2502" t="s">
        <v>248</v>
      </c>
      <c r="B2502" t="s">
        <v>15</v>
      </c>
      <c r="C2502" t="str">
        <f>+VLOOKUP(Importaciones_mensuales[[#This Row],[Código Arancelario]],Codigos10[],2,0)</f>
        <v>Mora</v>
      </c>
      <c r="D2502">
        <f>+VLOOKUP(Importaciones_mensuales[[#This Row],[Cultivo]],Cod_categoría[],2,0)</f>
        <v>100101008</v>
      </c>
      <c r="E2502" t="str">
        <f>+VLOOKUP(Importaciones_mensuales[[#This Row],[Código Arancelario]],Codigos10[],4,0)</f>
        <v>Congelado</v>
      </c>
      <c r="F2502">
        <f>+VLOOKUP(Importaciones_mensuales[[#This Row],[Procesamiento]],Cod_procesamiento[],2,0)</f>
        <v>1</v>
      </c>
      <c r="G2502" t="str">
        <f>+VLOOKUP(Importaciones_mensuales[[#This Row],[Código Arancelario]],Codigos10[],3,0)</f>
        <v>No orgánico</v>
      </c>
      <c r="H2502">
        <f>+VLOOKUP(Importaciones_mensuales[[#This Row],[Tipo]],Cod_tipo[],2,0)</f>
        <v>2</v>
      </c>
      <c r="I2502" t="str">
        <f>+VLOOKUP(Importaciones_mensuales[[#This Row],[Código Arancelario]],Codigos10[],5,0)</f>
        <v>Berries</v>
      </c>
      <c r="J2502">
        <f>+VLOOKUP(Importaciones_mensuales[[#This Row],[Categoría]],Cod_Tipo_cultivo[],2,0)</f>
        <v>1</v>
      </c>
      <c r="K2502" t="s">
        <v>129</v>
      </c>
      <c r="L2502">
        <f>+VLOOKUP(Importaciones_mensuales[[#This Row],[Contenido]],Contenido_cod[],2,0)</f>
        <v>1</v>
      </c>
      <c r="M2502" t="str">
        <f>+VLOOKUP(Importaciones_mensuales[[#This Row],[Código Arancelario]],Codigos10[],7,0)</f>
        <v>Sin especificar</v>
      </c>
      <c r="N2502">
        <v>2016</v>
      </c>
      <c r="O2502">
        <v>0</v>
      </c>
      <c r="P2502">
        <v>0</v>
      </c>
      <c r="Q2502">
        <v>0</v>
      </c>
      <c r="R2502">
        <v>63061.8</v>
      </c>
      <c r="S2502">
        <v>0</v>
      </c>
      <c r="T2502">
        <v>0</v>
      </c>
      <c r="U2502">
        <v>57907.199999999997</v>
      </c>
      <c r="V2502">
        <v>28953.599999999999</v>
      </c>
      <c r="W2502">
        <v>0</v>
      </c>
      <c r="X2502">
        <v>0</v>
      </c>
      <c r="Y2502">
        <v>43835.27</v>
      </c>
      <c r="Z2502">
        <v>0</v>
      </c>
    </row>
    <row r="2503" spans="1:26" x14ac:dyDescent="0.25">
      <c r="A2503" t="s">
        <v>254</v>
      </c>
      <c r="B2503" t="s">
        <v>15</v>
      </c>
      <c r="C2503" t="str">
        <f>+VLOOKUP(Importaciones_mensuales[[#This Row],[Código Arancelario]],Codigos10[],2,0)</f>
        <v>Arándano</v>
      </c>
      <c r="D2503">
        <f>+VLOOKUP(Importaciones_mensuales[[#This Row],[Cultivo]],Cod_categoría[],2,0)</f>
        <v>100101001</v>
      </c>
      <c r="E2503" t="str">
        <f>+VLOOKUP(Importaciones_mensuales[[#This Row],[Código Arancelario]],Codigos10[],4,0)</f>
        <v>Congelado</v>
      </c>
      <c r="F2503">
        <f>+VLOOKUP(Importaciones_mensuales[[#This Row],[Procesamiento]],Cod_procesamiento[],2,0)</f>
        <v>1</v>
      </c>
      <c r="G2503" t="str">
        <f>+VLOOKUP(Importaciones_mensuales[[#This Row],[Código Arancelario]],Codigos10[],3,0)</f>
        <v>Orgánico</v>
      </c>
      <c r="H2503">
        <f>+VLOOKUP(Importaciones_mensuales[[#This Row],[Tipo]],Cod_tipo[],2,0)</f>
        <v>1</v>
      </c>
      <c r="I2503" t="str">
        <f>+VLOOKUP(Importaciones_mensuales[[#This Row],[Código Arancelario]],Codigos10[],5,0)</f>
        <v>Berries</v>
      </c>
      <c r="J2503">
        <f>+VLOOKUP(Importaciones_mensuales[[#This Row],[Categoría]],Cod_Tipo_cultivo[],2,0)</f>
        <v>1</v>
      </c>
      <c r="K2503" t="s">
        <v>129</v>
      </c>
      <c r="L2503">
        <f>+VLOOKUP(Importaciones_mensuales[[#This Row],[Contenido]],Contenido_cod[],2,0)</f>
        <v>1</v>
      </c>
      <c r="M2503" t="str">
        <f>+VLOOKUP(Importaciones_mensuales[[#This Row],[Código Arancelario]],Codigos10[],7,0)</f>
        <v>Sin especificar</v>
      </c>
      <c r="N2503">
        <v>2016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80379.61</v>
      </c>
    </row>
    <row r="2504" spans="1:26" x14ac:dyDescent="0.25">
      <c r="A2504" t="s">
        <v>196</v>
      </c>
      <c r="B2504" t="s">
        <v>363</v>
      </c>
      <c r="C2504" t="str">
        <f>+VLOOKUP(Importaciones_mensuales[[#This Row],[Código Arancelario]],Codigos10[],2,0)</f>
        <v>Uva</v>
      </c>
      <c r="D2504">
        <f>+VLOOKUP(Importaciones_mensuales[[#This Row],[Cultivo]],Cod_categoría[],2,0)</f>
        <v>100109001</v>
      </c>
      <c r="E2504" t="str">
        <f>+VLOOKUP(Importaciones_mensuales[[#This Row],[Código Arancelario]],Codigos10[],4,0)</f>
        <v>Deshidratado</v>
      </c>
      <c r="F2504">
        <f>+VLOOKUP(Importaciones_mensuales[[#This Row],[Procesamiento]],Cod_procesamiento[],2,0)</f>
        <v>3</v>
      </c>
      <c r="G2504" t="str">
        <f>+VLOOKUP(Importaciones_mensuales[[#This Row],[Código Arancelario]],Codigos10[],3,0)</f>
        <v>Sin especificar</v>
      </c>
      <c r="H2504">
        <f>+VLOOKUP(Importaciones_mensuales[[#This Row],[Tipo]],Cod_tipo[],2,0)</f>
        <v>5</v>
      </c>
      <c r="I2504" t="str">
        <f>+VLOOKUP(Importaciones_mensuales[[#This Row],[Código Arancelario]],Codigos10[],5,0)</f>
        <v>Uva</v>
      </c>
      <c r="J2504">
        <f>+VLOOKUP(Importaciones_mensuales[[#This Row],[Categoría]],Cod_Tipo_cultivo[],2,0)</f>
        <v>11</v>
      </c>
      <c r="K2504" t="s">
        <v>129</v>
      </c>
      <c r="L2504">
        <f>+VLOOKUP(Importaciones_mensuales[[#This Row],[Contenido]],Contenido_cod[],2,0)</f>
        <v>1</v>
      </c>
      <c r="M2504" t="str">
        <f>+VLOOKUP(Importaciones_mensuales[[#This Row],[Código Arancelario]],Codigos10[],7,0)</f>
        <v>Sin especificar</v>
      </c>
      <c r="N2504">
        <v>2019</v>
      </c>
      <c r="O2504" t="s">
        <v>364</v>
      </c>
      <c r="P2504" t="s">
        <v>364</v>
      </c>
      <c r="Q2504" t="s">
        <v>364</v>
      </c>
      <c r="R2504" t="s">
        <v>364</v>
      </c>
      <c r="S2504">
        <v>32.953333333333333</v>
      </c>
      <c r="T2504" t="s">
        <v>364</v>
      </c>
      <c r="U2504">
        <v>2.2938419512195125</v>
      </c>
      <c r="V2504">
        <v>1.97</v>
      </c>
      <c r="W2504" t="s">
        <v>364</v>
      </c>
      <c r="X2504">
        <v>2.3196490000000001</v>
      </c>
      <c r="Y2504">
        <v>1.3624165384615385</v>
      </c>
      <c r="Z2504">
        <v>2.3419330919575558</v>
      </c>
    </row>
    <row r="2505" spans="1:26" x14ac:dyDescent="0.25">
      <c r="A2505" t="s">
        <v>197</v>
      </c>
      <c r="B2505" t="s">
        <v>363</v>
      </c>
      <c r="C2505" t="str">
        <f>+VLOOKUP(Importaciones_mensuales[[#This Row],[Código Arancelario]],Codigos10[],2,0)</f>
        <v>Uva</v>
      </c>
      <c r="D2505">
        <f>+VLOOKUP(Importaciones_mensuales[[#This Row],[Cultivo]],Cod_categoría[],2,0)</f>
        <v>100109001</v>
      </c>
      <c r="E2505" t="str">
        <f>+VLOOKUP(Importaciones_mensuales[[#This Row],[Código Arancelario]],Codigos10[],4,0)</f>
        <v>Deshidratado</v>
      </c>
      <c r="F2505">
        <f>+VLOOKUP(Importaciones_mensuales[[#This Row],[Procesamiento]],Cod_procesamiento[],2,0)</f>
        <v>3</v>
      </c>
      <c r="G2505" t="str">
        <f>+VLOOKUP(Importaciones_mensuales[[#This Row],[Código Arancelario]],Codigos10[],3,0)</f>
        <v>Sin especificar</v>
      </c>
      <c r="H2505">
        <f>+VLOOKUP(Importaciones_mensuales[[#This Row],[Tipo]],Cod_tipo[],2,0)</f>
        <v>5</v>
      </c>
      <c r="I2505" t="str">
        <f>+VLOOKUP(Importaciones_mensuales[[#This Row],[Código Arancelario]],Codigos10[],5,0)</f>
        <v>Uva</v>
      </c>
      <c r="J2505">
        <f>+VLOOKUP(Importaciones_mensuales[[#This Row],[Categoría]],Cod_Tipo_cultivo[],2,0)</f>
        <v>11</v>
      </c>
      <c r="K2505" t="s">
        <v>129</v>
      </c>
      <c r="L2505">
        <f>+VLOOKUP(Importaciones_mensuales[[#This Row],[Contenido]],Contenido_cod[],2,0)</f>
        <v>1</v>
      </c>
      <c r="M2505" t="str">
        <f>+VLOOKUP(Importaciones_mensuales[[#This Row],[Código Arancelario]],Codigos10[],7,0)</f>
        <v>Sin especificar</v>
      </c>
      <c r="N2505">
        <v>2019</v>
      </c>
      <c r="O2505">
        <v>2.0966179472523883</v>
      </c>
      <c r="P2505">
        <v>1.9891231250000001</v>
      </c>
      <c r="Q2505">
        <v>2.4085949999999996</v>
      </c>
      <c r="R2505">
        <v>40.659999999999997</v>
      </c>
      <c r="S2505" t="s">
        <v>364</v>
      </c>
      <c r="T2505">
        <v>1.8487499999999999</v>
      </c>
      <c r="U2505">
        <v>2.73</v>
      </c>
      <c r="V2505">
        <v>2.8903636489071109</v>
      </c>
      <c r="W2505">
        <v>2.1102212857142857</v>
      </c>
      <c r="X2505" t="s">
        <v>364</v>
      </c>
      <c r="Y2505">
        <v>2.2710664196930641</v>
      </c>
      <c r="Z2505">
        <v>2.73</v>
      </c>
    </row>
    <row r="2506" spans="1:26" x14ac:dyDescent="0.25">
      <c r="A2506" t="s">
        <v>198</v>
      </c>
      <c r="B2506" t="s">
        <v>363</v>
      </c>
      <c r="C2506" t="str">
        <f>+VLOOKUP(Importaciones_mensuales[[#This Row],[Código Arancelario]],Codigos10[],2,0)</f>
        <v>Sandía</v>
      </c>
      <c r="D2506">
        <f>+VLOOKUP(Importaciones_mensuales[[#This Row],[Cultivo]],Cod_categoría[],2,0)</f>
        <v>100112028</v>
      </c>
      <c r="E2506" t="str">
        <f>+VLOOKUP(Importaciones_mensuales[[#This Row],[Código Arancelario]],Codigos10[],4,0)</f>
        <v>Fresco</v>
      </c>
      <c r="F2506">
        <f>+VLOOKUP(Importaciones_mensuales[[#This Row],[Procesamiento]],Cod_procesamiento[],2,0)</f>
        <v>4</v>
      </c>
      <c r="G2506" t="str">
        <f>+VLOOKUP(Importaciones_mensuales[[#This Row],[Código Arancelario]],Codigos10[],3,0)</f>
        <v>Sin especificar</v>
      </c>
      <c r="H2506">
        <f>+VLOOKUP(Importaciones_mensuales[[#This Row],[Tipo]],Cod_tipo[],2,0)</f>
        <v>5</v>
      </c>
      <c r="I2506" t="str">
        <f>+VLOOKUP(Importaciones_mensuales[[#This Row],[Código Arancelario]],Codigos10[],5,0)</f>
        <v>Frutas anuales</v>
      </c>
      <c r="J2506">
        <f>+VLOOKUP(Importaciones_mensuales[[#This Row],[Categoría]],Cod_Tipo_cultivo[],2,0)</f>
        <v>10</v>
      </c>
      <c r="K2506" t="s">
        <v>129</v>
      </c>
      <c r="L2506">
        <f>+VLOOKUP(Importaciones_mensuales[[#This Row],[Contenido]],Contenido_cod[],2,0)</f>
        <v>1</v>
      </c>
      <c r="M2506" t="str">
        <f>+VLOOKUP(Importaciones_mensuales[[#This Row],[Código Arancelario]],Codigos10[],7,0)</f>
        <v>Sin especificar</v>
      </c>
      <c r="N2506">
        <v>2019</v>
      </c>
      <c r="O2506">
        <v>0.10627174472465259</v>
      </c>
      <c r="P2506">
        <v>0.10624413904607923</v>
      </c>
      <c r="Q2506">
        <v>0.10821951219512195</v>
      </c>
      <c r="R2506">
        <v>0.10757522123893805</v>
      </c>
      <c r="S2506">
        <v>0.2247283818403259</v>
      </c>
      <c r="T2506">
        <v>0.20930104334549154</v>
      </c>
      <c r="U2506" t="s">
        <v>364</v>
      </c>
      <c r="V2506">
        <v>0.11975</v>
      </c>
      <c r="W2506">
        <v>0.11535116815624961</v>
      </c>
      <c r="X2506">
        <v>0.11153446720388734</v>
      </c>
      <c r="Y2506">
        <v>0.10212423962086924</v>
      </c>
      <c r="Z2506">
        <v>0.11183546081731571</v>
      </c>
    </row>
    <row r="2507" spans="1:26" x14ac:dyDescent="0.25">
      <c r="A2507" t="s">
        <v>201</v>
      </c>
      <c r="B2507" t="s">
        <v>363</v>
      </c>
      <c r="C2507" t="str">
        <f>+VLOOKUP(Importaciones_mensuales[[#This Row],[Código Arancelario]],Codigos10[],2,0)</f>
        <v>Melón</v>
      </c>
      <c r="D2507">
        <f>+VLOOKUP(Importaciones_mensuales[[#This Row],[Cultivo]],Cod_categoría[],2,0)</f>
        <v>100112027</v>
      </c>
      <c r="E2507" t="str">
        <f>+VLOOKUP(Importaciones_mensuales[[#This Row],[Código Arancelario]],Codigos10[],4,0)</f>
        <v>Fresco</v>
      </c>
      <c r="F2507">
        <f>+VLOOKUP(Importaciones_mensuales[[#This Row],[Procesamiento]],Cod_procesamiento[],2,0)</f>
        <v>4</v>
      </c>
      <c r="G2507" t="str">
        <f>+VLOOKUP(Importaciones_mensuales[[#This Row],[Código Arancelario]],Codigos10[],3,0)</f>
        <v>Sin especificar</v>
      </c>
      <c r="H2507">
        <f>+VLOOKUP(Importaciones_mensuales[[#This Row],[Tipo]],Cod_tipo[],2,0)</f>
        <v>5</v>
      </c>
      <c r="I2507" t="str">
        <f>+VLOOKUP(Importaciones_mensuales[[#This Row],[Código Arancelario]],Codigos10[],5,0)</f>
        <v>Frutas anuales</v>
      </c>
      <c r="J2507">
        <f>+VLOOKUP(Importaciones_mensuales[[#This Row],[Categoría]],Cod_Tipo_cultivo[],2,0)</f>
        <v>10</v>
      </c>
      <c r="K2507" t="s">
        <v>129</v>
      </c>
      <c r="L2507">
        <f>+VLOOKUP(Importaciones_mensuales[[#This Row],[Contenido]],Contenido_cod[],2,0)</f>
        <v>1</v>
      </c>
      <c r="M2507" t="str">
        <f>+VLOOKUP(Importaciones_mensuales[[#This Row],[Código Arancelario]],Codigos10[],7,0)</f>
        <v>Sin especificar</v>
      </c>
      <c r="N2507">
        <v>2019</v>
      </c>
      <c r="O2507" t="s">
        <v>364</v>
      </c>
      <c r="P2507" t="s">
        <v>364</v>
      </c>
      <c r="Q2507" t="s">
        <v>364</v>
      </c>
      <c r="R2507" t="s">
        <v>364</v>
      </c>
      <c r="S2507">
        <v>0.26017440740026981</v>
      </c>
      <c r="T2507">
        <v>0.26162515456633101</v>
      </c>
      <c r="U2507" t="s">
        <v>364</v>
      </c>
      <c r="V2507">
        <v>1.0137623504940199</v>
      </c>
      <c r="W2507">
        <v>1.1232707622298066</v>
      </c>
      <c r="X2507">
        <v>0.32136222910216716</v>
      </c>
      <c r="Y2507">
        <v>0.1395017803813462</v>
      </c>
      <c r="Z2507" t="s">
        <v>364</v>
      </c>
    </row>
    <row r="2508" spans="1:26" x14ac:dyDescent="0.25">
      <c r="A2508" t="s">
        <v>205</v>
      </c>
      <c r="B2508" t="s">
        <v>363</v>
      </c>
      <c r="C2508" t="str">
        <f>+VLOOKUP(Importaciones_mensuales[[#This Row],[Código Arancelario]],Codigos10[],2,0)</f>
        <v>Manzana</v>
      </c>
      <c r="D2508">
        <f>+VLOOKUP(Importaciones_mensuales[[#This Row],[Cultivo]],Cod_categoría[],2,0)</f>
        <v>100104002</v>
      </c>
      <c r="E2508" t="str">
        <f>+VLOOKUP(Importaciones_mensuales[[#This Row],[Código Arancelario]],Codigos10[],4,0)</f>
        <v>Fresco</v>
      </c>
      <c r="F2508">
        <f>+VLOOKUP(Importaciones_mensuales[[#This Row],[Procesamiento]],Cod_procesamiento[],2,0)</f>
        <v>4</v>
      </c>
      <c r="G2508" t="str">
        <f>+VLOOKUP(Importaciones_mensuales[[#This Row],[Código Arancelario]],Codigos10[],3,0)</f>
        <v>Sin especificar</v>
      </c>
      <c r="H2508">
        <f>+VLOOKUP(Importaciones_mensuales[[#This Row],[Tipo]],Cod_tipo[],2,0)</f>
        <v>5</v>
      </c>
      <c r="I2508" t="str">
        <f>+VLOOKUP(Importaciones_mensuales[[#This Row],[Código Arancelario]],Codigos10[],5,0)</f>
        <v>Frutos de pepita</v>
      </c>
      <c r="J2508">
        <f>+VLOOKUP(Importaciones_mensuales[[#This Row],[Categoría]],Cod_Tipo_cultivo[],2,0)</f>
        <v>3</v>
      </c>
      <c r="K2508" t="s">
        <v>129</v>
      </c>
      <c r="L2508">
        <f>+VLOOKUP(Importaciones_mensuales[[#This Row],[Contenido]],Contenido_cod[],2,0)</f>
        <v>1</v>
      </c>
      <c r="M2508" t="str">
        <f>+VLOOKUP(Importaciones_mensuales[[#This Row],[Código Arancelario]],Codigos10[],7,0)</f>
        <v>Richared delicious</v>
      </c>
      <c r="N2508">
        <v>2019</v>
      </c>
      <c r="O2508">
        <v>1.4933491608677856</v>
      </c>
      <c r="P2508">
        <v>1.4765128205128206</v>
      </c>
      <c r="Q2508" t="s">
        <v>364</v>
      </c>
      <c r="R2508" t="s">
        <v>364</v>
      </c>
      <c r="S2508" t="s">
        <v>364</v>
      </c>
      <c r="T2508" t="s">
        <v>364</v>
      </c>
      <c r="U2508" t="s">
        <v>364</v>
      </c>
      <c r="V2508" t="s">
        <v>364</v>
      </c>
      <c r="W2508" t="s">
        <v>364</v>
      </c>
      <c r="X2508" t="s">
        <v>364</v>
      </c>
      <c r="Y2508">
        <v>0.67252320149486144</v>
      </c>
      <c r="Z2508">
        <v>1.6865172955974843</v>
      </c>
    </row>
    <row r="2509" spans="1:26" x14ac:dyDescent="0.25">
      <c r="A2509" t="s">
        <v>260</v>
      </c>
      <c r="B2509" t="s">
        <v>15</v>
      </c>
      <c r="C2509" t="str">
        <f>+VLOOKUP(Importaciones_mensuales[[#This Row],[Código Arancelario]],Codigos10[],2,0)</f>
        <v>Cereza</v>
      </c>
      <c r="D2509">
        <f>+VLOOKUP(Importaciones_mensuales[[#This Row],[Cultivo]],Cod_categoría[],2,0)</f>
        <v>100103001</v>
      </c>
      <c r="E2509" t="str">
        <f>+VLOOKUP(Importaciones_mensuales[[#This Row],[Código Arancelario]],Codigos10[],4,0)</f>
        <v>Conserva</v>
      </c>
      <c r="F2509">
        <f>+VLOOKUP(Importaciones_mensuales[[#This Row],[Procesamiento]],Cod_procesamiento[],2,0)</f>
        <v>2</v>
      </c>
      <c r="G2509" t="str">
        <f>+VLOOKUP(Importaciones_mensuales[[#This Row],[Código Arancelario]],Codigos10[],3,0)</f>
        <v>Orgánico</v>
      </c>
      <c r="H2509">
        <f>+VLOOKUP(Importaciones_mensuales[[#This Row],[Tipo]],Cod_tipo[],2,0)</f>
        <v>1</v>
      </c>
      <c r="I2509" t="str">
        <f>+VLOOKUP(Importaciones_mensuales[[#This Row],[Código Arancelario]],Codigos10[],5,0)</f>
        <v>Frutos de carozo</v>
      </c>
      <c r="J2509">
        <f>+VLOOKUP(Importaciones_mensuales[[#This Row],[Categoría]],Cod_Tipo_cultivo[],2,0)</f>
        <v>5</v>
      </c>
      <c r="K2509" t="s">
        <v>129</v>
      </c>
      <c r="L2509">
        <f>+VLOOKUP(Importaciones_mensuales[[#This Row],[Contenido]],Contenido_cod[],2,0)</f>
        <v>1</v>
      </c>
      <c r="M2509" t="str">
        <f>+VLOOKUP(Importaciones_mensuales[[#This Row],[Código Arancelario]],Codigos10[],7,0)</f>
        <v>Sin especificar</v>
      </c>
      <c r="N2509">
        <v>2016</v>
      </c>
      <c r="O2509">
        <v>0</v>
      </c>
      <c r="P2509">
        <v>0</v>
      </c>
      <c r="Q2509">
        <v>276672.43</v>
      </c>
      <c r="R2509">
        <v>235786.36</v>
      </c>
      <c r="S2509">
        <v>175318.7</v>
      </c>
      <c r="T2509">
        <v>0</v>
      </c>
      <c r="U2509">
        <v>53040</v>
      </c>
      <c r="V2509">
        <v>0</v>
      </c>
      <c r="W2509">
        <v>0</v>
      </c>
      <c r="X2509">
        <v>0</v>
      </c>
      <c r="Y2509">
        <v>40000</v>
      </c>
      <c r="Z2509">
        <v>0</v>
      </c>
    </row>
    <row r="2510" spans="1:26" x14ac:dyDescent="0.25">
      <c r="A2510" t="s">
        <v>295</v>
      </c>
      <c r="B2510" t="s">
        <v>363</v>
      </c>
      <c r="C2510" t="str">
        <f>+VLOOKUP(Importaciones_mensuales[[#This Row],[Código Arancelario]],Codigos10[],2,0)</f>
        <v>Manzana</v>
      </c>
      <c r="D2510">
        <f>+VLOOKUP(Importaciones_mensuales[[#This Row],[Cultivo]],Cod_categoría[],2,0)</f>
        <v>100104002</v>
      </c>
      <c r="E2510" t="str">
        <f>+VLOOKUP(Importaciones_mensuales[[#This Row],[Código Arancelario]],Codigos10[],4,0)</f>
        <v>Fresco</v>
      </c>
      <c r="F2510">
        <f>+VLOOKUP(Importaciones_mensuales[[#This Row],[Procesamiento]],Cod_procesamiento[],2,0)</f>
        <v>4</v>
      </c>
      <c r="G2510" t="str">
        <f>+VLOOKUP(Importaciones_mensuales[[#This Row],[Código Arancelario]],Codigos10[],3,0)</f>
        <v>Sin especificar</v>
      </c>
      <c r="H2510">
        <f>+VLOOKUP(Importaciones_mensuales[[#This Row],[Tipo]],Cod_tipo[],2,0)</f>
        <v>5</v>
      </c>
      <c r="I2510" t="str">
        <f>+VLOOKUP(Importaciones_mensuales[[#This Row],[Código Arancelario]],Codigos10[],5,0)</f>
        <v>Frutos de pepita</v>
      </c>
      <c r="J2510">
        <f>+VLOOKUP(Importaciones_mensuales[[#This Row],[Categoría]],Cod_Tipo_cultivo[],2,0)</f>
        <v>3</v>
      </c>
      <c r="K2510" t="s">
        <v>129</v>
      </c>
      <c r="L2510">
        <f>+VLOOKUP(Importaciones_mensuales[[#This Row],[Contenido]],Contenido_cod[],2,0)</f>
        <v>1</v>
      </c>
      <c r="M2510" t="str">
        <f>+VLOOKUP(Importaciones_mensuales[[#This Row],[Código Arancelario]],Codigos10[],7,0)</f>
        <v>Red starking</v>
      </c>
      <c r="N2510">
        <v>2019</v>
      </c>
      <c r="O2510" t="s">
        <v>364</v>
      </c>
      <c r="P2510">
        <v>406.54</v>
      </c>
      <c r="Q2510" t="s">
        <v>364</v>
      </c>
      <c r="R2510" t="s">
        <v>364</v>
      </c>
      <c r="S2510" t="s">
        <v>364</v>
      </c>
      <c r="T2510" t="s">
        <v>364</v>
      </c>
      <c r="U2510" t="s">
        <v>364</v>
      </c>
      <c r="V2510" t="s">
        <v>364</v>
      </c>
      <c r="W2510" t="s">
        <v>364</v>
      </c>
      <c r="X2510" t="s">
        <v>364</v>
      </c>
      <c r="Y2510" t="s">
        <v>364</v>
      </c>
      <c r="Z2510" t="s">
        <v>364</v>
      </c>
    </row>
    <row r="2511" spans="1:26" x14ac:dyDescent="0.25">
      <c r="A2511" t="s">
        <v>262</v>
      </c>
      <c r="B2511" t="s">
        <v>15</v>
      </c>
      <c r="C2511" t="str">
        <f>+VLOOKUP(Importaciones_mensuales[[#This Row],[Código Arancelario]],Codigos10[],2,0)</f>
        <v>Cereza</v>
      </c>
      <c r="D2511">
        <f>+VLOOKUP(Importaciones_mensuales[[#This Row],[Cultivo]],Cod_categoría[],2,0)</f>
        <v>100103001</v>
      </c>
      <c r="E2511" t="str">
        <f>+VLOOKUP(Importaciones_mensuales[[#This Row],[Código Arancelario]],Codigos10[],4,0)</f>
        <v>Conserva</v>
      </c>
      <c r="F2511">
        <f>+VLOOKUP(Importaciones_mensuales[[#This Row],[Procesamiento]],Cod_procesamiento[],2,0)</f>
        <v>2</v>
      </c>
      <c r="G2511" t="str">
        <f>+VLOOKUP(Importaciones_mensuales[[#This Row],[Código Arancelario]],Codigos10[],3,0)</f>
        <v>No orgánico</v>
      </c>
      <c r="H2511">
        <f>+VLOOKUP(Importaciones_mensuales[[#This Row],[Tipo]],Cod_tipo[],2,0)</f>
        <v>2</v>
      </c>
      <c r="I2511" t="str">
        <f>+VLOOKUP(Importaciones_mensuales[[#This Row],[Código Arancelario]],Codigos10[],5,0)</f>
        <v>Frutos de carozo</v>
      </c>
      <c r="J2511">
        <f>+VLOOKUP(Importaciones_mensuales[[#This Row],[Categoría]],Cod_Tipo_cultivo[],2,0)</f>
        <v>5</v>
      </c>
      <c r="K2511" t="s">
        <v>129</v>
      </c>
      <c r="L2511">
        <f>+VLOOKUP(Importaciones_mensuales[[#This Row],[Contenido]],Contenido_cod[],2,0)</f>
        <v>1</v>
      </c>
      <c r="M2511" t="str">
        <f>+VLOOKUP(Importaciones_mensuales[[#This Row],[Código Arancelario]],Codigos10[],7,0)</f>
        <v>Sin especificar</v>
      </c>
      <c r="N2511">
        <v>2016</v>
      </c>
      <c r="O2511">
        <v>0</v>
      </c>
      <c r="P2511">
        <v>54988.85</v>
      </c>
      <c r="Q2511">
        <v>0</v>
      </c>
      <c r="R2511">
        <v>0</v>
      </c>
      <c r="S2511">
        <v>0</v>
      </c>
      <c r="T2511">
        <v>200350.98</v>
      </c>
      <c r="U2511">
        <v>0</v>
      </c>
      <c r="V2511">
        <v>0</v>
      </c>
      <c r="W2511">
        <v>27074.46</v>
      </c>
      <c r="X2511">
        <v>32710</v>
      </c>
      <c r="Y2511">
        <v>0</v>
      </c>
      <c r="Z2511">
        <v>86.88</v>
      </c>
    </row>
    <row r="2512" spans="1:26" x14ac:dyDescent="0.25">
      <c r="A2512" t="s">
        <v>266</v>
      </c>
      <c r="B2512" t="s">
        <v>15</v>
      </c>
      <c r="C2512" t="str">
        <f>+VLOOKUP(Importaciones_mensuales[[#This Row],[Código Arancelario]],Codigos10[],2,0)</f>
        <v>Ciruela</v>
      </c>
      <c r="D2512">
        <f>+VLOOKUP(Importaciones_mensuales[[#This Row],[Cultivo]],Cod_categoría[],2,0)</f>
        <v>100103002</v>
      </c>
      <c r="E2512" t="str">
        <f>+VLOOKUP(Importaciones_mensuales[[#This Row],[Código Arancelario]],Codigos10[],4,0)</f>
        <v>Deshidratado</v>
      </c>
      <c r="F2512">
        <f>+VLOOKUP(Importaciones_mensuales[[#This Row],[Procesamiento]],Cod_procesamiento[],2,0)</f>
        <v>3</v>
      </c>
      <c r="G2512" t="str">
        <f>+VLOOKUP(Importaciones_mensuales[[#This Row],[Código Arancelario]],Codigos10[],3,0)</f>
        <v>Orgánico</v>
      </c>
      <c r="H2512">
        <f>+VLOOKUP(Importaciones_mensuales[[#This Row],[Tipo]],Cod_tipo[],2,0)</f>
        <v>1</v>
      </c>
      <c r="I2512" t="str">
        <f>+VLOOKUP(Importaciones_mensuales[[#This Row],[Código Arancelario]],Codigos10[],5,0)</f>
        <v>Frutos de carozo</v>
      </c>
      <c r="J2512">
        <f>+VLOOKUP(Importaciones_mensuales[[#This Row],[Categoría]],Cod_Tipo_cultivo[],2,0)</f>
        <v>5</v>
      </c>
      <c r="K2512" t="s">
        <v>129</v>
      </c>
      <c r="L2512">
        <f>+VLOOKUP(Importaciones_mensuales[[#This Row],[Contenido]],Contenido_cod[],2,0)</f>
        <v>1</v>
      </c>
      <c r="M2512" t="str">
        <f>+VLOOKUP(Importaciones_mensuales[[#This Row],[Código Arancelario]],Codigos10[],7,0)</f>
        <v>Sin especificar</v>
      </c>
      <c r="N2512">
        <v>2016</v>
      </c>
      <c r="O2512">
        <v>0</v>
      </c>
      <c r="P2512">
        <v>0</v>
      </c>
      <c r="Q2512">
        <v>18024</v>
      </c>
      <c r="R2512">
        <v>17854</v>
      </c>
      <c r="S2512">
        <v>94128</v>
      </c>
      <c r="T2512">
        <v>65965</v>
      </c>
      <c r="U2512">
        <v>43810</v>
      </c>
      <c r="V2512">
        <v>0</v>
      </c>
      <c r="W2512">
        <v>0</v>
      </c>
      <c r="X2512">
        <v>0</v>
      </c>
      <c r="Y2512">
        <v>0</v>
      </c>
      <c r="Z2512">
        <v>0</v>
      </c>
    </row>
    <row r="2513" spans="1:26" x14ac:dyDescent="0.25">
      <c r="A2513" t="s">
        <v>268</v>
      </c>
      <c r="B2513" t="s">
        <v>15</v>
      </c>
      <c r="C2513" t="str">
        <f>+VLOOKUP(Importaciones_mensuales[[#This Row],[Código Arancelario]],Codigos10[],2,0)</f>
        <v>Manzana</v>
      </c>
      <c r="D2513">
        <f>+VLOOKUP(Importaciones_mensuales[[#This Row],[Cultivo]],Cod_categoría[],2,0)</f>
        <v>100104002</v>
      </c>
      <c r="E2513" t="str">
        <f>+VLOOKUP(Importaciones_mensuales[[#This Row],[Código Arancelario]],Codigos10[],4,0)</f>
        <v>Deshidratado</v>
      </c>
      <c r="F2513">
        <f>+VLOOKUP(Importaciones_mensuales[[#This Row],[Procesamiento]],Cod_procesamiento[],2,0)</f>
        <v>3</v>
      </c>
      <c r="G2513" t="str">
        <f>+VLOOKUP(Importaciones_mensuales[[#This Row],[Código Arancelario]],Codigos10[],3,0)</f>
        <v>No orgánico</v>
      </c>
      <c r="H2513">
        <f>+VLOOKUP(Importaciones_mensuales[[#This Row],[Tipo]],Cod_tipo[],2,0)</f>
        <v>2</v>
      </c>
      <c r="I2513" t="str">
        <f>+VLOOKUP(Importaciones_mensuales[[#This Row],[Código Arancelario]],Codigos10[],5,0)</f>
        <v>Frutos de pepita</v>
      </c>
      <c r="J2513">
        <f>+VLOOKUP(Importaciones_mensuales[[#This Row],[Categoría]],Cod_Tipo_cultivo[],2,0)</f>
        <v>3</v>
      </c>
      <c r="K2513" t="s">
        <v>129</v>
      </c>
      <c r="L2513">
        <f>+VLOOKUP(Importaciones_mensuales[[#This Row],[Contenido]],Contenido_cod[],2,0)</f>
        <v>1</v>
      </c>
      <c r="M2513" t="str">
        <f>+VLOOKUP(Importaciones_mensuales[[#This Row],[Código Arancelario]],Codigos10[],7,0)</f>
        <v>Sin especificar</v>
      </c>
      <c r="N2513">
        <v>2016</v>
      </c>
      <c r="O2513">
        <v>0</v>
      </c>
      <c r="P2513">
        <v>14.11</v>
      </c>
      <c r="Q2513">
        <v>28695.79</v>
      </c>
      <c r="R2513">
        <v>0</v>
      </c>
      <c r="S2513">
        <v>88.72</v>
      </c>
      <c r="T2513">
        <v>0</v>
      </c>
      <c r="U2513">
        <v>10320.370000000001</v>
      </c>
      <c r="V2513">
        <v>0</v>
      </c>
      <c r="W2513">
        <v>67.180000000000007</v>
      </c>
      <c r="X2513">
        <v>32728.69</v>
      </c>
      <c r="Y2513">
        <v>16364.36</v>
      </c>
      <c r="Z2513">
        <v>21766.44</v>
      </c>
    </row>
    <row r="2514" spans="1:26" x14ac:dyDescent="0.25">
      <c r="A2514" t="s">
        <v>272</v>
      </c>
      <c r="B2514" t="s">
        <v>15</v>
      </c>
      <c r="C2514" t="str">
        <f>+VLOOKUP(Importaciones_mensuales[[#This Row],[Código Arancelario]],Codigos10[],2,0)</f>
        <v>Frambuesa</v>
      </c>
      <c r="D2514">
        <f>+VLOOKUP(Importaciones_mensuales[[#This Row],[Cultivo]],Cod_categoría[],2,0)</f>
        <v>100101004</v>
      </c>
      <c r="E2514" t="str">
        <f>+VLOOKUP(Importaciones_mensuales[[#This Row],[Código Arancelario]],Codigos10[],4,0)</f>
        <v>Deshidratado</v>
      </c>
      <c r="F2514">
        <f>+VLOOKUP(Importaciones_mensuales[[#This Row],[Procesamiento]],Cod_procesamiento[],2,0)</f>
        <v>3</v>
      </c>
      <c r="G2514" t="str">
        <f>+VLOOKUP(Importaciones_mensuales[[#This Row],[Código Arancelario]],Codigos10[],3,0)</f>
        <v>No orgánico</v>
      </c>
      <c r="H2514">
        <f>+VLOOKUP(Importaciones_mensuales[[#This Row],[Tipo]],Cod_tipo[],2,0)</f>
        <v>2</v>
      </c>
      <c r="I2514" t="str">
        <f>+VLOOKUP(Importaciones_mensuales[[#This Row],[Código Arancelario]],Codigos10[],5,0)</f>
        <v>Berries</v>
      </c>
      <c r="J2514">
        <f>+VLOOKUP(Importaciones_mensuales[[#This Row],[Categoría]],Cod_Tipo_cultivo[],2,0)</f>
        <v>1</v>
      </c>
      <c r="K2514" t="s">
        <v>129</v>
      </c>
      <c r="L2514">
        <f>+VLOOKUP(Importaciones_mensuales[[#This Row],[Contenido]],Contenido_cod[],2,0)</f>
        <v>1</v>
      </c>
      <c r="M2514" t="str">
        <f>+VLOOKUP(Importaciones_mensuales[[#This Row],[Código Arancelario]],Codigos10[],7,0)</f>
        <v>Sin especificar</v>
      </c>
      <c r="N2514">
        <v>2016</v>
      </c>
      <c r="O2514">
        <v>0</v>
      </c>
      <c r="P2514">
        <v>0</v>
      </c>
      <c r="Q2514">
        <v>0</v>
      </c>
      <c r="R2514">
        <v>33.01</v>
      </c>
      <c r="S2514">
        <v>0</v>
      </c>
      <c r="T2514">
        <v>0</v>
      </c>
      <c r="U2514">
        <v>0</v>
      </c>
      <c r="V2514">
        <v>0</v>
      </c>
      <c r="W2514">
        <v>36735.279999999999</v>
      </c>
      <c r="X2514">
        <v>0</v>
      </c>
      <c r="Y2514">
        <v>30907.78</v>
      </c>
      <c r="Z2514">
        <v>36270.28</v>
      </c>
    </row>
    <row r="2515" spans="1:26" x14ac:dyDescent="0.25">
      <c r="A2515" t="s">
        <v>312</v>
      </c>
      <c r="B2515" t="s">
        <v>363</v>
      </c>
      <c r="C2515" t="str">
        <f>+VLOOKUP(Importaciones_mensuales[[#This Row],[Código Arancelario]],Codigos10[],2,0)</f>
        <v>Manzana</v>
      </c>
      <c r="D2515">
        <f>+VLOOKUP(Importaciones_mensuales[[#This Row],[Cultivo]],Cod_categoría[],2,0)</f>
        <v>100104002</v>
      </c>
      <c r="E2515" t="str">
        <f>+VLOOKUP(Importaciones_mensuales[[#This Row],[Código Arancelario]],Codigos10[],4,0)</f>
        <v>Fresco</v>
      </c>
      <c r="F2515">
        <f>+VLOOKUP(Importaciones_mensuales[[#This Row],[Procesamiento]],Cod_procesamiento[],2,0)</f>
        <v>4</v>
      </c>
      <c r="G2515" t="str">
        <f>+VLOOKUP(Importaciones_mensuales[[#This Row],[Código Arancelario]],Codigos10[],3,0)</f>
        <v>Sin especificar</v>
      </c>
      <c r="H2515">
        <f>+VLOOKUP(Importaciones_mensuales[[#This Row],[Tipo]],Cod_tipo[],2,0)</f>
        <v>5</v>
      </c>
      <c r="I2515" t="str">
        <f>+VLOOKUP(Importaciones_mensuales[[#This Row],[Código Arancelario]],Codigos10[],5,0)</f>
        <v>Frutos de pepita</v>
      </c>
      <c r="J2515">
        <f>+VLOOKUP(Importaciones_mensuales[[#This Row],[Categoría]],Cod_Tipo_cultivo[],2,0)</f>
        <v>3</v>
      </c>
      <c r="K2515" t="s">
        <v>129</v>
      </c>
      <c r="L2515">
        <f>+VLOOKUP(Importaciones_mensuales[[#This Row],[Contenido]],Contenido_cod[],2,0)</f>
        <v>1</v>
      </c>
      <c r="M2515" t="str">
        <f>+VLOOKUP(Importaciones_mensuales[[#This Row],[Código Arancelario]],Codigos10[],7,0)</f>
        <v>Red chief</v>
      </c>
      <c r="N2515">
        <v>2019</v>
      </c>
      <c r="O2515">
        <v>1.6345277777777778</v>
      </c>
      <c r="P2515" t="s">
        <v>364</v>
      </c>
      <c r="Q2515" t="s">
        <v>364</v>
      </c>
      <c r="R2515" t="s">
        <v>364</v>
      </c>
      <c r="S2515" t="s">
        <v>364</v>
      </c>
      <c r="T2515" t="s">
        <v>364</v>
      </c>
      <c r="U2515" t="s">
        <v>364</v>
      </c>
      <c r="V2515" t="s">
        <v>364</v>
      </c>
      <c r="W2515" t="s">
        <v>364</v>
      </c>
      <c r="X2515" t="s">
        <v>364</v>
      </c>
      <c r="Y2515" t="s">
        <v>364</v>
      </c>
      <c r="Z2515" t="s">
        <v>364</v>
      </c>
    </row>
    <row r="2516" spans="1:26" x14ac:dyDescent="0.25">
      <c r="A2516" t="s">
        <v>301</v>
      </c>
      <c r="B2516" t="s">
        <v>15</v>
      </c>
      <c r="C2516" t="str">
        <f>+VLOOKUP(Importaciones_mensuales[[#This Row],[Código Arancelario]],Codigos10[],2,0)</f>
        <v>Arándano</v>
      </c>
      <c r="D2516">
        <f>+VLOOKUP(Importaciones_mensuales[[#This Row],[Cultivo]],Cod_categoría[],2,0)</f>
        <v>100101001</v>
      </c>
      <c r="E2516" t="str">
        <f>+VLOOKUP(Importaciones_mensuales[[#This Row],[Código Arancelario]],Codigos10[],4,0)</f>
        <v>Deshidratado</v>
      </c>
      <c r="F2516">
        <f>+VLOOKUP(Importaciones_mensuales[[#This Row],[Procesamiento]],Cod_procesamiento[],2,0)</f>
        <v>3</v>
      </c>
      <c r="G2516" t="str">
        <f>+VLOOKUP(Importaciones_mensuales[[#This Row],[Código Arancelario]],Codigos10[],3,0)</f>
        <v>Orgánico</v>
      </c>
      <c r="H2516">
        <f>+VLOOKUP(Importaciones_mensuales[[#This Row],[Tipo]],Cod_tipo[],2,0)</f>
        <v>1</v>
      </c>
      <c r="I2516" t="str">
        <f>+VLOOKUP(Importaciones_mensuales[[#This Row],[Código Arancelario]],Codigos10[],5,0)</f>
        <v>Berries</v>
      </c>
      <c r="J2516">
        <f>+VLOOKUP(Importaciones_mensuales[[#This Row],[Categoría]],Cod_Tipo_cultivo[],2,0)</f>
        <v>1</v>
      </c>
      <c r="K2516" t="s">
        <v>129</v>
      </c>
      <c r="L2516">
        <f>+VLOOKUP(Importaciones_mensuales[[#This Row],[Contenido]],Contenido_cod[],2,0)</f>
        <v>1</v>
      </c>
      <c r="M2516" t="str">
        <f>+VLOOKUP(Importaciones_mensuales[[#This Row],[Código Arancelario]],Codigos10[],7,0)</f>
        <v>Sin especificar</v>
      </c>
      <c r="N2516">
        <v>2016</v>
      </c>
      <c r="O2516">
        <v>0</v>
      </c>
      <c r="P2516">
        <v>8327.66</v>
      </c>
      <c r="Q2516">
        <v>0</v>
      </c>
      <c r="R2516">
        <v>0</v>
      </c>
      <c r="S2516">
        <v>1574.76</v>
      </c>
      <c r="T2516">
        <v>0</v>
      </c>
      <c r="U2516">
        <v>0</v>
      </c>
      <c r="V2516">
        <v>6549.67</v>
      </c>
      <c r="W2516">
        <v>0</v>
      </c>
      <c r="X2516">
        <v>0</v>
      </c>
      <c r="Y2516">
        <v>5383.34</v>
      </c>
      <c r="Z2516">
        <v>0</v>
      </c>
    </row>
    <row r="2517" spans="1:26" x14ac:dyDescent="0.25">
      <c r="A2517" t="s">
        <v>216</v>
      </c>
      <c r="B2517" t="s">
        <v>363</v>
      </c>
      <c r="C2517" t="str">
        <f>+VLOOKUP(Importaciones_mensuales[[#This Row],[Código Arancelario]],Codigos10[],2,0)</f>
        <v>Pera</v>
      </c>
      <c r="D2517">
        <f>+VLOOKUP(Importaciones_mensuales[[#This Row],[Cultivo]],Cod_categoría[],2,0)</f>
        <v>100104005</v>
      </c>
      <c r="E2517" t="str">
        <f>+VLOOKUP(Importaciones_mensuales[[#This Row],[Código Arancelario]],Codigos10[],4,0)</f>
        <v>Fresco</v>
      </c>
      <c r="F2517">
        <f>+VLOOKUP(Importaciones_mensuales[[#This Row],[Procesamiento]],Cod_procesamiento[],2,0)</f>
        <v>4</v>
      </c>
      <c r="G2517" t="str">
        <f>+VLOOKUP(Importaciones_mensuales[[#This Row],[Código Arancelario]],Codigos10[],3,0)</f>
        <v>Sin especificar</v>
      </c>
      <c r="H2517">
        <f>+VLOOKUP(Importaciones_mensuales[[#This Row],[Tipo]],Cod_tipo[],2,0)</f>
        <v>5</v>
      </c>
      <c r="I2517" t="str">
        <f>+VLOOKUP(Importaciones_mensuales[[#This Row],[Código Arancelario]],Codigos10[],5,0)</f>
        <v>Frutos de pepita</v>
      </c>
      <c r="J2517">
        <f>+VLOOKUP(Importaciones_mensuales[[#This Row],[Categoría]],Cod_Tipo_cultivo[],2,0)</f>
        <v>3</v>
      </c>
      <c r="K2517" t="s">
        <v>129</v>
      </c>
      <c r="L2517">
        <f>+VLOOKUP(Importaciones_mensuales[[#This Row],[Contenido]],Contenido_cod[],2,0)</f>
        <v>1</v>
      </c>
      <c r="M2517" t="str">
        <f>+VLOOKUP(Importaciones_mensuales[[#This Row],[Código Arancelario]],Codigos10[],7,0)</f>
        <v>Packham's triumph</v>
      </c>
      <c r="N2517">
        <v>2019</v>
      </c>
      <c r="O2517">
        <v>1.2768743361359594</v>
      </c>
      <c r="P2517" t="s">
        <v>364</v>
      </c>
      <c r="Q2517" t="s">
        <v>364</v>
      </c>
      <c r="R2517" t="s">
        <v>364</v>
      </c>
      <c r="S2517" t="s">
        <v>364</v>
      </c>
      <c r="T2517" t="s">
        <v>364</v>
      </c>
      <c r="U2517" t="s">
        <v>364</v>
      </c>
      <c r="V2517" t="s">
        <v>364</v>
      </c>
      <c r="W2517" t="s">
        <v>364</v>
      </c>
      <c r="X2517" t="s">
        <v>364</v>
      </c>
      <c r="Y2517">
        <v>1.016659924463458</v>
      </c>
      <c r="Z2517">
        <v>1.4320639609555617</v>
      </c>
    </row>
    <row r="2518" spans="1:26" x14ac:dyDescent="0.25">
      <c r="A2518" t="s">
        <v>314</v>
      </c>
      <c r="B2518" t="s">
        <v>363</v>
      </c>
      <c r="C2518" t="str">
        <f>+VLOOKUP(Importaciones_mensuales[[#This Row],[Código Arancelario]],Codigos10[],2,0)</f>
        <v>Pera</v>
      </c>
      <c r="D2518">
        <f>+VLOOKUP(Importaciones_mensuales[[#This Row],[Cultivo]],Cod_categoría[],2,0)</f>
        <v>100104005</v>
      </c>
      <c r="E2518" t="str">
        <f>+VLOOKUP(Importaciones_mensuales[[#This Row],[Código Arancelario]],Codigos10[],4,0)</f>
        <v>Fresco</v>
      </c>
      <c r="F2518">
        <f>+VLOOKUP(Importaciones_mensuales[[#This Row],[Procesamiento]],Cod_procesamiento[],2,0)</f>
        <v>4</v>
      </c>
      <c r="G2518" t="str">
        <f>+VLOOKUP(Importaciones_mensuales[[#This Row],[Código Arancelario]],Codigos10[],3,0)</f>
        <v>Sin especificar</v>
      </c>
      <c r="H2518">
        <f>+VLOOKUP(Importaciones_mensuales[[#This Row],[Tipo]],Cod_tipo[],2,0)</f>
        <v>5</v>
      </c>
      <c r="I2518" t="str">
        <f>+VLOOKUP(Importaciones_mensuales[[#This Row],[Código Arancelario]],Codigos10[],5,0)</f>
        <v>Frutos de pepita</v>
      </c>
      <c r="J2518">
        <f>+VLOOKUP(Importaciones_mensuales[[#This Row],[Categoría]],Cod_Tipo_cultivo[],2,0)</f>
        <v>3</v>
      </c>
      <c r="K2518" t="s">
        <v>129</v>
      </c>
      <c r="L2518">
        <f>+VLOOKUP(Importaciones_mensuales[[#This Row],[Contenido]],Contenido_cod[],2,0)</f>
        <v>1</v>
      </c>
      <c r="M2518" t="str">
        <f>+VLOOKUP(Importaciones_mensuales[[#This Row],[Código Arancelario]],Codigos10[],7,0)</f>
        <v>Abate fetel</v>
      </c>
      <c r="N2518">
        <v>2019</v>
      </c>
      <c r="O2518" t="s">
        <v>364</v>
      </c>
      <c r="P2518" t="s">
        <v>364</v>
      </c>
      <c r="Q2518" t="s">
        <v>364</v>
      </c>
      <c r="R2518">
        <v>1.2817640306122449</v>
      </c>
      <c r="S2518" t="s">
        <v>364</v>
      </c>
      <c r="T2518" t="s">
        <v>364</v>
      </c>
      <c r="U2518" t="s">
        <v>364</v>
      </c>
      <c r="V2518" t="s">
        <v>364</v>
      </c>
      <c r="W2518" t="s">
        <v>364</v>
      </c>
      <c r="X2518" t="s">
        <v>364</v>
      </c>
      <c r="Y2518" t="s">
        <v>364</v>
      </c>
      <c r="Z2518" t="s">
        <v>364</v>
      </c>
    </row>
    <row r="2519" spans="1:26" x14ac:dyDescent="0.25">
      <c r="A2519" t="s">
        <v>219</v>
      </c>
      <c r="B2519" t="s">
        <v>363</v>
      </c>
      <c r="C2519" t="str">
        <f>+VLOOKUP(Importaciones_mensuales[[#This Row],[Código Arancelario]],Codigos10[],2,0)</f>
        <v>Pera</v>
      </c>
      <c r="D2519">
        <f>+VLOOKUP(Importaciones_mensuales[[#This Row],[Cultivo]],Cod_categoría[],2,0)</f>
        <v>100104005</v>
      </c>
      <c r="E2519" t="str">
        <f>+VLOOKUP(Importaciones_mensuales[[#This Row],[Código Arancelario]],Codigos10[],4,0)</f>
        <v>Fresco</v>
      </c>
      <c r="F2519">
        <f>+VLOOKUP(Importaciones_mensuales[[#This Row],[Procesamiento]],Cod_procesamiento[],2,0)</f>
        <v>4</v>
      </c>
      <c r="G2519" t="str">
        <f>+VLOOKUP(Importaciones_mensuales[[#This Row],[Código Arancelario]],Codigos10[],3,0)</f>
        <v>Sin especificar</v>
      </c>
      <c r="H2519">
        <f>+VLOOKUP(Importaciones_mensuales[[#This Row],[Tipo]],Cod_tipo[],2,0)</f>
        <v>5</v>
      </c>
      <c r="I2519" t="str">
        <f>+VLOOKUP(Importaciones_mensuales[[#This Row],[Código Arancelario]],Codigos10[],5,0)</f>
        <v>Frutos de pepita</v>
      </c>
      <c r="J2519">
        <f>+VLOOKUP(Importaciones_mensuales[[#This Row],[Categoría]],Cod_Tipo_cultivo[],2,0)</f>
        <v>3</v>
      </c>
      <c r="K2519" t="s">
        <v>129</v>
      </c>
      <c r="L2519">
        <f>+VLOOKUP(Importaciones_mensuales[[#This Row],[Contenido]],Contenido_cod[],2,0)</f>
        <v>1</v>
      </c>
      <c r="M2519" t="str">
        <f>+VLOOKUP(Importaciones_mensuales[[#This Row],[Código Arancelario]],Codigos10[],7,0)</f>
        <v>D'Anjou</v>
      </c>
      <c r="N2519">
        <v>2019</v>
      </c>
      <c r="O2519">
        <v>1.2569691647150663</v>
      </c>
      <c r="P2519" t="s">
        <v>364</v>
      </c>
      <c r="Q2519" t="s">
        <v>364</v>
      </c>
      <c r="R2519" t="s">
        <v>364</v>
      </c>
      <c r="S2519" t="s">
        <v>364</v>
      </c>
      <c r="T2519" t="s">
        <v>364</v>
      </c>
      <c r="U2519" t="s">
        <v>364</v>
      </c>
      <c r="V2519" t="s">
        <v>364</v>
      </c>
      <c r="W2519" t="s">
        <v>364</v>
      </c>
      <c r="X2519" t="s">
        <v>364</v>
      </c>
      <c r="Y2519">
        <v>1.0937304839968776</v>
      </c>
      <c r="Z2519">
        <v>1.0937304839968776</v>
      </c>
    </row>
    <row r="2520" spans="1:26" x14ac:dyDescent="0.25">
      <c r="A2520" t="s">
        <v>221</v>
      </c>
      <c r="B2520" t="s">
        <v>363</v>
      </c>
      <c r="C2520" t="str">
        <f>+VLOOKUP(Importaciones_mensuales[[#This Row],[Código Arancelario]],Codigos10[],2,0)</f>
        <v>Pera</v>
      </c>
      <c r="D2520">
        <f>+VLOOKUP(Importaciones_mensuales[[#This Row],[Cultivo]],Cod_categoría[],2,0)</f>
        <v>100104005</v>
      </c>
      <c r="E2520" t="str">
        <f>+VLOOKUP(Importaciones_mensuales[[#This Row],[Código Arancelario]],Codigos10[],4,0)</f>
        <v>Fresco</v>
      </c>
      <c r="F2520">
        <f>+VLOOKUP(Importaciones_mensuales[[#This Row],[Procesamiento]],Cod_procesamiento[],2,0)</f>
        <v>4</v>
      </c>
      <c r="G2520" t="str">
        <f>+VLOOKUP(Importaciones_mensuales[[#This Row],[Código Arancelario]],Codigos10[],3,0)</f>
        <v>Sin especificar</v>
      </c>
      <c r="H2520">
        <f>+VLOOKUP(Importaciones_mensuales[[#This Row],[Tipo]],Cod_tipo[],2,0)</f>
        <v>5</v>
      </c>
      <c r="I2520" t="str">
        <f>+VLOOKUP(Importaciones_mensuales[[#This Row],[Código Arancelario]],Codigos10[],5,0)</f>
        <v>Frutos de pepita</v>
      </c>
      <c r="J2520">
        <f>+VLOOKUP(Importaciones_mensuales[[#This Row],[Categoría]],Cod_Tipo_cultivo[],2,0)</f>
        <v>3</v>
      </c>
      <c r="K2520" t="s">
        <v>129</v>
      </c>
      <c r="L2520">
        <f>+VLOOKUP(Importaciones_mensuales[[#This Row],[Contenido]],Contenido_cod[],2,0)</f>
        <v>1</v>
      </c>
      <c r="M2520" t="str">
        <f>+VLOOKUP(Importaciones_mensuales[[#This Row],[Código Arancelario]],Codigos10[],7,0)</f>
        <v>Sin especificar</v>
      </c>
      <c r="N2520">
        <v>2019</v>
      </c>
      <c r="O2520">
        <v>1.1851851851851851</v>
      </c>
      <c r="P2520" t="s">
        <v>364</v>
      </c>
      <c r="Q2520" t="s">
        <v>364</v>
      </c>
      <c r="R2520" t="s">
        <v>364</v>
      </c>
      <c r="S2520" t="s">
        <v>364</v>
      </c>
      <c r="T2520" t="s">
        <v>364</v>
      </c>
      <c r="U2520" t="s">
        <v>364</v>
      </c>
      <c r="V2520" t="s">
        <v>364</v>
      </c>
      <c r="W2520" t="s">
        <v>364</v>
      </c>
      <c r="X2520">
        <v>1.1851851851851851</v>
      </c>
      <c r="Y2520" t="s">
        <v>364</v>
      </c>
      <c r="Z2520">
        <v>1.3102247880410531</v>
      </c>
    </row>
    <row r="2521" spans="1:26" x14ac:dyDescent="0.25">
      <c r="A2521" t="s">
        <v>316</v>
      </c>
      <c r="B2521" t="s">
        <v>363</v>
      </c>
      <c r="C2521" t="str">
        <f>+VLOOKUP(Importaciones_mensuales[[#This Row],[Código Arancelario]],Codigos10[],2,0)</f>
        <v>Cereza</v>
      </c>
      <c r="D2521">
        <f>+VLOOKUP(Importaciones_mensuales[[#This Row],[Cultivo]],Cod_categoría[],2,0)</f>
        <v>100103001</v>
      </c>
      <c r="E2521" t="str">
        <f>+VLOOKUP(Importaciones_mensuales[[#This Row],[Código Arancelario]],Codigos10[],4,0)</f>
        <v>Fresco</v>
      </c>
      <c r="F2521">
        <f>+VLOOKUP(Importaciones_mensuales[[#This Row],[Procesamiento]],Cod_procesamiento[],2,0)</f>
        <v>4</v>
      </c>
      <c r="G2521" t="str">
        <f>+VLOOKUP(Importaciones_mensuales[[#This Row],[Código Arancelario]],Codigos10[],3,0)</f>
        <v>Sin especificar</v>
      </c>
      <c r="H2521">
        <f>+VLOOKUP(Importaciones_mensuales[[#This Row],[Tipo]],Cod_tipo[],2,0)</f>
        <v>5</v>
      </c>
      <c r="I2521" t="str">
        <f>+VLOOKUP(Importaciones_mensuales[[#This Row],[Código Arancelario]],Codigos10[],5,0)</f>
        <v>Frutos de carozo</v>
      </c>
      <c r="J2521">
        <f>+VLOOKUP(Importaciones_mensuales[[#This Row],[Categoría]],Cod_Tipo_cultivo[],2,0)</f>
        <v>5</v>
      </c>
      <c r="K2521" t="s">
        <v>129</v>
      </c>
      <c r="L2521">
        <f>+VLOOKUP(Importaciones_mensuales[[#This Row],[Contenido]],Contenido_cod[],2,0)</f>
        <v>1</v>
      </c>
      <c r="M2521" t="str">
        <f>+VLOOKUP(Importaciones_mensuales[[#This Row],[Código Arancelario]],Codigos10[],7,0)</f>
        <v>Sin especificar</v>
      </c>
      <c r="N2521">
        <v>2019</v>
      </c>
      <c r="O2521" t="s">
        <v>364</v>
      </c>
      <c r="P2521" t="s">
        <v>364</v>
      </c>
      <c r="Q2521" t="s">
        <v>364</v>
      </c>
      <c r="R2521" t="s">
        <v>364</v>
      </c>
      <c r="S2521" t="s">
        <v>364</v>
      </c>
      <c r="T2521" t="s">
        <v>364</v>
      </c>
      <c r="U2521" t="s">
        <v>364</v>
      </c>
      <c r="V2521" t="s">
        <v>364</v>
      </c>
      <c r="W2521" t="s">
        <v>364</v>
      </c>
      <c r="X2521" t="s">
        <v>364</v>
      </c>
      <c r="Y2521">
        <v>61.29</v>
      </c>
      <c r="Z2521" t="s">
        <v>364</v>
      </c>
    </row>
    <row r="2522" spans="1:26" x14ac:dyDescent="0.25">
      <c r="A2522" t="s">
        <v>225</v>
      </c>
      <c r="B2522" t="s">
        <v>363</v>
      </c>
      <c r="C2522" t="str">
        <f>+VLOOKUP(Importaciones_mensuales[[#This Row],[Código Arancelario]],Codigos10[],2,0)</f>
        <v>Nectarín</v>
      </c>
      <c r="D2522">
        <f>+VLOOKUP(Importaciones_mensuales[[#This Row],[Cultivo]],Cod_categoría[],2,0)</f>
        <v>100103006</v>
      </c>
      <c r="E2522" t="str">
        <f>+VLOOKUP(Importaciones_mensuales[[#This Row],[Código Arancelario]],Codigos10[],4,0)</f>
        <v>Fresco</v>
      </c>
      <c r="F2522">
        <f>+VLOOKUP(Importaciones_mensuales[[#This Row],[Procesamiento]],Cod_procesamiento[],2,0)</f>
        <v>4</v>
      </c>
      <c r="G2522" t="str">
        <f>+VLOOKUP(Importaciones_mensuales[[#This Row],[Código Arancelario]],Codigos10[],3,0)</f>
        <v>Sin especificar</v>
      </c>
      <c r="H2522">
        <f>+VLOOKUP(Importaciones_mensuales[[#This Row],[Tipo]],Cod_tipo[],2,0)</f>
        <v>5</v>
      </c>
      <c r="I2522" t="str">
        <f>+VLOOKUP(Importaciones_mensuales[[#This Row],[Código Arancelario]],Codigos10[],5,0)</f>
        <v>Frutos de carozo</v>
      </c>
      <c r="J2522">
        <f>+VLOOKUP(Importaciones_mensuales[[#This Row],[Categoría]],Cod_Tipo_cultivo[],2,0)</f>
        <v>5</v>
      </c>
      <c r="K2522" t="s">
        <v>129</v>
      </c>
      <c r="L2522">
        <f>+VLOOKUP(Importaciones_mensuales[[#This Row],[Contenido]],Contenido_cod[],2,0)</f>
        <v>1</v>
      </c>
      <c r="M2522" t="str">
        <f>+VLOOKUP(Importaciones_mensuales[[#This Row],[Código Arancelario]],Codigos10[],7,0)</f>
        <v>Sin especificar</v>
      </c>
      <c r="N2522">
        <v>2019</v>
      </c>
      <c r="O2522" t="s">
        <v>364</v>
      </c>
      <c r="P2522">
        <v>18.421621621621618</v>
      </c>
      <c r="Q2522" t="s">
        <v>364</v>
      </c>
      <c r="R2522" t="s">
        <v>364</v>
      </c>
      <c r="S2522">
        <v>5.551531480431084</v>
      </c>
      <c r="T2522">
        <v>5.6305049668874174</v>
      </c>
      <c r="U2522">
        <v>5.1395833333333334</v>
      </c>
      <c r="V2522">
        <v>4.6403249272550919</v>
      </c>
      <c r="W2522">
        <v>5.3019531250000007</v>
      </c>
      <c r="X2522" t="s">
        <v>364</v>
      </c>
      <c r="Y2522" t="s">
        <v>364</v>
      </c>
      <c r="Z2522" t="s">
        <v>364</v>
      </c>
    </row>
    <row r="2523" spans="1:26" x14ac:dyDescent="0.25">
      <c r="A2523" t="s">
        <v>227</v>
      </c>
      <c r="B2523" t="s">
        <v>363</v>
      </c>
      <c r="C2523" t="str">
        <f>+VLOOKUP(Importaciones_mensuales[[#This Row],[Código Arancelario]],Codigos10[],2,0)</f>
        <v>Durazno</v>
      </c>
      <c r="D2523">
        <f>+VLOOKUP(Importaciones_mensuales[[#This Row],[Cultivo]],Cod_categoría[],2,0)</f>
        <v>100103004</v>
      </c>
      <c r="E2523" t="str">
        <f>+VLOOKUP(Importaciones_mensuales[[#This Row],[Código Arancelario]],Codigos10[],4,0)</f>
        <v>Fresco</v>
      </c>
      <c r="F2523">
        <f>+VLOOKUP(Importaciones_mensuales[[#This Row],[Procesamiento]],Cod_procesamiento[],2,0)</f>
        <v>4</v>
      </c>
      <c r="G2523" t="str">
        <f>+VLOOKUP(Importaciones_mensuales[[#This Row],[Código Arancelario]],Codigos10[],3,0)</f>
        <v>Sin especificar</v>
      </c>
      <c r="H2523">
        <f>+VLOOKUP(Importaciones_mensuales[[#This Row],[Tipo]],Cod_tipo[],2,0)</f>
        <v>5</v>
      </c>
      <c r="I2523" t="str">
        <f>+VLOOKUP(Importaciones_mensuales[[#This Row],[Código Arancelario]],Codigos10[],5,0)</f>
        <v>Frutos de carozo</v>
      </c>
      <c r="J2523">
        <f>+VLOOKUP(Importaciones_mensuales[[#This Row],[Categoría]],Cod_Tipo_cultivo[],2,0)</f>
        <v>5</v>
      </c>
      <c r="K2523" t="s">
        <v>129</v>
      </c>
      <c r="L2523">
        <f>+VLOOKUP(Importaciones_mensuales[[#This Row],[Contenido]],Contenido_cod[],2,0)</f>
        <v>1</v>
      </c>
      <c r="M2523" t="str">
        <f>+VLOOKUP(Importaciones_mensuales[[#This Row],[Código Arancelario]],Codigos10[],7,0)</f>
        <v>Sin especificar</v>
      </c>
      <c r="N2523">
        <v>2019</v>
      </c>
      <c r="O2523" t="s">
        <v>364</v>
      </c>
      <c r="P2523" t="s">
        <v>364</v>
      </c>
      <c r="Q2523" t="s">
        <v>364</v>
      </c>
      <c r="R2523" t="s">
        <v>364</v>
      </c>
      <c r="S2523" t="s">
        <v>364</v>
      </c>
      <c r="T2523">
        <v>5.4312500000000004</v>
      </c>
      <c r="U2523">
        <v>4.8687500000000004</v>
      </c>
      <c r="V2523">
        <v>4.6187499999999995</v>
      </c>
      <c r="W2523">
        <v>4.262994123931624</v>
      </c>
      <c r="X2523">
        <v>4.6187499999999995</v>
      </c>
      <c r="Y2523" t="s">
        <v>364</v>
      </c>
      <c r="Z2523" t="s">
        <v>364</v>
      </c>
    </row>
    <row r="2524" spans="1:26" x14ac:dyDescent="0.25">
      <c r="A2524" t="s">
        <v>317</v>
      </c>
      <c r="B2524" t="s">
        <v>363</v>
      </c>
      <c r="C2524" t="str">
        <f>+VLOOKUP(Importaciones_mensuales[[#This Row],[Código Arancelario]],Codigos10[],2,0)</f>
        <v>Durazno</v>
      </c>
      <c r="D2524">
        <f>+VLOOKUP(Importaciones_mensuales[[#This Row],[Cultivo]],Cod_categoría[],2,0)</f>
        <v>100103004</v>
      </c>
      <c r="E2524" t="str">
        <f>+VLOOKUP(Importaciones_mensuales[[#This Row],[Código Arancelario]],Codigos10[],4,0)</f>
        <v>Fresco</v>
      </c>
      <c r="F2524">
        <f>+VLOOKUP(Importaciones_mensuales[[#This Row],[Procesamiento]],Cod_procesamiento[],2,0)</f>
        <v>4</v>
      </c>
      <c r="G2524" t="str">
        <f>+VLOOKUP(Importaciones_mensuales[[#This Row],[Código Arancelario]],Codigos10[],3,0)</f>
        <v>Sin especificar</v>
      </c>
      <c r="H2524">
        <f>+VLOOKUP(Importaciones_mensuales[[#This Row],[Tipo]],Cod_tipo[],2,0)</f>
        <v>5</v>
      </c>
      <c r="I2524" t="str">
        <f>+VLOOKUP(Importaciones_mensuales[[#This Row],[Código Arancelario]],Codigos10[],5,0)</f>
        <v>Frutos de carozo</v>
      </c>
      <c r="J2524">
        <f>+VLOOKUP(Importaciones_mensuales[[#This Row],[Categoría]],Cod_Tipo_cultivo[],2,0)</f>
        <v>5</v>
      </c>
      <c r="K2524" t="s">
        <v>129</v>
      </c>
      <c r="L2524">
        <f>+VLOOKUP(Importaciones_mensuales[[#This Row],[Contenido]],Contenido_cod[],2,0)</f>
        <v>1</v>
      </c>
      <c r="M2524" t="str">
        <f>+VLOOKUP(Importaciones_mensuales[[#This Row],[Código Arancelario]],Codigos10[],7,0)</f>
        <v>Sin especificar</v>
      </c>
      <c r="N2524">
        <v>2019</v>
      </c>
      <c r="O2524" t="s">
        <v>364</v>
      </c>
      <c r="P2524" t="s">
        <v>364</v>
      </c>
      <c r="Q2524" t="s">
        <v>364</v>
      </c>
      <c r="R2524" t="s">
        <v>364</v>
      </c>
      <c r="S2524" t="s">
        <v>364</v>
      </c>
      <c r="T2524" t="s">
        <v>364</v>
      </c>
      <c r="U2524" t="s">
        <v>364</v>
      </c>
      <c r="V2524">
        <v>4.6187500000000004</v>
      </c>
      <c r="W2524" t="s">
        <v>364</v>
      </c>
      <c r="X2524" t="s">
        <v>364</v>
      </c>
      <c r="Y2524" t="s">
        <v>364</v>
      </c>
      <c r="Z2524" t="s">
        <v>364</v>
      </c>
    </row>
    <row r="2525" spans="1:26" x14ac:dyDescent="0.25">
      <c r="A2525" t="s">
        <v>273</v>
      </c>
      <c r="B2525" t="s">
        <v>15</v>
      </c>
      <c r="C2525" t="str">
        <f>+VLOOKUP(Importaciones_mensuales[[#This Row],[Código Arancelario]],Codigos10[],2,0)</f>
        <v>Arándano</v>
      </c>
      <c r="D2525">
        <f>+VLOOKUP(Importaciones_mensuales[[#This Row],[Cultivo]],Cod_categoría[],2,0)</f>
        <v>100101001</v>
      </c>
      <c r="E2525" t="str">
        <f>+VLOOKUP(Importaciones_mensuales[[#This Row],[Código Arancelario]],Codigos10[],4,0)</f>
        <v>Deshidratado</v>
      </c>
      <c r="F2525">
        <f>+VLOOKUP(Importaciones_mensuales[[#This Row],[Procesamiento]],Cod_procesamiento[],2,0)</f>
        <v>3</v>
      </c>
      <c r="G2525" t="str">
        <f>+VLOOKUP(Importaciones_mensuales[[#This Row],[Código Arancelario]],Codigos10[],3,0)</f>
        <v>No orgánico</v>
      </c>
      <c r="H2525">
        <f>+VLOOKUP(Importaciones_mensuales[[#This Row],[Tipo]],Cod_tipo[],2,0)</f>
        <v>2</v>
      </c>
      <c r="I2525" t="str">
        <f>+VLOOKUP(Importaciones_mensuales[[#This Row],[Código Arancelario]],Codigos10[],5,0)</f>
        <v>Berries</v>
      </c>
      <c r="J2525">
        <f>+VLOOKUP(Importaciones_mensuales[[#This Row],[Categoría]],Cod_Tipo_cultivo[],2,0)</f>
        <v>1</v>
      </c>
      <c r="K2525" t="s">
        <v>129</v>
      </c>
      <c r="L2525">
        <f>+VLOOKUP(Importaciones_mensuales[[#This Row],[Contenido]],Contenido_cod[],2,0)</f>
        <v>1</v>
      </c>
      <c r="M2525" t="str">
        <f>+VLOOKUP(Importaciones_mensuales[[#This Row],[Código Arancelario]],Codigos10[],7,0)</f>
        <v>Sin especificar</v>
      </c>
      <c r="N2525">
        <v>2016</v>
      </c>
      <c r="O2525">
        <v>0</v>
      </c>
      <c r="P2525">
        <v>398.35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24.2</v>
      </c>
      <c r="W2525">
        <v>279.95999999999998</v>
      </c>
      <c r="X2525">
        <v>0</v>
      </c>
      <c r="Y2525">
        <v>0</v>
      </c>
      <c r="Z2525">
        <v>0</v>
      </c>
    </row>
    <row r="2526" spans="1:26" x14ac:dyDescent="0.25">
      <c r="A2526" t="s">
        <v>231</v>
      </c>
      <c r="B2526" t="s">
        <v>363</v>
      </c>
      <c r="C2526" t="str">
        <f>+VLOOKUP(Importaciones_mensuales[[#This Row],[Código Arancelario]],Codigos10[],2,0)</f>
        <v>Frutilla</v>
      </c>
      <c r="D2526">
        <f>+VLOOKUP(Importaciones_mensuales[[#This Row],[Cultivo]],Cod_categoría[],2,0)</f>
        <v>100112025</v>
      </c>
      <c r="E2526" t="str">
        <f>+VLOOKUP(Importaciones_mensuales[[#This Row],[Código Arancelario]],Codigos10[],4,0)</f>
        <v>Fresco</v>
      </c>
      <c r="F2526">
        <f>+VLOOKUP(Importaciones_mensuales[[#This Row],[Procesamiento]],Cod_procesamiento[],2,0)</f>
        <v>4</v>
      </c>
      <c r="G2526" t="str">
        <f>+VLOOKUP(Importaciones_mensuales[[#This Row],[Código Arancelario]],Codigos10[],3,0)</f>
        <v>Sin especificar</v>
      </c>
      <c r="H2526">
        <f>+VLOOKUP(Importaciones_mensuales[[#This Row],[Tipo]],Cod_tipo[],2,0)</f>
        <v>5</v>
      </c>
      <c r="I2526" t="str">
        <f>+VLOOKUP(Importaciones_mensuales[[#This Row],[Código Arancelario]],Codigos10[],5,0)</f>
        <v>Berries</v>
      </c>
      <c r="J2526">
        <f>+VLOOKUP(Importaciones_mensuales[[#This Row],[Categoría]],Cod_Tipo_cultivo[],2,0)</f>
        <v>1</v>
      </c>
      <c r="K2526" t="s">
        <v>129</v>
      </c>
      <c r="L2526">
        <f>+VLOOKUP(Importaciones_mensuales[[#This Row],[Contenido]],Contenido_cod[],2,0)</f>
        <v>1</v>
      </c>
      <c r="M2526" t="str">
        <f>+VLOOKUP(Importaciones_mensuales[[#This Row],[Código Arancelario]],Codigos10[],7,0)</f>
        <v>Sin especificar</v>
      </c>
      <c r="N2526">
        <v>2019</v>
      </c>
      <c r="O2526" t="s">
        <v>364</v>
      </c>
      <c r="P2526" t="s">
        <v>364</v>
      </c>
      <c r="Q2526" t="s">
        <v>364</v>
      </c>
      <c r="R2526" t="s">
        <v>364</v>
      </c>
      <c r="S2526" t="s">
        <v>364</v>
      </c>
      <c r="T2526" t="s">
        <v>364</v>
      </c>
      <c r="U2526" t="s">
        <v>364</v>
      </c>
      <c r="V2526" t="s">
        <v>364</v>
      </c>
      <c r="W2526" t="s">
        <v>364</v>
      </c>
      <c r="X2526" t="s">
        <v>364</v>
      </c>
      <c r="Y2526">
        <v>27.031578947368423</v>
      </c>
      <c r="Z2526" t="s">
        <v>364</v>
      </c>
    </row>
    <row r="2527" spans="1:26" x14ac:dyDescent="0.25">
      <c r="A2527" t="s">
        <v>322</v>
      </c>
      <c r="B2527" t="s">
        <v>15</v>
      </c>
      <c r="C2527" t="str">
        <f>+VLOOKUP(Importaciones_mensuales[[#This Row],[Código Arancelario]],Codigos10[],2,0)</f>
        <v>Frutilla</v>
      </c>
      <c r="D2527">
        <f>+VLOOKUP(Importaciones_mensuales[[#This Row],[Cultivo]],Cod_categoría[],2,0)</f>
        <v>100112025</v>
      </c>
      <c r="E2527" t="str">
        <f>+VLOOKUP(Importaciones_mensuales[[#This Row],[Código Arancelario]],Codigos10[],4,0)</f>
        <v>Deshidratado</v>
      </c>
      <c r="F2527">
        <f>+VLOOKUP(Importaciones_mensuales[[#This Row],[Procesamiento]],Cod_procesamiento[],2,0)</f>
        <v>3</v>
      </c>
      <c r="G2527" t="str">
        <f>+VLOOKUP(Importaciones_mensuales[[#This Row],[Código Arancelario]],Codigos10[],3,0)</f>
        <v>Orgánico</v>
      </c>
      <c r="H2527">
        <f>+VLOOKUP(Importaciones_mensuales[[#This Row],[Tipo]],Cod_tipo[],2,0)</f>
        <v>1</v>
      </c>
      <c r="I2527" t="str">
        <f>+VLOOKUP(Importaciones_mensuales[[#This Row],[Código Arancelario]],Codigos10[],5,0)</f>
        <v>Berries</v>
      </c>
      <c r="J2527">
        <f>+VLOOKUP(Importaciones_mensuales[[#This Row],[Categoría]],Cod_Tipo_cultivo[],2,0)</f>
        <v>1</v>
      </c>
      <c r="K2527" t="s">
        <v>129</v>
      </c>
      <c r="L2527">
        <f>+VLOOKUP(Importaciones_mensuales[[#This Row],[Contenido]],Contenido_cod[],2,0)</f>
        <v>1</v>
      </c>
      <c r="M2527" t="str">
        <f>+VLOOKUP(Importaciones_mensuales[[#This Row],[Código Arancelario]],Codigos10[],7,0)</f>
        <v>Sin especificar</v>
      </c>
      <c r="N2527">
        <v>2016</v>
      </c>
      <c r="O2527">
        <v>0</v>
      </c>
      <c r="P2527">
        <v>0</v>
      </c>
      <c r="Q2527">
        <v>2805.6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</row>
    <row r="2528" spans="1:26" x14ac:dyDescent="0.25">
      <c r="A2528" t="s">
        <v>24</v>
      </c>
      <c r="B2528" t="s">
        <v>15</v>
      </c>
      <c r="C2528" t="str">
        <f>+VLOOKUP(Importaciones_mensuales[[#This Row],[Código Arancelario]],Codigos10[],2,0)</f>
        <v>Cebolla</v>
      </c>
      <c r="D2528">
        <f>+VLOOKUP(Importaciones_mensuales[[#This Row],[Cultivo]],Cod_categoría[],2,0)</f>
        <v>100112004</v>
      </c>
      <c r="E2528" t="str">
        <f>+VLOOKUP(Importaciones_mensuales[[#This Row],[Código Arancelario]],Codigos10[],4,0)</f>
        <v>Fresco</v>
      </c>
      <c r="F2528">
        <f>+VLOOKUP(Importaciones_mensuales[[#This Row],[Procesamiento]],Cod_procesamiento[],2,0)</f>
        <v>4</v>
      </c>
      <c r="G2528" t="str">
        <f>+VLOOKUP(Importaciones_mensuales[[#This Row],[Código Arancelario]],Codigos10[],3,0)</f>
        <v>Orgánico</v>
      </c>
      <c r="H2528">
        <f>+VLOOKUP(Importaciones_mensuales[[#This Row],[Tipo]],Cod_tipo[],2,0)</f>
        <v>1</v>
      </c>
      <c r="I2528" t="str">
        <f>+VLOOKUP(Importaciones_mensuales[[#This Row],[Código Arancelario]],Codigos10[],5,0)</f>
        <v>Hortalizas</v>
      </c>
      <c r="J2528">
        <f>+VLOOKUP(Importaciones_mensuales[[#This Row],[Categoría]],Cod_Tipo_cultivo[],2,0)</f>
        <v>7</v>
      </c>
      <c r="K2528" t="s">
        <v>20</v>
      </c>
      <c r="L2528">
        <f>+VLOOKUP(Importaciones_mensuales[[#This Row],[Contenido]],Contenido_cod[],2,0)</f>
        <v>2</v>
      </c>
      <c r="M2528" t="str">
        <f>+VLOOKUP(Importaciones_mensuales[[#This Row],[Código Arancelario]],Codigos10[],7,0)</f>
        <v>Sin especificar</v>
      </c>
      <c r="N2528">
        <v>2015</v>
      </c>
      <c r="O2528">
        <v>0</v>
      </c>
      <c r="P2528">
        <v>9126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54320.24</v>
      </c>
      <c r="Z2528">
        <v>51083.94</v>
      </c>
    </row>
    <row r="2529" spans="1:26" x14ac:dyDescent="0.25">
      <c r="A2529" t="s">
        <v>32</v>
      </c>
      <c r="B2529" t="s">
        <v>15</v>
      </c>
      <c r="C2529" t="str">
        <f>+VLOOKUP(Importaciones_mensuales[[#This Row],[Código Arancelario]],Codigos10[],2,0)</f>
        <v>Ajo</v>
      </c>
      <c r="D2529">
        <f>+VLOOKUP(Importaciones_mensuales[[#This Row],[Cultivo]],Cod_categoría[],2,0)</f>
        <v>100112003</v>
      </c>
      <c r="E2529" t="str">
        <f>+VLOOKUP(Importaciones_mensuales[[#This Row],[Código Arancelario]],Codigos10[],4,0)</f>
        <v>Fresco</v>
      </c>
      <c r="F2529">
        <f>+VLOOKUP(Importaciones_mensuales[[#This Row],[Procesamiento]],Cod_procesamiento[],2,0)</f>
        <v>4</v>
      </c>
      <c r="G2529" t="str">
        <f>+VLOOKUP(Importaciones_mensuales[[#This Row],[Código Arancelario]],Codigos10[],3,0)</f>
        <v>Orgánico</v>
      </c>
      <c r="H2529">
        <f>+VLOOKUP(Importaciones_mensuales[[#This Row],[Tipo]],Cod_tipo[],2,0)</f>
        <v>1</v>
      </c>
      <c r="I2529" t="str">
        <f>+VLOOKUP(Importaciones_mensuales[[#This Row],[Código Arancelario]],Codigos10[],5,0)</f>
        <v>Hortalizas</v>
      </c>
      <c r="J2529">
        <f>+VLOOKUP(Importaciones_mensuales[[#This Row],[Categoría]],Cod_Tipo_cultivo[],2,0)</f>
        <v>7</v>
      </c>
      <c r="K2529" t="s">
        <v>20</v>
      </c>
      <c r="L2529">
        <f>+VLOOKUP(Importaciones_mensuales[[#This Row],[Contenido]],Contenido_cod[],2,0)</f>
        <v>2</v>
      </c>
      <c r="M2529" t="str">
        <f>+VLOOKUP(Importaciones_mensuales[[#This Row],[Código Arancelario]],Codigos10[],7,0)</f>
        <v>Sin especificar</v>
      </c>
      <c r="N2529">
        <v>2015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32738</v>
      </c>
      <c r="V2529">
        <v>0</v>
      </c>
      <c r="W2529">
        <v>33636.61</v>
      </c>
      <c r="X2529">
        <v>0</v>
      </c>
      <c r="Y2529">
        <v>0</v>
      </c>
      <c r="Z2529">
        <v>40567.15</v>
      </c>
    </row>
    <row r="2530" spans="1:26" x14ac:dyDescent="0.25">
      <c r="A2530" t="s">
        <v>319</v>
      </c>
      <c r="B2530" t="s">
        <v>363</v>
      </c>
      <c r="C2530" t="str">
        <f>+VLOOKUP(Importaciones_mensuales[[#This Row],[Código Arancelario]],Codigos10[],2,0)</f>
        <v>Zarzamora</v>
      </c>
      <c r="D2530">
        <f>+VLOOKUP(Importaciones_mensuales[[#This Row],[Cultivo]],Cod_categoría[],2,0)</f>
        <v>100114038</v>
      </c>
      <c r="E2530" t="str">
        <f>+VLOOKUP(Importaciones_mensuales[[#This Row],[Código Arancelario]],Codigos10[],4,0)</f>
        <v>Fresco</v>
      </c>
      <c r="F2530">
        <f>+VLOOKUP(Importaciones_mensuales[[#This Row],[Procesamiento]],Cod_procesamiento[],2,0)</f>
        <v>4</v>
      </c>
      <c r="G2530" t="str">
        <f>+VLOOKUP(Importaciones_mensuales[[#This Row],[Código Arancelario]],Codigos10[],3,0)</f>
        <v>Sin especificar</v>
      </c>
      <c r="H2530">
        <f>+VLOOKUP(Importaciones_mensuales[[#This Row],[Tipo]],Cod_tipo[],2,0)</f>
        <v>5</v>
      </c>
      <c r="I2530" t="str">
        <f>+VLOOKUP(Importaciones_mensuales[[#This Row],[Código Arancelario]],Codigos10[],5,0)</f>
        <v>Berries</v>
      </c>
      <c r="J2530">
        <f>+VLOOKUP(Importaciones_mensuales[[#This Row],[Categoría]],Cod_Tipo_cultivo[],2,0)</f>
        <v>1</v>
      </c>
      <c r="K2530" t="s">
        <v>129</v>
      </c>
      <c r="L2530">
        <f>+VLOOKUP(Importaciones_mensuales[[#This Row],[Contenido]],Contenido_cod[],2,0)</f>
        <v>1</v>
      </c>
      <c r="M2530" t="str">
        <f>+VLOOKUP(Importaciones_mensuales[[#This Row],[Código Arancelario]],Codigos10[],7,0)</f>
        <v>Sin especificar</v>
      </c>
      <c r="N2530">
        <v>2019</v>
      </c>
      <c r="O2530">
        <v>102.46</v>
      </c>
      <c r="P2530" t="s">
        <v>364</v>
      </c>
      <c r="Q2530" t="s">
        <v>364</v>
      </c>
      <c r="R2530" t="s">
        <v>364</v>
      </c>
      <c r="S2530" t="s">
        <v>364</v>
      </c>
      <c r="T2530" t="s">
        <v>364</v>
      </c>
      <c r="U2530" t="s">
        <v>364</v>
      </c>
      <c r="V2530" t="s">
        <v>364</v>
      </c>
      <c r="W2530" t="s">
        <v>364</v>
      </c>
      <c r="X2530" t="s">
        <v>364</v>
      </c>
      <c r="Y2530" t="s">
        <v>364</v>
      </c>
      <c r="Z2530" t="s">
        <v>364</v>
      </c>
    </row>
    <row r="2531" spans="1:26" x14ac:dyDescent="0.25">
      <c r="A2531" t="s">
        <v>96</v>
      </c>
      <c r="B2531" t="s">
        <v>15</v>
      </c>
      <c r="C2531" t="str">
        <f>+VLOOKUP(Importaciones_mensuales[[#This Row],[Código Arancelario]],Codigos10[],2,0)</f>
        <v>Zapallo</v>
      </c>
      <c r="D2531">
        <f>+VLOOKUP(Importaciones_mensuales[[#This Row],[Cultivo]],Cod_categoría[],2,0)</f>
        <v>100112032</v>
      </c>
      <c r="E2531" t="str">
        <f>+VLOOKUP(Importaciones_mensuales[[#This Row],[Código Arancelario]],Codigos10[],4,0)</f>
        <v>Deshidratado</v>
      </c>
      <c r="F2531">
        <f>+VLOOKUP(Importaciones_mensuales[[#This Row],[Procesamiento]],Cod_procesamiento[],2,0)</f>
        <v>3</v>
      </c>
      <c r="G2531" t="str">
        <f>+VLOOKUP(Importaciones_mensuales[[#This Row],[Código Arancelario]],Codigos10[],3,0)</f>
        <v>No orgánico</v>
      </c>
      <c r="H2531">
        <f>+VLOOKUP(Importaciones_mensuales[[#This Row],[Tipo]],Cod_tipo[],2,0)</f>
        <v>2</v>
      </c>
      <c r="I2531" t="str">
        <f>+VLOOKUP(Importaciones_mensuales[[#This Row],[Código Arancelario]],Codigos10[],5,0)</f>
        <v>Hortalizas</v>
      </c>
      <c r="J2531">
        <f>+VLOOKUP(Importaciones_mensuales[[#This Row],[Categoría]],Cod_Tipo_cultivo[],2,0)</f>
        <v>7</v>
      </c>
      <c r="K2531" t="s">
        <v>20</v>
      </c>
      <c r="L2531">
        <f>+VLOOKUP(Importaciones_mensuales[[#This Row],[Contenido]],Contenido_cod[],2,0)</f>
        <v>2</v>
      </c>
      <c r="M2531" t="str">
        <f>+VLOOKUP(Importaciones_mensuales[[#This Row],[Código Arancelario]],Codigos10[],7,0)</f>
        <v>Sin especificar</v>
      </c>
      <c r="N2531">
        <v>2015</v>
      </c>
      <c r="O2531">
        <v>0</v>
      </c>
      <c r="P2531">
        <v>9304.82</v>
      </c>
      <c r="Q2531">
        <v>0</v>
      </c>
      <c r="R2531">
        <v>16413.21</v>
      </c>
      <c r="S2531">
        <v>2280.66</v>
      </c>
      <c r="T2531">
        <v>0</v>
      </c>
      <c r="U2531">
        <v>0</v>
      </c>
      <c r="V2531">
        <v>0</v>
      </c>
      <c r="W2531">
        <v>7056.14</v>
      </c>
      <c r="X2531">
        <v>6680.7</v>
      </c>
      <c r="Y2531">
        <v>0</v>
      </c>
      <c r="Z2531">
        <v>57.12</v>
      </c>
    </row>
    <row r="2532" spans="1:26" x14ac:dyDescent="0.25">
      <c r="A2532" t="s">
        <v>166</v>
      </c>
      <c r="B2532" t="s">
        <v>15</v>
      </c>
      <c r="C2532" t="str">
        <f>+VLOOKUP(Importaciones_mensuales[[#This Row],[Código Arancelario]],Codigos10[],2,0)</f>
        <v>Palta</v>
      </c>
      <c r="D2532">
        <f>+VLOOKUP(Importaciones_mensuales[[#This Row],[Cultivo]],Cod_categoría[],2,0)</f>
        <v>100106002</v>
      </c>
      <c r="E2532" t="str">
        <f>+VLOOKUP(Importaciones_mensuales[[#This Row],[Código Arancelario]],Codigos10[],4,0)</f>
        <v>Sin especificar</v>
      </c>
      <c r="F2532">
        <f>+VLOOKUP(Importaciones_mensuales[[#This Row],[Procesamiento]],Cod_procesamiento[],2,0)</f>
        <v>6</v>
      </c>
      <c r="G2532" t="str">
        <f>+VLOOKUP(Importaciones_mensuales[[#This Row],[Código Arancelario]],Codigos10[],3,0)</f>
        <v>Orgánico</v>
      </c>
      <c r="H2532">
        <f>+VLOOKUP(Importaciones_mensuales[[#This Row],[Tipo]],Cod_tipo[],2,0)</f>
        <v>1</v>
      </c>
      <c r="I2532" t="str">
        <f>+VLOOKUP(Importaciones_mensuales[[#This Row],[Código Arancelario]],Codigos10[],5,0)</f>
        <v>Frutos Oleaginosos</v>
      </c>
      <c r="J2532">
        <f>+VLOOKUP(Importaciones_mensuales[[#This Row],[Categoría]],Cod_Tipo_cultivo[],2,0)</f>
        <v>12</v>
      </c>
      <c r="K2532" t="s">
        <v>129</v>
      </c>
      <c r="L2532">
        <f>+VLOOKUP(Importaciones_mensuales[[#This Row],[Contenido]],Contenido_cod[],2,0)</f>
        <v>1</v>
      </c>
      <c r="M2532" t="str">
        <f>+VLOOKUP(Importaciones_mensuales[[#This Row],[Código Arancelario]],Codigos10[],7,0)</f>
        <v>Hass</v>
      </c>
      <c r="N2532">
        <v>2015</v>
      </c>
      <c r="O2532">
        <v>0</v>
      </c>
      <c r="P2532">
        <v>0</v>
      </c>
      <c r="Q2532">
        <v>125008.54</v>
      </c>
      <c r="R2532">
        <v>0</v>
      </c>
      <c r="S2532">
        <v>76048.459999999992</v>
      </c>
      <c r="T2532">
        <v>860669.27</v>
      </c>
      <c r="U2532">
        <v>175004.23</v>
      </c>
      <c r="V2532">
        <v>36000</v>
      </c>
      <c r="W2532">
        <v>0</v>
      </c>
      <c r="X2532">
        <v>0</v>
      </c>
      <c r="Y2532">
        <v>0</v>
      </c>
      <c r="Z2532">
        <v>0</v>
      </c>
    </row>
    <row r="2533" spans="1:26" x14ac:dyDescent="0.25">
      <c r="A2533" t="s">
        <v>170</v>
      </c>
      <c r="B2533" t="s">
        <v>15</v>
      </c>
      <c r="C2533" t="str">
        <f>+VLOOKUP(Importaciones_mensuales[[#This Row],[Código Arancelario]],Codigos10[],2,0)</f>
        <v>Palta</v>
      </c>
      <c r="D2533">
        <f>+VLOOKUP(Importaciones_mensuales[[#This Row],[Cultivo]],Cod_categoría[],2,0)</f>
        <v>100106002</v>
      </c>
      <c r="E2533" t="str">
        <f>+VLOOKUP(Importaciones_mensuales[[#This Row],[Código Arancelario]],Codigos10[],4,0)</f>
        <v>Sin especificar</v>
      </c>
      <c r="F2533">
        <f>+VLOOKUP(Importaciones_mensuales[[#This Row],[Procesamiento]],Cod_procesamiento[],2,0)</f>
        <v>6</v>
      </c>
      <c r="G2533" t="str">
        <f>+VLOOKUP(Importaciones_mensuales[[#This Row],[Código Arancelario]],Codigos10[],3,0)</f>
        <v>No orgánico</v>
      </c>
      <c r="H2533">
        <f>+VLOOKUP(Importaciones_mensuales[[#This Row],[Tipo]],Cod_tipo[],2,0)</f>
        <v>2</v>
      </c>
      <c r="I2533" t="str">
        <f>+VLOOKUP(Importaciones_mensuales[[#This Row],[Código Arancelario]],Codigos10[],5,0)</f>
        <v>Frutos Oleaginosos</v>
      </c>
      <c r="J2533">
        <f>+VLOOKUP(Importaciones_mensuales[[#This Row],[Categoría]],Cod_Tipo_cultivo[],2,0)</f>
        <v>12</v>
      </c>
      <c r="K2533" t="s">
        <v>129</v>
      </c>
      <c r="L2533">
        <f>+VLOOKUP(Importaciones_mensuales[[#This Row],[Contenido]],Contenido_cod[],2,0)</f>
        <v>1</v>
      </c>
      <c r="M2533" t="str">
        <f>+VLOOKUP(Importaciones_mensuales[[#This Row],[Código Arancelario]],Codigos10[],7,0)</f>
        <v>Hass</v>
      </c>
      <c r="N2533">
        <v>2015</v>
      </c>
      <c r="O2533">
        <v>0</v>
      </c>
      <c r="P2533">
        <v>0</v>
      </c>
      <c r="Q2533">
        <v>781857.79</v>
      </c>
      <c r="R2533">
        <v>1022229.32</v>
      </c>
      <c r="S2533">
        <v>2788451.8600000003</v>
      </c>
      <c r="T2533">
        <v>6899475.7599999998</v>
      </c>
      <c r="U2533">
        <v>2575653.69</v>
      </c>
      <c r="V2533">
        <v>600456.44999999995</v>
      </c>
      <c r="W2533">
        <v>15979.4</v>
      </c>
      <c r="X2533">
        <v>8188.6</v>
      </c>
      <c r="Y2533">
        <v>0</v>
      </c>
      <c r="Z2533">
        <v>0</v>
      </c>
    </row>
    <row r="2534" spans="1:26" x14ac:dyDescent="0.25">
      <c r="A2534" t="s">
        <v>173</v>
      </c>
      <c r="B2534" t="s">
        <v>15</v>
      </c>
      <c r="C2534" t="str">
        <f>+VLOOKUP(Importaciones_mensuales[[#This Row],[Código Arancelario]],Codigos10[],2,0)</f>
        <v>Palta</v>
      </c>
      <c r="D2534">
        <f>+VLOOKUP(Importaciones_mensuales[[#This Row],[Cultivo]],Cod_categoría[],2,0)</f>
        <v>100106002</v>
      </c>
      <c r="E2534" t="str">
        <f>+VLOOKUP(Importaciones_mensuales[[#This Row],[Código Arancelario]],Codigos10[],4,0)</f>
        <v>Sin especificar</v>
      </c>
      <c r="F2534">
        <f>+VLOOKUP(Importaciones_mensuales[[#This Row],[Procesamiento]],Cod_procesamiento[],2,0)</f>
        <v>6</v>
      </c>
      <c r="G2534" t="str">
        <f>+VLOOKUP(Importaciones_mensuales[[#This Row],[Código Arancelario]],Codigos10[],3,0)</f>
        <v>Orgánico</v>
      </c>
      <c r="H2534">
        <f>+VLOOKUP(Importaciones_mensuales[[#This Row],[Tipo]],Cod_tipo[],2,0)</f>
        <v>1</v>
      </c>
      <c r="I2534" t="str">
        <f>+VLOOKUP(Importaciones_mensuales[[#This Row],[Código Arancelario]],Codigos10[],5,0)</f>
        <v>Frutos Oleaginosos</v>
      </c>
      <c r="J2534">
        <f>+VLOOKUP(Importaciones_mensuales[[#This Row],[Categoría]],Cod_Tipo_cultivo[],2,0)</f>
        <v>12</v>
      </c>
      <c r="K2534" t="s">
        <v>129</v>
      </c>
      <c r="L2534">
        <f>+VLOOKUP(Importaciones_mensuales[[#This Row],[Contenido]],Contenido_cod[],2,0)</f>
        <v>1</v>
      </c>
      <c r="M2534" t="str">
        <f>+VLOOKUP(Importaciones_mensuales[[#This Row],[Código Arancelario]],Codigos10[],7,0)</f>
        <v>Sin especificar</v>
      </c>
      <c r="N2534">
        <v>2015</v>
      </c>
      <c r="O2534">
        <v>0</v>
      </c>
      <c r="P2534">
        <v>0</v>
      </c>
      <c r="Q2534">
        <v>0</v>
      </c>
      <c r="R2534">
        <v>40162.86</v>
      </c>
      <c r="S2534">
        <v>17919.11</v>
      </c>
      <c r="T2534">
        <v>7758.2</v>
      </c>
      <c r="U2534">
        <v>9667.64</v>
      </c>
      <c r="V2534">
        <v>0</v>
      </c>
      <c r="W2534">
        <v>0</v>
      </c>
      <c r="X2534">
        <v>0</v>
      </c>
      <c r="Y2534">
        <v>0</v>
      </c>
      <c r="Z2534">
        <v>0</v>
      </c>
    </row>
    <row r="2535" spans="1:26" x14ac:dyDescent="0.25">
      <c r="A2535" t="s">
        <v>189</v>
      </c>
      <c r="B2535" t="s">
        <v>15</v>
      </c>
      <c r="C2535" t="str">
        <f>+VLOOKUP(Importaciones_mensuales[[#This Row],[Código Arancelario]],Codigos10[],2,0)</f>
        <v>Uva</v>
      </c>
      <c r="D2535">
        <f>+VLOOKUP(Importaciones_mensuales[[#This Row],[Cultivo]],Cod_categoría[],2,0)</f>
        <v>100109001</v>
      </c>
      <c r="E2535" t="str">
        <f>+VLOOKUP(Importaciones_mensuales[[#This Row],[Código Arancelario]],Codigos10[],4,0)</f>
        <v>Fresco</v>
      </c>
      <c r="F2535">
        <f>+VLOOKUP(Importaciones_mensuales[[#This Row],[Procesamiento]],Cod_procesamiento[],2,0)</f>
        <v>4</v>
      </c>
      <c r="G2535" t="str">
        <f>+VLOOKUP(Importaciones_mensuales[[#This Row],[Código Arancelario]],Codigos10[],3,0)</f>
        <v>No orgánico</v>
      </c>
      <c r="H2535">
        <f>+VLOOKUP(Importaciones_mensuales[[#This Row],[Tipo]],Cod_tipo[],2,0)</f>
        <v>2</v>
      </c>
      <c r="I2535" t="str">
        <f>+VLOOKUP(Importaciones_mensuales[[#This Row],[Código Arancelario]],Codigos10[],5,0)</f>
        <v>Uva</v>
      </c>
      <c r="J2535">
        <f>+VLOOKUP(Importaciones_mensuales[[#This Row],[Categoría]],Cod_Tipo_cultivo[],2,0)</f>
        <v>11</v>
      </c>
      <c r="K2535" t="s">
        <v>129</v>
      </c>
      <c r="L2535">
        <f>+VLOOKUP(Importaciones_mensuales[[#This Row],[Contenido]],Contenido_cod[],2,0)</f>
        <v>1</v>
      </c>
      <c r="M2535" t="str">
        <f>+VLOOKUP(Importaciones_mensuales[[#This Row],[Código Arancelario]],Codigos10[],7,0)</f>
        <v>Thompson seedless</v>
      </c>
      <c r="N2535">
        <v>2015</v>
      </c>
      <c r="O2535">
        <v>0</v>
      </c>
      <c r="P2535">
        <v>0</v>
      </c>
      <c r="Q2535">
        <v>0</v>
      </c>
      <c r="R2535">
        <v>84.79</v>
      </c>
      <c r="S2535">
        <v>0</v>
      </c>
      <c r="T2535">
        <v>0</v>
      </c>
      <c r="U2535">
        <v>0</v>
      </c>
      <c r="V2535">
        <v>12951.35</v>
      </c>
      <c r="W2535">
        <v>41226.550000000003</v>
      </c>
      <c r="X2535">
        <v>0</v>
      </c>
      <c r="Y2535">
        <v>0</v>
      </c>
      <c r="Z2535">
        <v>0</v>
      </c>
    </row>
    <row r="2536" spans="1:26" x14ac:dyDescent="0.25">
      <c r="A2536" t="s">
        <v>309</v>
      </c>
      <c r="B2536" t="s">
        <v>15</v>
      </c>
      <c r="C2536" t="str">
        <f>+VLOOKUP(Importaciones_mensuales[[#This Row],[Código Arancelario]],Codigos10[],2,0)</f>
        <v>Uva</v>
      </c>
      <c r="D2536">
        <f>+VLOOKUP(Importaciones_mensuales[[#This Row],[Cultivo]],Cod_categoría[],2,0)</f>
        <v>100109001</v>
      </c>
      <c r="E2536" t="str">
        <f>+VLOOKUP(Importaciones_mensuales[[#This Row],[Código Arancelario]],Codigos10[],4,0)</f>
        <v>Fresco</v>
      </c>
      <c r="F2536">
        <f>+VLOOKUP(Importaciones_mensuales[[#This Row],[Procesamiento]],Cod_procesamiento[],2,0)</f>
        <v>4</v>
      </c>
      <c r="G2536" t="str">
        <f>+VLOOKUP(Importaciones_mensuales[[#This Row],[Código Arancelario]],Codigos10[],3,0)</f>
        <v>Orgánico</v>
      </c>
      <c r="H2536">
        <f>+VLOOKUP(Importaciones_mensuales[[#This Row],[Tipo]],Cod_tipo[],2,0)</f>
        <v>1</v>
      </c>
      <c r="I2536" t="str">
        <f>+VLOOKUP(Importaciones_mensuales[[#This Row],[Código Arancelario]],Codigos10[],5,0)</f>
        <v>Uva</v>
      </c>
      <c r="J2536">
        <f>+VLOOKUP(Importaciones_mensuales[[#This Row],[Categoría]],Cod_Tipo_cultivo[],2,0)</f>
        <v>11</v>
      </c>
      <c r="K2536" t="s">
        <v>129</v>
      </c>
      <c r="L2536">
        <f>+VLOOKUP(Importaciones_mensuales[[#This Row],[Contenido]],Contenido_cod[],2,0)</f>
        <v>1</v>
      </c>
      <c r="M2536" t="str">
        <f>+VLOOKUP(Importaciones_mensuales[[#This Row],[Código Arancelario]],Codigos10[],7,0)</f>
        <v>Flame seedles</v>
      </c>
      <c r="N2536">
        <v>2015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15304.52</v>
      </c>
      <c r="V2536">
        <v>31042.78</v>
      </c>
      <c r="W2536">
        <v>0</v>
      </c>
      <c r="X2536">
        <v>0</v>
      </c>
      <c r="Y2536">
        <v>0</v>
      </c>
      <c r="Z2536">
        <v>0</v>
      </c>
    </row>
    <row r="2537" spans="1:26" x14ac:dyDescent="0.25">
      <c r="A2537" t="s">
        <v>192</v>
      </c>
      <c r="B2537" t="s">
        <v>15</v>
      </c>
      <c r="C2537" t="str">
        <f>+VLOOKUP(Importaciones_mensuales[[#This Row],[Código Arancelario]],Codigos10[],2,0)</f>
        <v>Uva</v>
      </c>
      <c r="D2537">
        <f>+VLOOKUP(Importaciones_mensuales[[#This Row],[Cultivo]],Cod_categoría[],2,0)</f>
        <v>100109001</v>
      </c>
      <c r="E2537" t="str">
        <f>+VLOOKUP(Importaciones_mensuales[[#This Row],[Código Arancelario]],Codigos10[],4,0)</f>
        <v>Fresco</v>
      </c>
      <c r="F2537">
        <f>+VLOOKUP(Importaciones_mensuales[[#This Row],[Procesamiento]],Cod_procesamiento[],2,0)</f>
        <v>4</v>
      </c>
      <c r="G2537" t="str">
        <f>+VLOOKUP(Importaciones_mensuales[[#This Row],[Código Arancelario]],Codigos10[],3,0)</f>
        <v>No orgánico</v>
      </c>
      <c r="H2537">
        <f>+VLOOKUP(Importaciones_mensuales[[#This Row],[Tipo]],Cod_tipo[],2,0)</f>
        <v>2</v>
      </c>
      <c r="I2537" t="str">
        <f>+VLOOKUP(Importaciones_mensuales[[#This Row],[Código Arancelario]],Codigos10[],5,0)</f>
        <v>Uva</v>
      </c>
      <c r="J2537">
        <f>+VLOOKUP(Importaciones_mensuales[[#This Row],[Categoría]],Cod_Tipo_cultivo[],2,0)</f>
        <v>11</v>
      </c>
      <c r="K2537" t="s">
        <v>129</v>
      </c>
      <c r="L2537">
        <f>+VLOOKUP(Importaciones_mensuales[[#This Row],[Contenido]],Contenido_cod[],2,0)</f>
        <v>1</v>
      </c>
      <c r="M2537" t="str">
        <f>+VLOOKUP(Importaciones_mensuales[[#This Row],[Código Arancelario]],Codigos10[],7,0)</f>
        <v>Flame seedles</v>
      </c>
      <c r="N2537">
        <v>2015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6740.95</v>
      </c>
      <c r="V2537">
        <v>57204.59</v>
      </c>
      <c r="W2537">
        <v>0</v>
      </c>
      <c r="X2537">
        <v>0</v>
      </c>
      <c r="Y2537">
        <v>0</v>
      </c>
      <c r="Z2537">
        <v>0</v>
      </c>
    </row>
    <row r="2538" spans="1:26" x14ac:dyDescent="0.25">
      <c r="A2538" t="s">
        <v>291</v>
      </c>
      <c r="B2538" t="s">
        <v>15</v>
      </c>
      <c r="C2538" t="str">
        <f>+VLOOKUP(Importaciones_mensuales[[#This Row],[Código Arancelario]],Codigos10[],2,0)</f>
        <v>Uva</v>
      </c>
      <c r="D2538">
        <f>+VLOOKUP(Importaciones_mensuales[[#This Row],[Cultivo]],Cod_categoría[],2,0)</f>
        <v>100109001</v>
      </c>
      <c r="E2538" t="str">
        <f>+VLOOKUP(Importaciones_mensuales[[#This Row],[Código Arancelario]],Codigos10[],4,0)</f>
        <v>Fresco</v>
      </c>
      <c r="F2538">
        <f>+VLOOKUP(Importaciones_mensuales[[#This Row],[Procesamiento]],Cod_procesamiento[],2,0)</f>
        <v>4</v>
      </c>
      <c r="G2538" t="str">
        <f>+VLOOKUP(Importaciones_mensuales[[#This Row],[Código Arancelario]],Codigos10[],3,0)</f>
        <v>No orgánico</v>
      </c>
      <c r="H2538">
        <f>+VLOOKUP(Importaciones_mensuales[[#This Row],[Tipo]],Cod_tipo[],2,0)</f>
        <v>2</v>
      </c>
      <c r="I2538" t="str">
        <f>+VLOOKUP(Importaciones_mensuales[[#This Row],[Código Arancelario]],Codigos10[],5,0)</f>
        <v>Uva</v>
      </c>
      <c r="J2538">
        <f>+VLOOKUP(Importaciones_mensuales[[#This Row],[Categoría]],Cod_Tipo_cultivo[],2,0)</f>
        <v>11</v>
      </c>
      <c r="K2538" t="s">
        <v>129</v>
      </c>
      <c r="L2538">
        <f>+VLOOKUP(Importaciones_mensuales[[#This Row],[Contenido]],Contenido_cod[],2,0)</f>
        <v>1</v>
      </c>
      <c r="M2538" t="str">
        <f>+VLOOKUP(Importaciones_mensuales[[#This Row],[Código Arancelario]],Codigos10[],7,0)</f>
        <v>Red globe</v>
      </c>
      <c r="N2538">
        <v>2015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7493.78</v>
      </c>
      <c r="X2538">
        <v>93102.85</v>
      </c>
      <c r="Y2538">
        <v>0</v>
      </c>
      <c r="Z2538">
        <v>0</v>
      </c>
    </row>
    <row r="2539" spans="1:26" x14ac:dyDescent="0.25">
      <c r="A2539" t="s">
        <v>293</v>
      </c>
      <c r="B2539" t="s">
        <v>15</v>
      </c>
      <c r="C2539" t="str">
        <f>+VLOOKUP(Importaciones_mensuales[[#This Row],[Código Arancelario]],Codigos10[],2,0)</f>
        <v>Uva</v>
      </c>
      <c r="D2539">
        <f>+VLOOKUP(Importaciones_mensuales[[#This Row],[Cultivo]],Cod_categoría[],2,0)</f>
        <v>100109001</v>
      </c>
      <c r="E2539" t="str">
        <f>+VLOOKUP(Importaciones_mensuales[[#This Row],[Código Arancelario]],Codigos10[],4,0)</f>
        <v>Fresco</v>
      </c>
      <c r="F2539">
        <f>+VLOOKUP(Importaciones_mensuales[[#This Row],[Procesamiento]],Cod_procesamiento[],2,0)</f>
        <v>4</v>
      </c>
      <c r="G2539" t="str">
        <f>+VLOOKUP(Importaciones_mensuales[[#This Row],[Código Arancelario]],Codigos10[],3,0)</f>
        <v>No orgánico</v>
      </c>
      <c r="H2539">
        <f>+VLOOKUP(Importaciones_mensuales[[#This Row],[Tipo]],Cod_tipo[],2,0)</f>
        <v>2</v>
      </c>
      <c r="I2539" t="str">
        <f>+VLOOKUP(Importaciones_mensuales[[#This Row],[Código Arancelario]],Codigos10[],5,0)</f>
        <v>Uva</v>
      </c>
      <c r="J2539">
        <f>+VLOOKUP(Importaciones_mensuales[[#This Row],[Categoría]],Cod_Tipo_cultivo[],2,0)</f>
        <v>11</v>
      </c>
      <c r="K2539" t="s">
        <v>129</v>
      </c>
      <c r="L2539">
        <f>+VLOOKUP(Importaciones_mensuales[[#This Row],[Contenido]],Contenido_cod[],2,0)</f>
        <v>1</v>
      </c>
      <c r="M2539" t="str">
        <f>+VLOOKUP(Importaciones_mensuales[[#This Row],[Código Arancelario]],Codigos10[],7,0)</f>
        <v>Crimson seedless</v>
      </c>
      <c r="N2539">
        <v>2015</v>
      </c>
      <c r="O2539">
        <v>0</v>
      </c>
      <c r="P2539">
        <v>0</v>
      </c>
      <c r="Q2539">
        <v>14872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18561.2</v>
      </c>
      <c r="Z2539">
        <v>0</v>
      </c>
    </row>
    <row r="2540" spans="1:26" x14ac:dyDescent="0.25">
      <c r="A2540" t="s">
        <v>194</v>
      </c>
      <c r="B2540" t="s">
        <v>15</v>
      </c>
      <c r="C2540" t="str">
        <f>+VLOOKUP(Importaciones_mensuales[[#This Row],[Código Arancelario]],Codigos10[],2,0)</f>
        <v>Uva</v>
      </c>
      <c r="D2540">
        <f>+VLOOKUP(Importaciones_mensuales[[#This Row],[Cultivo]],Cod_categoría[],2,0)</f>
        <v>100109001</v>
      </c>
      <c r="E2540" t="str">
        <f>+VLOOKUP(Importaciones_mensuales[[#This Row],[Código Arancelario]],Codigos10[],4,0)</f>
        <v>Fresco</v>
      </c>
      <c r="F2540">
        <f>+VLOOKUP(Importaciones_mensuales[[#This Row],[Procesamiento]],Cod_procesamiento[],2,0)</f>
        <v>4</v>
      </c>
      <c r="G2540" t="str">
        <f>+VLOOKUP(Importaciones_mensuales[[#This Row],[Código Arancelario]],Codigos10[],3,0)</f>
        <v>No orgánico</v>
      </c>
      <c r="H2540">
        <f>+VLOOKUP(Importaciones_mensuales[[#This Row],[Tipo]],Cod_tipo[],2,0)</f>
        <v>2</v>
      </c>
      <c r="I2540" t="str">
        <f>+VLOOKUP(Importaciones_mensuales[[#This Row],[Código Arancelario]],Codigos10[],5,0)</f>
        <v>Uva</v>
      </c>
      <c r="J2540">
        <f>+VLOOKUP(Importaciones_mensuales[[#This Row],[Categoría]],Cod_Tipo_cultivo[],2,0)</f>
        <v>11</v>
      </c>
      <c r="K2540" t="s">
        <v>129</v>
      </c>
      <c r="L2540">
        <f>+VLOOKUP(Importaciones_mensuales[[#This Row],[Contenido]],Contenido_cod[],2,0)</f>
        <v>1</v>
      </c>
      <c r="M2540" t="str">
        <f>+VLOOKUP(Importaciones_mensuales[[#This Row],[Código Arancelario]],Codigos10[],7,0)</f>
        <v>Sugraone</v>
      </c>
      <c r="N2540">
        <v>2015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10954.05</v>
      </c>
      <c r="V2540">
        <v>23007.41</v>
      </c>
      <c r="W2540">
        <v>0</v>
      </c>
      <c r="X2540">
        <v>0</v>
      </c>
      <c r="Y2540">
        <v>0</v>
      </c>
      <c r="Z2540">
        <v>0</v>
      </c>
    </row>
    <row r="2541" spans="1:26" x14ac:dyDescent="0.25">
      <c r="A2541" t="s">
        <v>252</v>
      </c>
      <c r="B2541" t="s">
        <v>363</v>
      </c>
      <c r="C2541" t="str">
        <f>+VLOOKUP(Importaciones_mensuales[[#This Row],[Código Arancelario]],Codigos10[],2,0)</f>
        <v>Zarzamora</v>
      </c>
      <c r="D2541">
        <f>+VLOOKUP(Importaciones_mensuales[[#This Row],[Cultivo]],Cod_categoría[],2,0)</f>
        <v>100114038</v>
      </c>
      <c r="E2541" t="str">
        <f>+VLOOKUP(Importaciones_mensuales[[#This Row],[Código Arancelario]],Codigos10[],4,0)</f>
        <v>Congelado</v>
      </c>
      <c r="F2541">
        <f>+VLOOKUP(Importaciones_mensuales[[#This Row],[Procesamiento]],Cod_procesamiento[],2,0)</f>
        <v>1</v>
      </c>
      <c r="G2541" t="str">
        <f>+VLOOKUP(Importaciones_mensuales[[#This Row],[Código Arancelario]],Codigos10[],3,0)</f>
        <v>Sin especificar</v>
      </c>
      <c r="H2541">
        <f>+VLOOKUP(Importaciones_mensuales[[#This Row],[Tipo]],Cod_tipo[],2,0)</f>
        <v>5</v>
      </c>
      <c r="I2541" t="str">
        <f>+VLOOKUP(Importaciones_mensuales[[#This Row],[Código Arancelario]],Codigos10[],5,0)</f>
        <v>Berries</v>
      </c>
      <c r="J2541">
        <f>+VLOOKUP(Importaciones_mensuales[[#This Row],[Categoría]],Cod_Tipo_cultivo[],2,0)</f>
        <v>1</v>
      </c>
      <c r="K2541" t="s">
        <v>129</v>
      </c>
      <c r="L2541">
        <f>+VLOOKUP(Importaciones_mensuales[[#This Row],[Contenido]],Contenido_cod[],2,0)</f>
        <v>1</v>
      </c>
      <c r="M2541" t="str">
        <f>+VLOOKUP(Importaciones_mensuales[[#This Row],[Código Arancelario]],Codigos10[],7,0)</f>
        <v>Sin especificar</v>
      </c>
      <c r="N2541">
        <v>2019</v>
      </c>
      <c r="O2541" t="s">
        <v>364</v>
      </c>
      <c r="P2541" t="s">
        <v>364</v>
      </c>
      <c r="Q2541" t="s">
        <v>364</v>
      </c>
      <c r="R2541" t="s">
        <v>364</v>
      </c>
      <c r="S2541" t="s">
        <v>364</v>
      </c>
      <c r="T2541" t="s">
        <v>364</v>
      </c>
      <c r="U2541">
        <v>1.488908071748879</v>
      </c>
      <c r="V2541" t="s">
        <v>364</v>
      </c>
      <c r="W2541">
        <v>25.516776315789471</v>
      </c>
      <c r="X2541" t="s">
        <v>364</v>
      </c>
      <c r="Y2541" t="s">
        <v>364</v>
      </c>
      <c r="Z2541" t="s">
        <v>364</v>
      </c>
    </row>
    <row r="2542" spans="1:26" x14ac:dyDescent="0.25">
      <c r="A2542" t="s">
        <v>229</v>
      </c>
      <c r="B2542" t="s">
        <v>15</v>
      </c>
      <c r="C2542" t="str">
        <f>+VLOOKUP(Importaciones_mensuales[[#This Row],[Código Arancelario]],Codigos10[],2,0)</f>
        <v>Ciruela</v>
      </c>
      <c r="D2542">
        <f>+VLOOKUP(Importaciones_mensuales[[#This Row],[Cultivo]],Cod_categoría[],2,0)</f>
        <v>100103002</v>
      </c>
      <c r="E2542" t="str">
        <f>+VLOOKUP(Importaciones_mensuales[[#This Row],[Código Arancelario]],Codigos10[],4,0)</f>
        <v>Fresco</v>
      </c>
      <c r="F2542">
        <f>+VLOOKUP(Importaciones_mensuales[[#This Row],[Procesamiento]],Cod_procesamiento[],2,0)</f>
        <v>4</v>
      </c>
      <c r="G2542" t="str">
        <f>+VLOOKUP(Importaciones_mensuales[[#This Row],[Código Arancelario]],Codigos10[],3,0)</f>
        <v>No orgánico</v>
      </c>
      <c r="H2542">
        <f>+VLOOKUP(Importaciones_mensuales[[#This Row],[Tipo]],Cod_tipo[],2,0)</f>
        <v>2</v>
      </c>
      <c r="I2542" t="str">
        <f>+VLOOKUP(Importaciones_mensuales[[#This Row],[Código Arancelario]],Codigos10[],5,0)</f>
        <v>Frutos de carozo</v>
      </c>
      <c r="J2542">
        <f>+VLOOKUP(Importaciones_mensuales[[#This Row],[Categoría]],Cod_Tipo_cultivo[],2,0)</f>
        <v>5</v>
      </c>
      <c r="K2542" t="s">
        <v>129</v>
      </c>
      <c r="L2542">
        <f>+VLOOKUP(Importaciones_mensuales[[#This Row],[Contenido]],Contenido_cod[],2,0)</f>
        <v>1</v>
      </c>
      <c r="M2542" t="str">
        <f>+VLOOKUP(Importaciones_mensuales[[#This Row],[Código Arancelario]],Codigos10[],7,0)</f>
        <v>Sin especificar</v>
      </c>
      <c r="N2542">
        <v>2015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5723.49</v>
      </c>
      <c r="V2542">
        <v>34216.39</v>
      </c>
      <c r="W2542">
        <v>33433.54</v>
      </c>
      <c r="X2542">
        <v>12052.72</v>
      </c>
      <c r="Y2542">
        <v>0</v>
      </c>
      <c r="Z2542">
        <v>0</v>
      </c>
    </row>
    <row r="2543" spans="1:26" x14ac:dyDescent="0.25">
      <c r="A2543" t="s">
        <v>240</v>
      </c>
      <c r="B2543" t="s">
        <v>15</v>
      </c>
      <c r="C2543" t="str">
        <f>+VLOOKUP(Importaciones_mensuales[[#This Row],[Código Arancelario]],Codigos10[],2,0)</f>
        <v>Arándano</v>
      </c>
      <c r="D2543">
        <f>+VLOOKUP(Importaciones_mensuales[[#This Row],[Cultivo]],Cod_categoría[],2,0)</f>
        <v>100101001</v>
      </c>
      <c r="E2543" t="str">
        <f>+VLOOKUP(Importaciones_mensuales[[#This Row],[Código Arancelario]],Codigos10[],4,0)</f>
        <v>Fresco</v>
      </c>
      <c r="F2543">
        <f>+VLOOKUP(Importaciones_mensuales[[#This Row],[Procesamiento]],Cod_procesamiento[],2,0)</f>
        <v>4</v>
      </c>
      <c r="G2543" t="str">
        <f>+VLOOKUP(Importaciones_mensuales[[#This Row],[Código Arancelario]],Codigos10[],3,0)</f>
        <v>No orgánico</v>
      </c>
      <c r="H2543">
        <f>+VLOOKUP(Importaciones_mensuales[[#This Row],[Tipo]],Cod_tipo[],2,0)</f>
        <v>2</v>
      </c>
      <c r="I2543" t="str">
        <f>+VLOOKUP(Importaciones_mensuales[[#This Row],[Código Arancelario]],Codigos10[],5,0)</f>
        <v>Berries</v>
      </c>
      <c r="J2543">
        <f>+VLOOKUP(Importaciones_mensuales[[#This Row],[Categoría]],Cod_Tipo_cultivo[],2,0)</f>
        <v>1</v>
      </c>
      <c r="K2543" t="s">
        <v>129</v>
      </c>
      <c r="L2543">
        <f>+VLOOKUP(Importaciones_mensuales[[#This Row],[Contenido]],Contenido_cod[],2,0)</f>
        <v>1</v>
      </c>
      <c r="M2543" t="str">
        <f>+VLOOKUP(Importaciones_mensuales[[#This Row],[Código Arancelario]],Codigos10[],7,0)</f>
        <v>Azul</v>
      </c>
      <c r="N2543">
        <v>2015</v>
      </c>
      <c r="O2543">
        <v>0</v>
      </c>
      <c r="P2543">
        <v>0</v>
      </c>
      <c r="Q2543">
        <v>0</v>
      </c>
      <c r="R2543">
        <v>48.19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</row>
    <row r="2544" spans="1:26" x14ac:dyDescent="0.25">
      <c r="A2544" t="s">
        <v>256</v>
      </c>
      <c r="B2544" t="s">
        <v>363</v>
      </c>
      <c r="C2544" t="str">
        <f>+VLOOKUP(Importaciones_mensuales[[#This Row],[Código Arancelario]],Codigos10[],2,0)</f>
        <v>Damasco</v>
      </c>
      <c r="D2544">
        <f>+VLOOKUP(Importaciones_mensuales[[#This Row],[Cultivo]],Cod_categoría[],2,0)</f>
        <v>100103003</v>
      </c>
      <c r="E2544" t="str">
        <f>+VLOOKUP(Importaciones_mensuales[[#This Row],[Código Arancelario]],Codigos10[],4,0)</f>
        <v>Congelado</v>
      </c>
      <c r="F2544">
        <f>+VLOOKUP(Importaciones_mensuales[[#This Row],[Procesamiento]],Cod_procesamiento[],2,0)</f>
        <v>1</v>
      </c>
      <c r="G2544" t="str">
        <f>+VLOOKUP(Importaciones_mensuales[[#This Row],[Código Arancelario]],Codigos10[],3,0)</f>
        <v>Sin especificar</v>
      </c>
      <c r="H2544">
        <f>+VLOOKUP(Importaciones_mensuales[[#This Row],[Tipo]],Cod_tipo[],2,0)</f>
        <v>5</v>
      </c>
      <c r="I2544" t="str">
        <f>+VLOOKUP(Importaciones_mensuales[[#This Row],[Código Arancelario]],Codigos10[],5,0)</f>
        <v>Frutos de carozo</v>
      </c>
      <c r="J2544">
        <f>+VLOOKUP(Importaciones_mensuales[[#This Row],[Categoría]],Cod_Tipo_cultivo[],2,0)</f>
        <v>5</v>
      </c>
      <c r="K2544" t="s">
        <v>129</v>
      </c>
      <c r="L2544">
        <f>+VLOOKUP(Importaciones_mensuales[[#This Row],[Contenido]],Contenido_cod[],2,0)</f>
        <v>1</v>
      </c>
      <c r="M2544" t="str">
        <f>+VLOOKUP(Importaciones_mensuales[[#This Row],[Código Arancelario]],Codigos10[],7,0)</f>
        <v>Sin especificar</v>
      </c>
      <c r="N2544">
        <v>2019</v>
      </c>
      <c r="O2544">
        <v>0.96369583333333342</v>
      </c>
      <c r="P2544" t="s">
        <v>364</v>
      </c>
      <c r="Q2544">
        <v>0.60299999999999998</v>
      </c>
      <c r="R2544">
        <v>33.593000000000004</v>
      </c>
      <c r="S2544" t="s">
        <v>364</v>
      </c>
      <c r="T2544">
        <v>1.2210883557636045</v>
      </c>
      <c r="U2544">
        <v>1.103284309459577</v>
      </c>
      <c r="V2544" t="s">
        <v>364</v>
      </c>
      <c r="W2544" t="s">
        <v>364</v>
      </c>
      <c r="X2544" t="s">
        <v>364</v>
      </c>
      <c r="Y2544" t="s">
        <v>364</v>
      </c>
      <c r="Z2544" t="s">
        <v>364</v>
      </c>
    </row>
    <row r="2545" spans="1:26" x14ac:dyDescent="0.25">
      <c r="A2545" t="s">
        <v>257</v>
      </c>
      <c r="B2545" t="s">
        <v>363</v>
      </c>
      <c r="C2545" t="str">
        <f>+VLOOKUP(Importaciones_mensuales[[#This Row],[Código Arancelario]],Codigos10[],2,0)</f>
        <v>Durazno</v>
      </c>
      <c r="D2545">
        <f>+VLOOKUP(Importaciones_mensuales[[#This Row],[Cultivo]],Cod_categoría[],2,0)</f>
        <v>100103004</v>
      </c>
      <c r="E2545" t="str">
        <f>+VLOOKUP(Importaciones_mensuales[[#This Row],[Código Arancelario]],Codigos10[],4,0)</f>
        <v>Congelado</v>
      </c>
      <c r="F2545">
        <f>+VLOOKUP(Importaciones_mensuales[[#This Row],[Procesamiento]],Cod_procesamiento[],2,0)</f>
        <v>1</v>
      </c>
      <c r="G2545" t="str">
        <f>+VLOOKUP(Importaciones_mensuales[[#This Row],[Código Arancelario]],Codigos10[],3,0)</f>
        <v>Sin especificar</v>
      </c>
      <c r="H2545">
        <f>+VLOOKUP(Importaciones_mensuales[[#This Row],[Tipo]],Cod_tipo[],2,0)</f>
        <v>5</v>
      </c>
      <c r="I2545" t="str">
        <f>+VLOOKUP(Importaciones_mensuales[[#This Row],[Código Arancelario]],Codigos10[],5,0)</f>
        <v>Frutos de carozo</v>
      </c>
      <c r="J2545">
        <f>+VLOOKUP(Importaciones_mensuales[[#This Row],[Categoría]],Cod_Tipo_cultivo[],2,0)</f>
        <v>5</v>
      </c>
      <c r="K2545" t="s">
        <v>129</v>
      </c>
      <c r="L2545">
        <f>+VLOOKUP(Importaciones_mensuales[[#This Row],[Contenido]],Contenido_cod[],2,0)</f>
        <v>1</v>
      </c>
      <c r="M2545" t="str">
        <f>+VLOOKUP(Importaciones_mensuales[[#This Row],[Código Arancelario]],Codigos10[],7,0)</f>
        <v>Sin especificar</v>
      </c>
      <c r="N2545">
        <v>2019</v>
      </c>
      <c r="O2545">
        <v>1.6757096471885335</v>
      </c>
      <c r="P2545">
        <v>1.5911200112118449</v>
      </c>
      <c r="Q2545">
        <v>3.3680506042244445</v>
      </c>
      <c r="R2545" t="s">
        <v>364</v>
      </c>
      <c r="S2545">
        <v>1.3160153061224489</v>
      </c>
      <c r="T2545">
        <v>2.0768364412530791</v>
      </c>
      <c r="U2545">
        <v>1.3315288000000001</v>
      </c>
      <c r="V2545">
        <v>3.2841780366056574</v>
      </c>
      <c r="W2545">
        <v>1.1431378125</v>
      </c>
      <c r="X2545">
        <v>1.8931638375979674</v>
      </c>
      <c r="Y2545">
        <v>3.4986358665937671</v>
      </c>
      <c r="Z2545" t="s">
        <v>364</v>
      </c>
    </row>
    <row r="2546" spans="1:26" x14ac:dyDescent="0.25">
      <c r="A2546" t="s">
        <v>321</v>
      </c>
      <c r="B2546" t="s">
        <v>363</v>
      </c>
      <c r="C2546" t="str">
        <f>+VLOOKUP(Importaciones_mensuales[[#This Row],[Código Arancelario]],Codigos10[],2,0)</f>
        <v>Kiwi</v>
      </c>
      <c r="D2546">
        <f>+VLOOKUP(Importaciones_mensuales[[#This Row],[Cultivo]],Cod_categoría[],2,0)</f>
        <v>100101007</v>
      </c>
      <c r="E2546" t="str">
        <f>+VLOOKUP(Importaciones_mensuales[[#This Row],[Código Arancelario]],Codigos10[],4,0)</f>
        <v>Congelado</v>
      </c>
      <c r="F2546">
        <f>+VLOOKUP(Importaciones_mensuales[[#This Row],[Procesamiento]],Cod_procesamiento[],2,0)</f>
        <v>1</v>
      </c>
      <c r="G2546" t="str">
        <f>+VLOOKUP(Importaciones_mensuales[[#This Row],[Código Arancelario]],Codigos10[],3,0)</f>
        <v>Sin especificar</v>
      </c>
      <c r="H2546">
        <f>+VLOOKUP(Importaciones_mensuales[[#This Row],[Tipo]],Cod_tipo[],2,0)</f>
        <v>5</v>
      </c>
      <c r="I2546" t="str">
        <f>+VLOOKUP(Importaciones_mensuales[[#This Row],[Código Arancelario]],Codigos10[],5,0)</f>
        <v>Berries</v>
      </c>
      <c r="J2546">
        <f>+VLOOKUP(Importaciones_mensuales[[#This Row],[Categoría]],Cod_Tipo_cultivo[],2,0)</f>
        <v>1</v>
      </c>
      <c r="K2546" t="s">
        <v>129</v>
      </c>
      <c r="L2546">
        <f>+VLOOKUP(Importaciones_mensuales[[#This Row],[Contenido]],Contenido_cod[],2,0)</f>
        <v>1</v>
      </c>
      <c r="M2546" t="str">
        <f>+VLOOKUP(Importaciones_mensuales[[#This Row],[Código Arancelario]],Codigos10[],7,0)</f>
        <v>Sin especificar</v>
      </c>
      <c r="N2546">
        <v>2019</v>
      </c>
      <c r="O2546" t="s">
        <v>364</v>
      </c>
      <c r="P2546" t="s">
        <v>364</v>
      </c>
      <c r="Q2546" t="s">
        <v>364</v>
      </c>
      <c r="R2546" t="s">
        <v>364</v>
      </c>
      <c r="S2546" t="s">
        <v>364</v>
      </c>
      <c r="T2546" t="s">
        <v>364</v>
      </c>
      <c r="U2546" t="s">
        <v>364</v>
      </c>
      <c r="V2546" t="s">
        <v>364</v>
      </c>
      <c r="W2546">
        <v>44.301603351148344</v>
      </c>
      <c r="X2546" t="s">
        <v>364</v>
      </c>
      <c r="Y2546" t="s">
        <v>364</v>
      </c>
      <c r="Z2546" t="s">
        <v>364</v>
      </c>
    </row>
    <row r="2547" spans="1:26" x14ac:dyDescent="0.25">
      <c r="A2547" t="s">
        <v>258</v>
      </c>
      <c r="B2547" t="s">
        <v>363</v>
      </c>
      <c r="C2547" t="str">
        <f>+VLOOKUP(Importaciones_mensuales[[#This Row],[Código Arancelario]],Codigos10[],2,0)</f>
        <v>Manzana</v>
      </c>
      <c r="D2547">
        <f>+VLOOKUP(Importaciones_mensuales[[#This Row],[Cultivo]],Cod_categoría[],2,0)</f>
        <v>100104002</v>
      </c>
      <c r="E2547" t="str">
        <f>+VLOOKUP(Importaciones_mensuales[[#This Row],[Código Arancelario]],Codigos10[],4,0)</f>
        <v>Congelado</v>
      </c>
      <c r="F2547">
        <f>+VLOOKUP(Importaciones_mensuales[[#This Row],[Procesamiento]],Cod_procesamiento[],2,0)</f>
        <v>1</v>
      </c>
      <c r="G2547" t="str">
        <f>+VLOOKUP(Importaciones_mensuales[[#This Row],[Código Arancelario]],Codigos10[],3,0)</f>
        <v>Sin especificar</v>
      </c>
      <c r="H2547">
        <f>+VLOOKUP(Importaciones_mensuales[[#This Row],[Tipo]],Cod_tipo[],2,0)</f>
        <v>5</v>
      </c>
      <c r="I2547" t="str">
        <f>+VLOOKUP(Importaciones_mensuales[[#This Row],[Código Arancelario]],Codigos10[],5,0)</f>
        <v>Frutos de pepita</v>
      </c>
      <c r="J2547">
        <f>+VLOOKUP(Importaciones_mensuales[[#This Row],[Categoría]],Cod_Tipo_cultivo[],2,0)</f>
        <v>3</v>
      </c>
      <c r="K2547" t="s">
        <v>129</v>
      </c>
      <c r="L2547">
        <f>+VLOOKUP(Importaciones_mensuales[[#This Row],[Contenido]],Contenido_cod[],2,0)</f>
        <v>1</v>
      </c>
      <c r="M2547" t="str">
        <f>+VLOOKUP(Importaciones_mensuales[[#This Row],[Código Arancelario]],Codigos10[],7,0)</f>
        <v>Sin especificar</v>
      </c>
      <c r="N2547">
        <v>2019</v>
      </c>
      <c r="O2547" t="s">
        <v>364</v>
      </c>
      <c r="P2547">
        <v>23.709756097560977</v>
      </c>
      <c r="Q2547" t="s">
        <v>364</v>
      </c>
      <c r="R2547">
        <v>1.6813</v>
      </c>
      <c r="S2547" t="s">
        <v>364</v>
      </c>
      <c r="T2547" t="s">
        <v>364</v>
      </c>
      <c r="U2547" t="s">
        <v>364</v>
      </c>
      <c r="V2547">
        <v>19.064285714285713</v>
      </c>
      <c r="W2547" t="s">
        <v>364</v>
      </c>
      <c r="X2547" t="s">
        <v>364</v>
      </c>
      <c r="Y2547">
        <v>2.2204999999999999</v>
      </c>
      <c r="Z2547" t="s">
        <v>364</v>
      </c>
    </row>
    <row r="2548" spans="1:26" x14ac:dyDescent="0.25">
      <c r="A2548" t="s">
        <v>361</v>
      </c>
      <c r="B2548" t="s">
        <v>15</v>
      </c>
      <c r="C2548" t="str">
        <f>+VLOOKUP(Importaciones_mensuales[[#This Row],[Código Arancelario]],Codigos10[],2,0)</f>
        <v>Cramberries</v>
      </c>
      <c r="D2548">
        <f>+VLOOKUP(Importaciones_mensuales[[#This Row],[Cultivo]],Cod_categoría[],2,0)</f>
        <v>100114022</v>
      </c>
      <c r="E2548" t="str">
        <f>+VLOOKUP(Importaciones_mensuales[[#This Row],[Código Arancelario]],Codigos10[],4,0)</f>
        <v>Fresco</v>
      </c>
      <c r="F2548">
        <f>+VLOOKUP(Importaciones_mensuales[[#This Row],[Procesamiento]],Cod_procesamiento[],2,0)</f>
        <v>4</v>
      </c>
      <c r="G2548" t="str">
        <f>+VLOOKUP(Importaciones_mensuales[[#This Row],[Código Arancelario]],Codigos10[],3,0)</f>
        <v>No orgánico</v>
      </c>
      <c r="H2548">
        <f>+VLOOKUP(Importaciones_mensuales[[#This Row],[Tipo]],Cod_tipo[],2,0)</f>
        <v>2</v>
      </c>
      <c r="I2548" t="str">
        <f>+VLOOKUP(Importaciones_mensuales[[#This Row],[Código Arancelario]],Codigos10[],5,0)</f>
        <v>Berries</v>
      </c>
      <c r="J2548">
        <f>+VLOOKUP(Importaciones_mensuales[[#This Row],[Categoría]],Cod_Tipo_cultivo[],2,0)</f>
        <v>1</v>
      </c>
      <c r="K2548" t="s">
        <v>129</v>
      </c>
      <c r="L2548">
        <f>+VLOOKUP(Importaciones_mensuales[[#This Row],[Contenido]],Contenido_cod[],2,0)</f>
        <v>1</v>
      </c>
      <c r="M2548" t="str">
        <f>+VLOOKUP(Importaciones_mensuales[[#This Row],[Código Arancelario]],Codigos10[],7,0)</f>
        <v>Sin especificar</v>
      </c>
      <c r="N2548">
        <v>2015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41.34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</row>
    <row r="2549" spans="1:26" x14ac:dyDescent="0.25">
      <c r="A2549" t="s">
        <v>298</v>
      </c>
      <c r="B2549" t="s">
        <v>15</v>
      </c>
      <c r="C2549" t="str">
        <f>+VLOOKUP(Importaciones_mensuales[[#This Row],[Código Arancelario]],Codigos10[],2,0)</f>
        <v>Mora</v>
      </c>
      <c r="D2549">
        <f>+VLOOKUP(Importaciones_mensuales[[#This Row],[Cultivo]],Cod_categoría[],2,0)</f>
        <v>100101008</v>
      </c>
      <c r="E2549" t="str">
        <f>+VLOOKUP(Importaciones_mensuales[[#This Row],[Código Arancelario]],Codigos10[],4,0)</f>
        <v>Congelado</v>
      </c>
      <c r="F2549">
        <f>+VLOOKUP(Importaciones_mensuales[[#This Row],[Procesamiento]],Cod_procesamiento[],2,0)</f>
        <v>1</v>
      </c>
      <c r="G2549" t="str">
        <f>+VLOOKUP(Importaciones_mensuales[[#This Row],[Código Arancelario]],Codigos10[],3,0)</f>
        <v>Orgánico</v>
      </c>
      <c r="H2549">
        <f>+VLOOKUP(Importaciones_mensuales[[#This Row],[Tipo]],Cod_tipo[],2,0)</f>
        <v>1</v>
      </c>
      <c r="I2549" t="str">
        <f>+VLOOKUP(Importaciones_mensuales[[#This Row],[Código Arancelario]],Codigos10[],5,0)</f>
        <v>Berries</v>
      </c>
      <c r="J2549">
        <f>+VLOOKUP(Importaciones_mensuales[[#This Row],[Categoría]],Cod_Tipo_cultivo[],2,0)</f>
        <v>1</v>
      </c>
      <c r="K2549" t="s">
        <v>129</v>
      </c>
      <c r="L2549">
        <f>+VLOOKUP(Importaciones_mensuales[[#This Row],[Contenido]],Contenido_cod[],2,0)</f>
        <v>1</v>
      </c>
      <c r="M2549" t="str">
        <f>+VLOOKUP(Importaciones_mensuales[[#This Row],[Código Arancelario]],Codigos10[],7,0)</f>
        <v>Sin especificar</v>
      </c>
      <c r="N2549">
        <v>2015</v>
      </c>
      <c r="O2549">
        <v>0</v>
      </c>
      <c r="P2549">
        <v>0</v>
      </c>
      <c r="Q2549">
        <v>0</v>
      </c>
      <c r="R2549">
        <v>0</v>
      </c>
      <c r="S2549">
        <v>366.05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51492.2</v>
      </c>
    </row>
    <row r="2550" spans="1:26" x14ac:dyDescent="0.25">
      <c r="A2550" t="s">
        <v>263</v>
      </c>
      <c r="B2550" t="s">
        <v>363</v>
      </c>
      <c r="C2550" t="str">
        <f>+VLOOKUP(Importaciones_mensuales[[#This Row],[Código Arancelario]],Codigos10[],2,0)</f>
        <v>Durazno</v>
      </c>
      <c r="D2550">
        <f>+VLOOKUP(Importaciones_mensuales[[#This Row],[Cultivo]],Cod_categoría[],2,0)</f>
        <v>100103004</v>
      </c>
      <c r="E2550" t="str">
        <f>+VLOOKUP(Importaciones_mensuales[[#This Row],[Código Arancelario]],Codigos10[],4,0)</f>
        <v>Conserva</v>
      </c>
      <c r="F2550">
        <f>+VLOOKUP(Importaciones_mensuales[[#This Row],[Procesamiento]],Cod_procesamiento[],2,0)</f>
        <v>2</v>
      </c>
      <c r="G2550" t="str">
        <f>+VLOOKUP(Importaciones_mensuales[[#This Row],[Código Arancelario]],Codigos10[],3,0)</f>
        <v>Sin especificar</v>
      </c>
      <c r="H2550">
        <f>+VLOOKUP(Importaciones_mensuales[[#This Row],[Tipo]],Cod_tipo[],2,0)</f>
        <v>5</v>
      </c>
      <c r="I2550" t="str">
        <f>+VLOOKUP(Importaciones_mensuales[[#This Row],[Código Arancelario]],Codigos10[],5,0)</f>
        <v>Frutos de carozo</v>
      </c>
      <c r="J2550">
        <f>+VLOOKUP(Importaciones_mensuales[[#This Row],[Categoría]],Cod_Tipo_cultivo[],2,0)</f>
        <v>5</v>
      </c>
      <c r="K2550" t="s">
        <v>129</v>
      </c>
      <c r="L2550">
        <f>+VLOOKUP(Importaciones_mensuales[[#This Row],[Contenido]],Contenido_cod[],2,0)</f>
        <v>1</v>
      </c>
      <c r="M2550" t="str">
        <f>+VLOOKUP(Importaciones_mensuales[[#This Row],[Código Arancelario]],Codigos10[],7,0)</f>
        <v>Sin especificar</v>
      </c>
      <c r="N2550">
        <v>2019</v>
      </c>
      <c r="O2550" t="s">
        <v>364</v>
      </c>
      <c r="P2550" t="s">
        <v>364</v>
      </c>
      <c r="Q2550">
        <v>19.489393939393938</v>
      </c>
      <c r="R2550" t="s">
        <v>364</v>
      </c>
      <c r="S2550" t="s">
        <v>364</v>
      </c>
      <c r="T2550" t="s">
        <v>364</v>
      </c>
      <c r="U2550" t="s">
        <v>364</v>
      </c>
      <c r="V2550">
        <v>34.06666666666667</v>
      </c>
      <c r="W2550" t="s">
        <v>364</v>
      </c>
      <c r="X2550" t="s">
        <v>364</v>
      </c>
      <c r="Y2550" t="s">
        <v>364</v>
      </c>
      <c r="Z2550" t="s">
        <v>364</v>
      </c>
    </row>
    <row r="2551" spans="1:26" x14ac:dyDescent="0.25">
      <c r="A2551" t="s">
        <v>264</v>
      </c>
      <c r="B2551" t="s">
        <v>363</v>
      </c>
      <c r="C2551" t="str">
        <f>+VLOOKUP(Importaciones_mensuales[[#This Row],[Código Arancelario]],Codigos10[],2,0)</f>
        <v>Durazno</v>
      </c>
      <c r="D2551">
        <f>+VLOOKUP(Importaciones_mensuales[[#This Row],[Cultivo]],Cod_categoría[],2,0)</f>
        <v>100103004</v>
      </c>
      <c r="E2551" t="str">
        <f>+VLOOKUP(Importaciones_mensuales[[#This Row],[Código Arancelario]],Codigos10[],4,0)</f>
        <v>Conserva</v>
      </c>
      <c r="F2551">
        <f>+VLOOKUP(Importaciones_mensuales[[#This Row],[Procesamiento]],Cod_procesamiento[],2,0)</f>
        <v>2</v>
      </c>
      <c r="G2551" t="str">
        <f>+VLOOKUP(Importaciones_mensuales[[#This Row],[Código Arancelario]],Codigos10[],3,0)</f>
        <v>Sin especificar</v>
      </c>
      <c r="H2551">
        <f>+VLOOKUP(Importaciones_mensuales[[#This Row],[Tipo]],Cod_tipo[],2,0)</f>
        <v>5</v>
      </c>
      <c r="I2551" t="str">
        <f>+VLOOKUP(Importaciones_mensuales[[#This Row],[Código Arancelario]],Codigos10[],5,0)</f>
        <v>Frutos de carozo</v>
      </c>
      <c r="J2551">
        <f>+VLOOKUP(Importaciones_mensuales[[#This Row],[Categoría]],Cod_Tipo_cultivo[],2,0)</f>
        <v>5</v>
      </c>
      <c r="K2551" t="s">
        <v>129</v>
      </c>
      <c r="L2551">
        <f>+VLOOKUP(Importaciones_mensuales[[#This Row],[Contenido]],Contenido_cod[],2,0)</f>
        <v>1</v>
      </c>
      <c r="M2551" t="str">
        <f>+VLOOKUP(Importaciones_mensuales[[#This Row],[Código Arancelario]],Codigos10[],7,0)</f>
        <v>Sin especificar</v>
      </c>
      <c r="N2551">
        <v>2019</v>
      </c>
      <c r="O2551" t="s">
        <v>364</v>
      </c>
      <c r="P2551" t="s">
        <v>364</v>
      </c>
      <c r="Q2551" t="s">
        <v>364</v>
      </c>
      <c r="R2551">
        <v>41.261904761904766</v>
      </c>
      <c r="S2551" t="s">
        <v>364</v>
      </c>
      <c r="T2551" t="s">
        <v>364</v>
      </c>
      <c r="U2551" t="s">
        <v>364</v>
      </c>
      <c r="V2551" t="s">
        <v>364</v>
      </c>
      <c r="W2551" t="s">
        <v>364</v>
      </c>
      <c r="X2551" t="s">
        <v>364</v>
      </c>
      <c r="Y2551">
        <v>121.25</v>
      </c>
      <c r="Z2551" t="s">
        <v>364</v>
      </c>
    </row>
    <row r="2552" spans="1:26" x14ac:dyDescent="0.25">
      <c r="A2552" t="s">
        <v>265</v>
      </c>
      <c r="B2552" t="s">
        <v>363</v>
      </c>
      <c r="C2552" t="str">
        <f>+VLOOKUP(Importaciones_mensuales[[#This Row],[Código Arancelario]],Codigos10[],2,0)</f>
        <v>Damasco</v>
      </c>
      <c r="D2552">
        <f>+VLOOKUP(Importaciones_mensuales[[#This Row],[Cultivo]],Cod_categoría[],2,0)</f>
        <v>100103003</v>
      </c>
      <c r="E2552" t="str">
        <f>+VLOOKUP(Importaciones_mensuales[[#This Row],[Código Arancelario]],Codigos10[],4,0)</f>
        <v>Deshidratado</v>
      </c>
      <c r="F2552">
        <f>+VLOOKUP(Importaciones_mensuales[[#This Row],[Procesamiento]],Cod_procesamiento[],2,0)</f>
        <v>3</v>
      </c>
      <c r="G2552" t="str">
        <f>+VLOOKUP(Importaciones_mensuales[[#This Row],[Código Arancelario]],Codigos10[],3,0)</f>
        <v>Sin especificar</v>
      </c>
      <c r="H2552">
        <f>+VLOOKUP(Importaciones_mensuales[[#This Row],[Tipo]],Cod_tipo[],2,0)</f>
        <v>5</v>
      </c>
      <c r="I2552" t="str">
        <f>+VLOOKUP(Importaciones_mensuales[[#This Row],[Código Arancelario]],Codigos10[],5,0)</f>
        <v>Frutos de carozo</v>
      </c>
      <c r="J2552">
        <f>+VLOOKUP(Importaciones_mensuales[[#This Row],[Categoría]],Cod_Tipo_cultivo[],2,0)</f>
        <v>5</v>
      </c>
      <c r="K2552" t="s">
        <v>129</v>
      </c>
      <c r="L2552">
        <f>+VLOOKUP(Importaciones_mensuales[[#This Row],[Contenido]],Contenido_cod[],2,0)</f>
        <v>1</v>
      </c>
      <c r="M2552" t="str">
        <f>+VLOOKUP(Importaciones_mensuales[[#This Row],[Código Arancelario]],Codigos10[],7,0)</f>
        <v>Sin especificar</v>
      </c>
      <c r="N2552">
        <v>2019</v>
      </c>
      <c r="O2552">
        <v>7.351482857142857</v>
      </c>
      <c r="P2552" t="s">
        <v>364</v>
      </c>
      <c r="Q2552" t="s">
        <v>364</v>
      </c>
      <c r="R2552">
        <v>2.8439031301482705</v>
      </c>
      <c r="S2552">
        <v>2.9796230000000001</v>
      </c>
      <c r="T2552">
        <v>2.9060465714285715</v>
      </c>
      <c r="U2552">
        <v>2.7576634934691162</v>
      </c>
      <c r="V2552">
        <v>0.54018833333333338</v>
      </c>
      <c r="W2552">
        <v>0.54647272727272722</v>
      </c>
      <c r="X2552" t="s">
        <v>364</v>
      </c>
      <c r="Y2552" t="s">
        <v>364</v>
      </c>
      <c r="Z2552">
        <v>0.44625567928730514</v>
      </c>
    </row>
    <row r="2553" spans="1:26" x14ac:dyDescent="0.25">
      <c r="A2553" t="s">
        <v>248</v>
      </c>
      <c r="B2553" t="s">
        <v>15</v>
      </c>
      <c r="C2553" t="str">
        <f>+VLOOKUP(Importaciones_mensuales[[#This Row],[Código Arancelario]],Codigos10[],2,0)</f>
        <v>Mora</v>
      </c>
      <c r="D2553">
        <f>+VLOOKUP(Importaciones_mensuales[[#This Row],[Cultivo]],Cod_categoría[],2,0)</f>
        <v>100101008</v>
      </c>
      <c r="E2553" t="str">
        <f>+VLOOKUP(Importaciones_mensuales[[#This Row],[Código Arancelario]],Codigos10[],4,0)</f>
        <v>Congelado</v>
      </c>
      <c r="F2553">
        <f>+VLOOKUP(Importaciones_mensuales[[#This Row],[Procesamiento]],Cod_procesamiento[],2,0)</f>
        <v>1</v>
      </c>
      <c r="G2553" t="str">
        <f>+VLOOKUP(Importaciones_mensuales[[#This Row],[Código Arancelario]],Codigos10[],3,0)</f>
        <v>No orgánico</v>
      </c>
      <c r="H2553">
        <f>+VLOOKUP(Importaciones_mensuales[[#This Row],[Tipo]],Cod_tipo[],2,0)</f>
        <v>2</v>
      </c>
      <c r="I2553" t="str">
        <f>+VLOOKUP(Importaciones_mensuales[[#This Row],[Código Arancelario]],Codigos10[],5,0)</f>
        <v>Berries</v>
      </c>
      <c r="J2553">
        <f>+VLOOKUP(Importaciones_mensuales[[#This Row],[Categoría]],Cod_Tipo_cultivo[],2,0)</f>
        <v>1</v>
      </c>
      <c r="K2553" t="s">
        <v>129</v>
      </c>
      <c r="L2553">
        <f>+VLOOKUP(Importaciones_mensuales[[#This Row],[Contenido]],Contenido_cod[],2,0)</f>
        <v>1</v>
      </c>
      <c r="M2553" t="str">
        <f>+VLOOKUP(Importaciones_mensuales[[#This Row],[Código Arancelario]],Codigos10[],7,0)</f>
        <v>Sin especificar</v>
      </c>
      <c r="N2553">
        <v>2015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77000.639999999999</v>
      </c>
      <c r="Y2553">
        <v>43930.75</v>
      </c>
      <c r="Z2553">
        <v>13097.14</v>
      </c>
    </row>
    <row r="2554" spans="1:26" x14ac:dyDescent="0.25">
      <c r="A2554" t="s">
        <v>249</v>
      </c>
      <c r="B2554" t="s">
        <v>15</v>
      </c>
      <c r="C2554" t="str">
        <f>+VLOOKUP(Importaciones_mensuales[[#This Row],[Código Arancelario]],Codigos10[],2,0)</f>
        <v>Frambuesa</v>
      </c>
      <c r="D2554">
        <f>+VLOOKUP(Importaciones_mensuales[[#This Row],[Cultivo]],Cod_categoría[],2,0)</f>
        <v>100101004</v>
      </c>
      <c r="E2554" t="str">
        <f>+VLOOKUP(Importaciones_mensuales[[#This Row],[Código Arancelario]],Codigos10[],4,0)</f>
        <v>Congelado</v>
      </c>
      <c r="F2554">
        <f>+VLOOKUP(Importaciones_mensuales[[#This Row],[Procesamiento]],Cod_procesamiento[],2,0)</f>
        <v>1</v>
      </c>
      <c r="G2554" t="str">
        <f>+VLOOKUP(Importaciones_mensuales[[#This Row],[Código Arancelario]],Codigos10[],3,0)</f>
        <v>Orgánico</v>
      </c>
      <c r="H2554">
        <f>+VLOOKUP(Importaciones_mensuales[[#This Row],[Tipo]],Cod_tipo[],2,0)</f>
        <v>1</v>
      </c>
      <c r="I2554" t="str">
        <f>+VLOOKUP(Importaciones_mensuales[[#This Row],[Código Arancelario]],Codigos10[],5,0)</f>
        <v>Berries</v>
      </c>
      <c r="J2554">
        <f>+VLOOKUP(Importaciones_mensuales[[#This Row],[Categoría]],Cod_Tipo_cultivo[],2,0)</f>
        <v>1</v>
      </c>
      <c r="K2554" t="s">
        <v>129</v>
      </c>
      <c r="L2554">
        <f>+VLOOKUP(Importaciones_mensuales[[#This Row],[Contenido]],Contenido_cod[],2,0)</f>
        <v>1</v>
      </c>
      <c r="M2554" t="str">
        <f>+VLOOKUP(Importaciones_mensuales[[#This Row],[Código Arancelario]],Codigos10[],7,0)</f>
        <v>Sin especificar</v>
      </c>
      <c r="N2554">
        <v>2015</v>
      </c>
      <c r="O2554">
        <v>0</v>
      </c>
      <c r="P2554">
        <v>159368.74</v>
      </c>
      <c r="Q2554">
        <v>76221.19</v>
      </c>
      <c r="R2554">
        <v>80382.899999999994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86942.3</v>
      </c>
      <c r="Z2554">
        <v>57928</v>
      </c>
    </row>
    <row r="2555" spans="1:26" x14ac:dyDescent="0.25">
      <c r="A2555" t="s">
        <v>254</v>
      </c>
      <c r="B2555" t="s">
        <v>15</v>
      </c>
      <c r="C2555" t="str">
        <f>+VLOOKUP(Importaciones_mensuales[[#This Row],[Código Arancelario]],Codigos10[],2,0)</f>
        <v>Arándano</v>
      </c>
      <c r="D2555">
        <f>+VLOOKUP(Importaciones_mensuales[[#This Row],[Cultivo]],Cod_categoría[],2,0)</f>
        <v>100101001</v>
      </c>
      <c r="E2555" t="str">
        <f>+VLOOKUP(Importaciones_mensuales[[#This Row],[Código Arancelario]],Codigos10[],4,0)</f>
        <v>Congelado</v>
      </c>
      <c r="F2555">
        <f>+VLOOKUP(Importaciones_mensuales[[#This Row],[Procesamiento]],Cod_procesamiento[],2,0)</f>
        <v>1</v>
      </c>
      <c r="G2555" t="str">
        <f>+VLOOKUP(Importaciones_mensuales[[#This Row],[Código Arancelario]],Codigos10[],3,0)</f>
        <v>Orgánico</v>
      </c>
      <c r="H2555">
        <f>+VLOOKUP(Importaciones_mensuales[[#This Row],[Tipo]],Cod_tipo[],2,0)</f>
        <v>1</v>
      </c>
      <c r="I2555" t="str">
        <f>+VLOOKUP(Importaciones_mensuales[[#This Row],[Código Arancelario]],Codigos10[],5,0)</f>
        <v>Berries</v>
      </c>
      <c r="J2555">
        <f>+VLOOKUP(Importaciones_mensuales[[#This Row],[Categoría]],Cod_Tipo_cultivo[],2,0)</f>
        <v>1</v>
      </c>
      <c r="K2555" t="s">
        <v>129</v>
      </c>
      <c r="L2555">
        <f>+VLOOKUP(Importaciones_mensuales[[#This Row],[Contenido]],Contenido_cod[],2,0)</f>
        <v>1</v>
      </c>
      <c r="M2555" t="str">
        <f>+VLOOKUP(Importaciones_mensuales[[#This Row],[Código Arancelario]],Codigos10[],7,0)</f>
        <v>Sin especificar</v>
      </c>
      <c r="N2555">
        <v>2015</v>
      </c>
      <c r="O2555">
        <v>0</v>
      </c>
      <c r="P2555">
        <v>0</v>
      </c>
      <c r="Q2555">
        <v>0</v>
      </c>
      <c r="R2555">
        <v>74284.899999999994</v>
      </c>
      <c r="S2555">
        <v>74298.789999999994</v>
      </c>
      <c r="T2555">
        <v>0</v>
      </c>
      <c r="U2555">
        <v>0</v>
      </c>
      <c r="V2555">
        <v>0</v>
      </c>
      <c r="W2555">
        <v>0</v>
      </c>
      <c r="X2555">
        <v>74382.45</v>
      </c>
      <c r="Y2555">
        <v>222373.21</v>
      </c>
      <c r="Z2555">
        <v>0</v>
      </c>
    </row>
    <row r="2556" spans="1:26" x14ac:dyDescent="0.25">
      <c r="A2556" t="s">
        <v>269</v>
      </c>
      <c r="B2556" t="s">
        <v>363</v>
      </c>
      <c r="C2556" t="str">
        <f>+VLOOKUP(Importaciones_mensuales[[#This Row],[Código Arancelario]],Codigos10[],2,0)</f>
        <v>Durazno</v>
      </c>
      <c r="D2556">
        <f>+VLOOKUP(Importaciones_mensuales[[#This Row],[Cultivo]],Cod_categoría[],2,0)</f>
        <v>100103004</v>
      </c>
      <c r="E2556" t="str">
        <f>+VLOOKUP(Importaciones_mensuales[[#This Row],[Código Arancelario]],Codigos10[],4,0)</f>
        <v>Deshidratado</v>
      </c>
      <c r="F2556">
        <f>+VLOOKUP(Importaciones_mensuales[[#This Row],[Procesamiento]],Cod_procesamiento[],2,0)</f>
        <v>3</v>
      </c>
      <c r="G2556" t="str">
        <f>+VLOOKUP(Importaciones_mensuales[[#This Row],[Código Arancelario]],Codigos10[],3,0)</f>
        <v>Sin especificar</v>
      </c>
      <c r="H2556">
        <f>+VLOOKUP(Importaciones_mensuales[[#This Row],[Tipo]],Cod_tipo[],2,0)</f>
        <v>5</v>
      </c>
      <c r="I2556" t="str">
        <f>+VLOOKUP(Importaciones_mensuales[[#This Row],[Código Arancelario]],Codigos10[],5,0)</f>
        <v>Frutos de carozo</v>
      </c>
      <c r="J2556">
        <f>+VLOOKUP(Importaciones_mensuales[[#This Row],[Categoría]],Cod_Tipo_cultivo[],2,0)</f>
        <v>5</v>
      </c>
      <c r="K2556" t="s">
        <v>129</v>
      </c>
      <c r="L2556">
        <f>+VLOOKUP(Importaciones_mensuales[[#This Row],[Contenido]],Contenido_cod[],2,0)</f>
        <v>1</v>
      </c>
      <c r="M2556" t="str">
        <f>+VLOOKUP(Importaciones_mensuales[[#This Row],[Código Arancelario]],Codigos10[],7,0)</f>
        <v>Sin especificar</v>
      </c>
      <c r="N2556">
        <v>2019</v>
      </c>
      <c r="O2556" t="s">
        <v>364</v>
      </c>
      <c r="P2556" t="s">
        <v>364</v>
      </c>
      <c r="Q2556">
        <v>0.80400000000000005</v>
      </c>
      <c r="R2556" t="s">
        <v>364</v>
      </c>
      <c r="S2556" t="s">
        <v>364</v>
      </c>
      <c r="T2556" t="s">
        <v>364</v>
      </c>
      <c r="U2556" t="s">
        <v>364</v>
      </c>
      <c r="V2556">
        <v>1.3953848780487805</v>
      </c>
      <c r="W2556">
        <v>1.1611776165803109</v>
      </c>
      <c r="X2556">
        <v>1.5571428571428572</v>
      </c>
      <c r="Y2556">
        <v>4.8</v>
      </c>
      <c r="Z2556">
        <v>1.0838230347349178</v>
      </c>
    </row>
    <row r="2557" spans="1:26" x14ac:dyDescent="0.25">
      <c r="A2557" t="s">
        <v>270</v>
      </c>
      <c r="B2557" t="s">
        <v>363</v>
      </c>
      <c r="C2557" t="str">
        <f>+VLOOKUP(Importaciones_mensuales[[#This Row],[Código Arancelario]],Codigos10[],2,0)</f>
        <v>Mosqueta</v>
      </c>
      <c r="D2557">
        <f>+VLOOKUP(Importaciones_mensuales[[#This Row],[Cultivo]],Cod_categoría[],2,0)</f>
        <v>100114030</v>
      </c>
      <c r="E2557" t="str">
        <f>+VLOOKUP(Importaciones_mensuales[[#This Row],[Código Arancelario]],Codigos10[],4,0)</f>
        <v>Deshidratado</v>
      </c>
      <c r="F2557">
        <f>+VLOOKUP(Importaciones_mensuales[[#This Row],[Procesamiento]],Cod_procesamiento[],2,0)</f>
        <v>3</v>
      </c>
      <c r="G2557" t="str">
        <f>+VLOOKUP(Importaciones_mensuales[[#This Row],[Código Arancelario]],Codigos10[],3,0)</f>
        <v>Sin especificar</v>
      </c>
      <c r="H2557">
        <f>+VLOOKUP(Importaciones_mensuales[[#This Row],[Tipo]],Cod_tipo[],2,0)</f>
        <v>5</v>
      </c>
      <c r="I2557" t="str">
        <f>+VLOOKUP(Importaciones_mensuales[[#This Row],[Código Arancelario]],Codigos10[],5,0)</f>
        <v>Frutos de pepita</v>
      </c>
      <c r="J2557">
        <f>+VLOOKUP(Importaciones_mensuales[[#This Row],[Categoría]],Cod_Tipo_cultivo[],2,0)</f>
        <v>3</v>
      </c>
      <c r="K2557" t="s">
        <v>129</v>
      </c>
      <c r="L2557">
        <f>+VLOOKUP(Importaciones_mensuales[[#This Row],[Contenido]],Contenido_cod[],2,0)</f>
        <v>1</v>
      </c>
      <c r="M2557" t="str">
        <f>+VLOOKUP(Importaciones_mensuales[[#This Row],[Código Arancelario]],Codigos10[],7,0)</f>
        <v>Sin especificar</v>
      </c>
      <c r="N2557">
        <v>2019</v>
      </c>
      <c r="O2557" t="s">
        <v>364</v>
      </c>
      <c r="P2557" t="s">
        <v>364</v>
      </c>
      <c r="Q2557" t="s">
        <v>364</v>
      </c>
      <c r="R2557" t="s">
        <v>364</v>
      </c>
      <c r="S2557">
        <v>6.5570715474209651</v>
      </c>
      <c r="T2557" t="s">
        <v>364</v>
      </c>
      <c r="U2557">
        <v>86.333333333333329</v>
      </c>
      <c r="V2557" t="s">
        <v>364</v>
      </c>
      <c r="W2557">
        <v>6.7007916666666665</v>
      </c>
      <c r="X2557" t="s">
        <v>364</v>
      </c>
      <c r="Y2557">
        <v>202.04999999999998</v>
      </c>
      <c r="Z2557" t="s">
        <v>364</v>
      </c>
    </row>
    <row r="2558" spans="1:26" x14ac:dyDescent="0.25">
      <c r="A2558" t="s">
        <v>255</v>
      </c>
      <c r="B2558" t="s">
        <v>15</v>
      </c>
      <c r="C2558" t="str">
        <f>+VLOOKUP(Importaciones_mensuales[[#This Row],[Código Arancelario]],Codigos10[],2,0)</f>
        <v>Arándano</v>
      </c>
      <c r="D2558">
        <f>+VLOOKUP(Importaciones_mensuales[[#This Row],[Cultivo]],Cod_categoría[],2,0)</f>
        <v>100101001</v>
      </c>
      <c r="E2558" t="str">
        <f>+VLOOKUP(Importaciones_mensuales[[#This Row],[Código Arancelario]],Codigos10[],4,0)</f>
        <v>Congelado</v>
      </c>
      <c r="F2558">
        <f>+VLOOKUP(Importaciones_mensuales[[#This Row],[Procesamiento]],Cod_procesamiento[],2,0)</f>
        <v>1</v>
      </c>
      <c r="G2558" t="str">
        <f>+VLOOKUP(Importaciones_mensuales[[#This Row],[Código Arancelario]],Codigos10[],3,0)</f>
        <v>No orgánico</v>
      </c>
      <c r="H2558">
        <f>+VLOOKUP(Importaciones_mensuales[[#This Row],[Tipo]],Cod_tipo[],2,0)</f>
        <v>2</v>
      </c>
      <c r="I2558" t="str">
        <f>+VLOOKUP(Importaciones_mensuales[[#This Row],[Código Arancelario]],Codigos10[],5,0)</f>
        <v>Berries</v>
      </c>
      <c r="J2558">
        <f>+VLOOKUP(Importaciones_mensuales[[#This Row],[Categoría]],Cod_Tipo_cultivo[],2,0)</f>
        <v>1</v>
      </c>
      <c r="K2558" t="s">
        <v>129</v>
      </c>
      <c r="L2558">
        <f>+VLOOKUP(Importaciones_mensuales[[#This Row],[Contenido]],Contenido_cod[],2,0)</f>
        <v>1</v>
      </c>
      <c r="M2558" t="str">
        <f>+VLOOKUP(Importaciones_mensuales[[#This Row],[Código Arancelario]],Codigos10[],7,0)</f>
        <v>Sin especificar</v>
      </c>
      <c r="N2558">
        <v>2015</v>
      </c>
      <c r="O2558">
        <v>0</v>
      </c>
      <c r="P2558">
        <v>19681.05</v>
      </c>
      <c r="Q2558">
        <v>162594.99</v>
      </c>
      <c r="R2558">
        <v>1179799.81</v>
      </c>
      <c r="S2558">
        <v>1216020.8400000001</v>
      </c>
      <c r="T2558">
        <v>698570.31</v>
      </c>
      <c r="U2558">
        <v>190988.38</v>
      </c>
      <c r="V2558">
        <v>629896.61</v>
      </c>
      <c r="W2558">
        <v>1899696.89</v>
      </c>
      <c r="X2558">
        <v>563056.4</v>
      </c>
      <c r="Y2558">
        <v>47116.5</v>
      </c>
      <c r="Z2558">
        <v>296643.63</v>
      </c>
    </row>
    <row r="2559" spans="1:26" x14ac:dyDescent="0.25">
      <c r="A2559" t="s">
        <v>260</v>
      </c>
      <c r="B2559" t="s">
        <v>15</v>
      </c>
      <c r="C2559" t="str">
        <f>+VLOOKUP(Importaciones_mensuales[[#This Row],[Código Arancelario]],Codigos10[],2,0)</f>
        <v>Cereza</v>
      </c>
      <c r="D2559">
        <f>+VLOOKUP(Importaciones_mensuales[[#This Row],[Cultivo]],Cod_categoría[],2,0)</f>
        <v>100103001</v>
      </c>
      <c r="E2559" t="str">
        <f>+VLOOKUP(Importaciones_mensuales[[#This Row],[Código Arancelario]],Codigos10[],4,0)</f>
        <v>Conserva</v>
      </c>
      <c r="F2559">
        <f>+VLOOKUP(Importaciones_mensuales[[#This Row],[Procesamiento]],Cod_procesamiento[],2,0)</f>
        <v>2</v>
      </c>
      <c r="G2559" t="str">
        <f>+VLOOKUP(Importaciones_mensuales[[#This Row],[Código Arancelario]],Codigos10[],3,0)</f>
        <v>Orgánico</v>
      </c>
      <c r="H2559">
        <f>+VLOOKUP(Importaciones_mensuales[[#This Row],[Tipo]],Cod_tipo[],2,0)</f>
        <v>1</v>
      </c>
      <c r="I2559" t="str">
        <f>+VLOOKUP(Importaciones_mensuales[[#This Row],[Código Arancelario]],Codigos10[],5,0)</f>
        <v>Frutos de carozo</v>
      </c>
      <c r="J2559">
        <f>+VLOOKUP(Importaciones_mensuales[[#This Row],[Categoría]],Cod_Tipo_cultivo[],2,0)</f>
        <v>5</v>
      </c>
      <c r="K2559" t="s">
        <v>129</v>
      </c>
      <c r="L2559">
        <f>+VLOOKUP(Importaciones_mensuales[[#This Row],[Contenido]],Contenido_cod[],2,0)</f>
        <v>1</v>
      </c>
      <c r="M2559" t="str">
        <f>+VLOOKUP(Importaciones_mensuales[[#This Row],[Código Arancelario]],Codigos10[],7,0)</f>
        <v>Sin especificar</v>
      </c>
      <c r="N2559">
        <v>2015</v>
      </c>
      <c r="O2559">
        <v>0</v>
      </c>
      <c r="P2559">
        <v>0</v>
      </c>
      <c r="Q2559">
        <v>0</v>
      </c>
      <c r="R2559">
        <v>0</v>
      </c>
      <c r="S2559">
        <v>18826.11</v>
      </c>
      <c r="T2559">
        <v>0</v>
      </c>
      <c r="U2559">
        <v>0</v>
      </c>
      <c r="V2559">
        <v>64185.51</v>
      </c>
      <c r="W2559">
        <v>0</v>
      </c>
      <c r="X2559">
        <v>0</v>
      </c>
      <c r="Y2559">
        <v>0</v>
      </c>
      <c r="Z2559">
        <v>0</v>
      </c>
    </row>
    <row r="2560" spans="1:26" x14ac:dyDescent="0.25">
      <c r="A2560" t="s">
        <v>262</v>
      </c>
      <c r="B2560" t="s">
        <v>15</v>
      </c>
      <c r="C2560" t="str">
        <f>+VLOOKUP(Importaciones_mensuales[[#This Row],[Código Arancelario]],Codigos10[],2,0)</f>
        <v>Cereza</v>
      </c>
      <c r="D2560">
        <f>+VLOOKUP(Importaciones_mensuales[[#This Row],[Cultivo]],Cod_categoría[],2,0)</f>
        <v>100103001</v>
      </c>
      <c r="E2560" t="str">
        <f>+VLOOKUP(Importaciones_mensuales[[#This Row],[Código Arancelario]],Codigos10[],4,0)</f>
        <v>Conserva</v>
      </c>
      <c r="F2560">
        <f>+VLOOKUP(Importaciones_mensuales[[#This Row],[Procesamiento]],Cod_procesamiento[],2,0)</f>
        <v>2</v>
      </c>
      <c r="G2560" t="str">
        <f>+VLOOKUP(Importaciones_mensuales[[#This Row],[Código Arancelario]],Codigos10[],3,0)</f>
        <v>No orgánico</v>
      </c>
      <c r="H2560">
        <f>+VLOOKUP(Importaciones_mensuales[[#This Row],[Tipo]],Cod_tipo[],2,0)</f>
        <v>2</v>
      </c>
      <c r="I2560" t="str">
        <f>+VLOOKUP(Importaciones_mensuales[[#This Row],[Código Arancelario]],Codigos10[],5,0)</f>
        <v>Frutos de carozo</v>
      </c>
      <c r="J2560">
        <f>+VLOOKUP(Importaciones_mensuales[[#This Row],[Categoría]],Cod_Tipo_cultivo[],2,0)</f>
        <v>5</v>
      </c>
      <c r="K2560" t="s">
        <v>129</v>
      </c>
      <c r="L2560">
        <f>+VLOOKUP(Importaciones_mensuales[[#This Row],[Contenido]],Contenido_cod[],2,0)</f>
        <v>1</v>
      </c>
      <c r="M2560" t="str">
        <f>+VLOOKUP(Importaciones_mensuales[[#This Row],[Código Arancelario]],Codigos10[],7,0)</f>
        <v>Sin especificar</v>
      </c>
      <c r="N2560">
        <v>2015</v>
      </c>
      <c r="O2560">
        <v>0</v>
      </c>
      <c r="P2560">
        <v>66289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</row>
    <row r="2561" spans="1:26" x14ac:dyDescent="0.25">
      <c r="A2561" t="s">
        <v>266</v>
      </c>
      <c r="B2561" t="s">
        <v>15</v>
      </c>
      <c r="C2561" t="str">
        <f>+VLOOKUP(Importaciones_mensuales[[#This Row],[Código Arancelario]],Codigos10[],2,0)</f>
        <v>Ciruela</v>
      </c>
      <c r="D2561">
        <f>+VLOOKUP(Importaciones_mensuales[[#This Row],[Cultivo]],Cod_categoría[],2,0)</f>
        <v>100103002</v>
      </c>
      <c r="E2561" t="str">
        <f>+VLOOKUP(Importaciones_mensuales[[#This Row],[Código Arancelario]],Codigos10[],4,0)</f>
        <v>Deshidratado</v>
      </c>
      <c r="F2561">
        <f>+VLOOKUP(Importaciones_mensuales[[#This Row],[Procesamiento]],Cod_procesamiento[],2,0)</f>
        <v>3</v>
      </c>
      <c r="G2561" t="str">
        <f>+VLOOKUP(Importaciones_mensuales[[#This Row],[Código Arancelario]],Codigos10[],3,0)</f>
        <v>Orgánico</v>
      </c>
      <c r="H2561">
        <f>+VLOOKUP(Importaciones_mensuales[[#This Row],[Tipo]],Cod_tipo[],2,0)</f>
        <v>1</v>
      </c>
      <c r="I2561" t="str">
        <f>+VLOOKUP(Importaciones_mensuales[[#This Row],[Código Arancelario]],Codigos10[],5,0)</f>
        <v>Frutos de carozo</v>
      </c>
      <c r="J2561">
        <f>+VLOOKUP(Importaciones_mensuales[[#This Row],[Categoría]],Cod_Tipo_cultivo[],2,0)</f>
        <v>5</v>
      </c>
      <c r="K2561" t="s">
        <v>129</v>
      </c>
      <c r="L2561">
        <f>+VLOOKUP(Importaciones_mensuales[[#This Row],[Contenido]],Contenido_cod[],2,0)</f>
        <v>1</v>
      </c>
      <c r="M2561" t="str">
        <f>+VLOOKUP(Importaciones_mensuales[[#This Row],[Código Arancelario]],Codigos10[],7,0)</f>
        <v>Sin especificar</v>
      </c>
      <c r="N2561">
        <v>2015</v>
      </c>
      <c r="O2561">
        <v>0</v>
      </c>
      <c r="P2561">
        <v>0</v>
      </c>
      <c r="Q2561">
        <v>0</v>
      </c>
      <c r="R2561">
        <v>48685.8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0</v>
      </c>
      <c r="Y2561">
        <v>11022.64</v>
      </c>
      <c r="Z2561">
        <v>0</v>
      </c>
    </row>
    <row r="2562" spans="1:26" x14ac:dyDescent="0.25">
      <c r="A2562" t="s">
        <v>14</v>
      </c>
      <c r="B2562" t="s">
        <v>363</v>
      </c>
      <c r="C2562" t="str">
        <f>+VLOOKUP(Importaciones_mensuales[[#This Row],[Código Arancelario]],Codigos10[],2,0)</f>
        <v>Papa</v>
      </c>
      <c r="D2562">
        <f>+VLOOKUP(Importaciones_mensuales[[#This Row],[Cultivo]],Cod_categoría[],2,0)</f>
        <v>100114001</v>
      </c>
      <c r="E2562" t="str">
        <f>+VLOOKUP(Importaciones_mensuales[[#This Row],[Código Arancelario]],Codigos10[],4,0)</f>
        <v>Fresco</v>
      </c>
      <c r="F2562">
        <f>+VLOOKUP(Importaciones_mensuales[[#This Row],[Procesamiento]],Cod_procesamiento[],2,0)</f>
        <v>4</v>
      </c>
      <c r="G2562" t="str">
        <f>+VLOOKUP(Importaciones_mensuales[[#This Row],[Código Arancelario]],Codigos10[],3,0)</f>
        <v>Siembra</v>
      </c>
      <c r="H2562">
        <f>+VLOOKUP(Importaciones_mensuales[[#This Row],[Tipo]],Cod_tipo[],2,0)</f>
        <v>6</v>
      </c>
      <c r="I2562" t="str">
        <f>+VLOOKUP(Importaciones_mensuales[[#This Row],[Código Arancelario]],Codigos10[],5,0)</f>
        <v>Tubérculos</v>
      </c>
      <c r="J2562">
        <f>+VLOOKUP(Importaciones_mensuales[[#This Row],[Categoría]],Cod_Tipo_cultivo[],2,0)</f>
        <v>9</v>
      </c>
      <c r="K2562" t="s">
        <v>20</v>
      </c>
      <c r="L2562">
        <f>+VLOOKUP(Importaciones_mensuales[[#This Row],[Contenido]],Contenido_cod[],2,0)</f>
        <v>2</v>
      </c>
      <c r="M2562" t="str">
        <f>+VLOOKUP(Importaciones_mensuales[[#This Row],[Código Arancelario]],Codigos10[],7,0)</f>
        <v>Sin especificar</v>
      </c>
      <c r="N2562">
        <v>2018</v>
      </c>
      <c r="O2562" t="s">
        <v>364</v>
      </c>
      <c r="P2562">
        <v>278.32918833371014</v>
      </c>
      <c r="Q2562" t="s">
        <v>364</v>
      </c>
      <c r="R2562" t="s">
        <v>364</v>
      </c>
      <c r="S2562" t="s">
        <v>364</v>
      </c>
      <c r="T2562" t="s">
        <v>364</v>
      </c>
      <c r="U2562" t="s">
        <v>364</v>
      </c>
      <c r="V2562" t="s">
        <v>364</v>
      </c>
      <c r="W2562" t="s">
        <v>364</v>
      </c>
      <c r="X2562">
        <v>106.53929436181252</v>
      </c>
      <c r="Y2562" t="s">
        <v>364</v>
      </c>
      <c r="Z2562">
        <v>125.96554471976626</v>
      </c>
    </row>
    <row r="2563" spans="1:26" x14ac:dyDescent="0.25">
      <c r="A2563" t="s">
        <v>22</v>
      </c>
      <c r="B2563" t="s">
        <v>363</v>
      </c>
      <c r="C2563" t="str">
        <f>+VLOOKUP(Importaciones_mensuales[[#This Row],[Código Arancelario]],Codigos10[],2,0)</f>
        <v>Papa</v>
      </c>
      <c r="D2563">
        <f>+VLOOKUP(Importaciones_mensuales[[#This Row],[Cultivo]],Cod_categoría[],2,0)</f>
        <v>100114001</v>
      </c>
      <c r="E2563" t="str">
        <f>+VLOOKUP(Importaciones_mensuales[[#This Row],[Código Arancelario]],Codigos10[],4,0)</f>
        <v>Fresco</v>
      </c>
      <c r="F2563">
        <f>+VLOOKUP(Importaciones_mensuales[[#This Row],[Procesamiento]],Cod_procesamiento[],2,0)</f>
        <v>4</v>
      </c>
      <c r="G2563" t="str">
        <f>+VLOOKUP(Importaciones_mensuales[[#This Row],[Código Arancelario]],Codigos10[],3,0)</f>
        <v>Siembra</v>
      </c>
      <c r="H2563">
        <f>+VLOOKUP(Importaciones_mensuales[[#This Row],[Tipo]],Cod_tipo[],2,0)</f>
        <v>6</v>
      </c>
      <c r="I2563" t="str">
        <f>+VLOOKUP(Importaciones_mensuales[[#This Row],[Código Arancelario]],Codigos10[],5,0)</f>
        <v>Tubérculos</v>
      </c>
      <c r="J2563">
        <f>+VLOOKUP(Importaciones_mensuales[[#This Row],[Categoría]],Cod_Tipo_cultivo[],2,0)</f>
        <v>9</v>
      </c>
      <c r="K2563" t="s">
        <v>20</v>
      </c>
      <c r="L2563">
        <f>+VLOOKUP(Importaciones_mensuales[[#This Row],[Contenido]],Contenido_cod[],2,0)</f>
        <v>2</v>
      </c>
      <c r="M2563" t="str">
        <f>+VLOOKUP(Importaciones_mensuales[[#This Row],[Código Arancelario]],Codigos10[],7,0)</f>
        <v>Sin especificar</v>
      </c>
      <c r="N2563">
        <v>2018</v>
      </c>
      <c r="O2563">
        <v>0.11787301587301588</v>
      </c>
      <c r="P2563" t="s">
        <v>364</v>
      </c>
      <c r="Q2563" t="s">
        <v>364</v>
      </c>
      <c r="R2563">
        <v>0.11518037518037517</v>
      </c>
      <c r="S2563" t="s">
        <v>364</v>
      </c>
      <c r="T2563" t="s">
        <v>364</v>
      </c>
      <c r="U2563" t="s">
        <v>364</v>
      </c>
      <c r="V2563" t="s">
        <v>364</v>
      </c>
      <c r="W2563" t="s">
        <v>364</v>
      </c>
      <c r="X2563" t="s">
        <v>364</v>
      </c>
      <c r="Y2563" t="s">
        <v>364</v>
      </c>
      <c r="Z2563" t="s">
        <v>364</v>
      </c>
    </row>
    <row r="2564" spans="1:26" x14ac:dyDescent="0.25">
      <c r="A2564" t="s">
        <v>23</v>
      </c>
      <c r="B2564" t="s">
        <v>363</v>
      </c>
      <c r="C2564" t="str">
        <f>+VLOOKUP(Importaciones_mensuales[[#This Row],[Código Arancelario]],Codigos10[],2,0)</f>
        <v>Papa</v>
      </c>
      <c r="D2564">
        <f>+VLOOKUP(Importaciones_mensuales[[#This Row],[Cultivo]],Cod_categoría[],2,0)</f>
        <v>100114001</v>
      </c>
      <c r="E2564" t="str">
        <f>+VLOOKUP(Importaciones_mensuales[[#This Row],[Código Arancelario]],Codigos10[],4,0)</f>
        <v>Fresco</v>
      </c>
      <c r="F2564">
        <f>+VLOOKUP(Importaciones_mensuales[[#This Row],[Procesamiento]],Cod_procesamiento[],2,0)</f>
        <v>4</v>
      </c>
      <c r="G2564" t="str">
        <f>+VLOOKUP(Importaciones_mensuales[[#This Row],[Código Arancelario]],Codigos10[],3,0)</f>
        <v>Siembra</v>
      </c>
      <c r="H2564">
        <f>+VLOOKUP(Importaciones_mensuales[[#This Row],[Tipo]],Cod_tipo[],2,0)</f>
        <v>6</v>
      </c>
      <c r="I2564" t="str">
        <f>+VLOOKUP(Importaciones_mensuales[[#This Row],[Código Arancelario]],Codigos10[],5,0)</f>
        <v>Tubérculos</v>
      </c>
      <c r="J2564">
        <f>+VLOOKUP(Importaciones_mensuales[[#This Row],[Categoría]],Cod_Tipo_cultivo[],2,0)</f>
        <v>9</v>
      </c>
      <c r="K2564" t="s">
        <v>20</v>
      </c>
      <c r="L2564">
        <f>+VLOOKUP(Importaciones_mensuales[[#This Row],[Contenido]],Contenido_cod[],2,0)</f>
        <v>2</v>
      </c>
      <c r="M2564" t="str">
        <f>+VLOOKUP(Importaciones_mensuales[[#This Row],[Código Arancelario]],Codigos10[],7,0)</f>
        <v>Sin especificar</v>
      </c>
      <c r="N2564">
        <v>2018</v>
      </c>
      <c r="O2564">
        <v>0.11746987951807229</v>
      </c>
      <c r="P2564">
        <v>9.5877661984594464E-2</v>
      </c>
      <c r="Q2564" t="s">
        <v>364</v>
      </c>
      <c r="R2564">
        <v>8.5580771107857487E-2</v>
      </c>
      <c r="S2564">
        <v>0.11957469244288225</v>
      </c>
      <c r="T2564" t="s">
        <v>364</v>
      </c>
      <c r="U2564">
        <v>0.20703869124902621</v>
      </c>
      <c r="V2564">
        <v>0.21269212410501193</v>
      </c>
      <c r="W2564">
        <v>0.21678441700960219</v>
      </c>
      <c r="X2564">
        <v>0.20732062167671969</v>
      </c>
      <c r="Y2564">
        <v>0.19912351497933886</v>
      </c>
      <c r="Z2564" t="s">
        <v>364</v>
      </c>
    </row>
    <row r="2565" spans="1:26" x14ac:dyDescent="0.25">
      <c r="A2565" t="s">
        <v>300</v>
      </c>
      <c r="B2565" t="s">
        <v>15</v>
      </c>
      <c r="C2565" t="str">
        <f>+VLOOKUP(Importaciones_mensuales[[#This Row],[Código Arancelario]],Codigos10[],2,0)</f>
        <v>Frambuesa</v>
      </c>
      <c r="D2565">
        <f>+VLOOKUP(Importaciones_mensuales[[#This Row],[Cultivo]],Cod_categoría[],2,0)</f>
        <v>100101004</v>
      </c>
      <c r="E2565" t="str">
        <f>+VLOOKUP(Importaciones_mensuales[[#This Row],[Código Arancelario]],Codigos10[],4,0)</f>
        <v>Deshidratado</v>
      </c>
      <c r="F2565">
        <f>+VLOOKUP(Importaciones_mensuales[[#This Row],[Procesamiento]],Cod_procesamiento[],2,0)</f>
        <v>3</v>
      </c>
      <c r="G2565" t="str">
        <f>+VLOOKUP(Importaciones_mensuales[[#This Row],[Código Arancelario]],Codigos10[],3,0)</f>
        <v>Orgánico</v>
      </c>
      <c r="H2565">
        <f>+VLOOKUP(Importaciones_mensuales[[#This Row],[Tipo]],Cod_tipo[],2,0)</f>
        <v>1</v>
      </c>
      <c r="I2565" t="str">
        <f>+VLOOKUP(Importaciones_mensuales[[#This Row],[Código Arancelario]],Codigos10[],5,0)</f>
        <v>Berries</v>
      </c>
      <c r="J2565">
        <f>+VLOOKUP(Importaciones_mensuales[[#This Row],[Categoría]],Cod_Tipo_cultivo[],2,0)</f>
        <v>1</v>
      </c>
      <c r="K2565" t="s">
        <v>129</v>
      </c>
      <c r="L2565">
        <f>+VLOOKUP(Importaciones_mensuales[[#This Row],[Contenido]],Contenido_cod[],2,0)</f>
        <v>1</v>
      </c>
      <c r="M2565" t="str">
        <f>+VLOOKUP(Importaciones_mensuales[[#This Row],[Código Arancelario]],Codigos10[],7,0)</f>
        <v>Sin especificar</v>
      </c>
      <c r="N2565">
        <v>2015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2805.6</v>
      </c>
      <c r="Y2565">
        <v>0</v>
      </c>
      <c r="Z2565">
        <v>0</v>
      </c>
    </row>
    <row r="2566" spans="1:26" x14ac:dyDescent="0.25">
      <c r="A2566" t="s">
        <v>272</v>
      </c>
      <c r="B2566" t="s">
        <v>15</v>
      </c>
      <c r="C2566" t="str">
        <f>+VLOOKUP(Importaciones_mensuales[[#This Row],[Código Arancelario]],Codigos10[],2,0)</f>
        <v>Frambuesa</v>
      </c>
      <c r="D2566">
        <f>+VLOOKUP(Importaciones_mensuales[[#This Row],[Cultivo]],Cod_categoría[],2,0)</f>
        <v>100101004</v>
      </c>
      <c r="E2566" t="str">
        <f>+VLOOKUP(Importaciones_mensuales[[#This Row],[Código Arancelario]],Codigos10[],4,0)</f>
        <v>Deshidratado</v>
      </c>
      <c r="F2566">
        <f>+VLOOKUP(Importaciones_mensuales[[#This Row],[Procesamiento]],Cod_procesamiento[],2,0)</f>
        <v>3</v>
      </c>
      <c r="G2566" t="str">
        <f>+VLOOKUP(Importaciones_mensuales[[#This Row],[Código Arancelario]],Codigos10[],3,0)</f>
        <v>No orgánico</v>
      </c>
      <c r="H2566">
        <f>+VLOOKUP(Importaciones_mensuales[[#This Row],[Tipo]],Cod_tipo[],2,0)</f>
        <v>2</v>
      </c>
      <c r="I2566" t="str">
        <f>+VLOOKUP(Importaciones_mensuales[[#This Row],[Código Arancelario]],Codigos10[],5,0)</f>
        <v>Berries</v>
      </c>
      <c r="J2566">
        <f>+VLOOKUP(Importaciones_mensuales[[#This Row],[Categoría]],Cod_Tipo_cultivo[],2,0)</f>
        <v>1</v>
      </c>
      <c r="K2566" t="s">
        <v>129</v>
      </c>
      <c r="L2566">
        <f>+VLOOKUP(Importaciones_mensuales[[#This Row],[Contenido]],Contenido_cod[],2,0)</f>
        <v>1</v>
      </c>
      <c r="M2566" t="str">
        <f>+VLOOKUP(Importaciones_mensuales[[#This Row],[Código Arancelario]],Codigos10[],7,0)</f>
        <v>Sin especificar</v>
      </c>
      <c r="N2566">
        <v>2015</v>
      </c>
      <c r="O2566">
        <v>0</v>
      </c>
      <c r="P2566">
        <v>8627</v>
      </c>
      <c r="Q2566">
        <v>35308.910000000003</v>
      </c>
      <c r="R2566">
        <v>0</v>
      </c>
      <c r="S2566">
        <v>0</v>
      </c>
      <c r="T2566">
        <v>0</v>
      </c>
      <c r="U2566">
        <v>30671.439999999999</v>
      </c>
      <c r="V2566">
        <v>11431.65</v>
      </c>
      <c r="W2566">
        <v>38033.910000000003</v>
      </c>
      <c r="X2566">
        <v>0</v>
      </c>
      <c r="Y2566">
        <v>0</v>
      </c>
      <c r="Z2566">
        <v>49.99</v>
      </c>
    </row>
    <row r="2567" spans="1:26" x14ac:dyDescent="0.25">
      <c r="A2567" t="s">
        <v>30</v>
      </c>
      <c r="B2567" t="s">
        <v>363</v>
      </c>
      <c r="C2567" t="str">
        <f>+VLOOKUP(Importaciones_mensuales[[#This Row],[Código Arancelario]],Codigos10[],2,0)</f>
        <v>Chalote</v>
      </c>
      <c r="D2567">
        <f>+VLOOKUP(Importaciones_mensuales[[#This Row],[Cultivo]],Cod_categoría[],2,0)</f>
        <v>100114019</v>
      </c>
      <c r="E2567" t="str">
        <f>+VLOOKUP(Importaciones_mensuales[[#This Row],[Código Arancelario]],Codigos10[],4,0)</f>
        <v>Fresco</v>
      </c>
      <c r="F2567">
        <f>+VLOOKUP(Importaciones_mensuales[[#This Row],[Procesamiento]],Cod_procesamiento[],2,0)</f>
        <v>4</v>
      </c>
      <c r="G2567" t="str">
        <f>+VLOOKUP(Importaciones_mensuales[[#This Row],[Código Arancelario]],Codigos10[],3,0)</f>
        <v>Sin especificar</v>
      </c>
      <c r="H2567">
        <f>+VLOOKUP(Importaciones_mensuales[[#This Row],[Tipo]],Cod_tipo[],2,0)</f>
        <v>5</v>
      </c>
      <c r="I2567" t="str">
        <f>+VLOOKUP(Importaciones_mensuales[[#This Row],[Código Arancelario]],Codigos10[],5,0)</f>
        <v>Hortalizas</v>
      </c>
      <c r="J2567">
        <f>+VLOOKUP(Importaciones_mensuales[[#This Row],[Categoría]],Cod_Tipo_cultivo[],2,0)</f>
        <v>7</v>
      </c>
      <c r="K2567" t="s">
        <v>20</v>
      </c>
      <c r="L2567">
        <f>+VLOOKUP(Importaciones_mensuales[[#This Row],[Contenido]],Contenido_cod[],2,0)</f>
        <v>2</v>
      </c>
      <c r="M2567" t="str">
        <f>+VLOOKUP(Importaciones_mensuales[[#This Row],[Código Arancelario]],Codigos10[],7,0)</f>
        <v>Sin especificar</v>
      </c>
      <c r="N2567">
        <v>2018</v>
      </c>
      <c r="O2567" t="s">
        <v>364</v>
      </c>
      <c r="P2567" t="s">
        <v>364</v>
      </c>
      <c r="Q2567" t="s">
        <v>364</v>
      </c>
      <c r="R2567" t="s">
        <v>364</v>
      </c>
      <c r="S2567" t="s">
        <v>364</v>
      </c>
      <c r="T2567">
        <v>3.5150000000000001</v>
      </c>
      <c r="U2567" t="s">
        <v>364</v>
      </c>
      <c r="V2567" t="s">
        <v>364</v>
      </c>
      <c r="W2567" t="s">
        <v>364</v>
      </c>
      <c r="X2567" t="s">
        <v>364</v>
      </c>
      <c r="Y2567" t="s">
        <v>364</v>
      </c>
      <c r="Z2567" t="s">
        <v>364</v>
      </c>
    </row>
    <row r="2568" spans="1:26" x14ac:dyDescent="0.25">
      <c r="A2568" t="s">
        <v>301</v>
      </c>
      <c r="B2568" t="s">
        <v>15</v>
      </c>
      <c r="C2568" t="str">
        <f>+VLOOKUP(Importaciones_mensuales[[#This Row],[Código Arancelario]],Codigos10[],2,0)</f>
        <v>Arándano</v>
      </c>
      <c r="D2568">
        <f>+VLOOKUP(Importaciones_mensuales[[#This Row],[Cultivo]],Cod_categoría[],2,0)</f>
        <v>100101001</v>
      </c>
      <c r="E2568" t="str">
        <f>+VLOOKUP(Importaciones_mensuales[[#This Row],[Código Arancelario]],Codigos10[],4,0)</f>
        <v>Deshidratado</v>
      </c>
      <c r="F2568">
        <f>+VLOOKUP(Importaciones_mensuales[[#This Row],[Procesamiento]],Cod_procesamiento[],2,0)</f>
        <v>3</v>
      </c>
      <c r="G2568" t="str">
        <f>+VLOOKUP(Importaciones_mensuales[[#This Row],[Código Arancelario]],Codigos10[],3,0)</f>
        <v>Orgánico</v>
      </c>
      <c r="H2568">
        <f>+VLOOKUP(Importaciones_mensuales[[#This Row],[Tipo]],Cod_tipo[],2,0)</f>
        <v>1</v>
      </c>
      <c r="I2568" t="str">
        <f>+VLOOKUP(Importaciones_mensuales[[#This Row],[Código Arancelario]],Codigos10[],5,0)</f>
        <v>Berries</v>
      </c>
      <c r="J2568">
        <f>+VLOOKUP(Importaciones_mensuales[[#This Row],[Categoría]],Cod_Tipo_cultivo[],2,0)</f>
        <v>1</v>
      </c>
      <c r="K2568" t="s">
        <v>129</v>
      </c>
      <c r="L2568">
        <f>+VLOOKUP(Importaciones_mensuales[[#This Row],[Contenido]],Contenido_cod[],2,0)</f>
        <v>1</v>
      </c>
      <c r="M2568" t="str">
        <f>+VLOOKUP(Importaciones_mensuales[[#This Row],[Código Arancelario]],Codigos10[],7,0)</f>
        <v>Sin especificar</v>
      </c>
      <c r="N2568">
        <v>2015</v>
      </c>
      <c r="O2568">
        <v>0</v>
      </c>
      <c r="P2568">
        <v>4095.46</v>
      </c>
      <c r="Q2568">
        <v>0</v>
      </c>
      <c r="R2568">
        <v>1376.71</v>
      </c>
      <c r="S2568">
        <v>0</v>
      </c>
      <c r="T2568">
        <v>0</v>
      </c>
      <c r="U2568">
        <v>1839.77</v>
      </c>
      <c r="V2568">
        <v>0</v>
      </c>
      <c r="W2568">
        <v>3249.9</v>
      </c>
      <c r="X2568">
        <v>0</v>
      </c>
      <c r="Y2568">
        <v>0</v>
      </c>
      <c r="Z2568">
        <v>1932.23</v>
      </c>
    </row>
    <row r="2569" spans="1:26" x14ac:dyDescent="0.25">
      <c r="A2569" t="s">
        <v>273</v>
      </c>
      <c r="B2569" t="s">
        <v>15</v>
      </c>
      <c r="C2569" t="str">
        <f>+VLOOKUP(Importaciones_mensuales[[#This Row],[Código Arancelario]],Codigos10[],2,0)</f>
        <v>Arándano</v>
      </c>
      <c r="D2569">
        <f>+VLOOKUP(Importaciones_mensuales[[#This Row],[Cultivo]],Cod_categoría[],2,0)</f>
        <v>100101001</v>
      </c>
      <c r="E2569" t="str">
        <f>+VLOOKUP(Importaciones_mensuales[[#This Row],[Código Arancelario]],Codigos10[],4,0)</f>
        <v>Deshidratado</v>
      </c>
      <c r="F2569">
        <f>+VLOOKUP(Importaciones_mensuales[[#This Row],[Procesamiento]],Cod_procesamiento[],2,0)</f>
        <v>3</v>
      </c>
      <c r="G2569" t="str">
        <f>+VLOOKUP(Importaciones_mensuales[[#This Row],[Código Arancelario]],Codigos10[],3,0)</f>
        <v>No orgánico</v>
      </c>
      <c r="H2569">
        <f>+VLOOKUP(Importaciones_mensuales[[#This Row],[Tipo]],Cod_tipo[],2,0)</f>
        <v>2</v>
      </c>
      <c r="I2569" t="str">
        <f>+VLOOKUP(Importaciones_mensuales[[#This Row],[Código Arancelario]],Codigos10[],5,0)</f>
        <v>Berries</v>
      </c>
      <c r="J2569">
        <f>+VLOOKUP(Importaciones_mensuales[[#This Row],[Categoría]],Cod_Tipo_cultivo[],2,0)</f>
        <v>1</v>
      </c>
      <c r="K2569" t="s">
        <v>129</v>
      </c>
      <c r="L2569">
        <f>+VLOOKUP(Importaciones_mensuales[[#This Row],[Contenido]],Contenido_cod[],2,0)</f>
        <v>1</v>
      </c>
      <c r="M2569" t="str">
        <f>+VLOOKUP(Importaciones_mensuales[[#This Row],[Código Arancelario]],Codigos10[],7,0)</f>
        <v>Sin especificar</v>
      </c>
      <c r="N2569">
        <v>2015</v>
      </c>
      <c r="O2569">
        <v>0</v>
      </c>
      <c r="P2569">
        <v>1549.2</v>
      </c>
      <c r="Q2569">
        <v>147.57</v>
      </c>
      <c r="R2569">
        <v>3258.33</v>
      </c>
      <c r="S2569">
        <v>0</v>
      </c>
      <c r="T2569">
        <v>5509.98</v>
      </c>
      <c r="U2569">
        <v>0</v>
      </c>
      <c r="V2569">
        <v>0</v>
      </c>
      <c r="W2569">
        <v>0</v>
      </c>
      <c r="X2569">
        <v>0</v>
      </c>
      <c r="Y2569">
        <v>472.59</v>
      </c>
      <c r="Z2569">
        <v>21.33</v>
      </c>
    </row>
    <row r="2570" spans="1:26" x14ac:dyDescent="0.25">
      <c r="A2570" t="s">
        <v>35</v>
      </c>
      <c r="B2570" t="s">
        <v>363</v>
      </c>
      <c r="C2570" t="str">
        <f>+VLOOKUP(Importaciones_mensuales[[#This Row],[Código Arancelario]],Codigos10[],2,0)</f>
        <v>Coliflor</v>
      </c>
      <c r="D2570">
        <f>+VLOOKUP(Importaciones_mensuales[[#This Row],[Cultivo]],Cod_categoría[],2,0)</f>
        <v>100112008</v>
      </c>
      <c r="E2570" t="str">
        <f>+VLOOKUP(Importaciones_mensuales[[#This Row],[Código Arancelario]],Codigos10[],4,0)</f>
        <v>Fresco</v>
      </c>
      <c r="F2570">
        <f>+VLOOKUP(Importaciones_mensuales[[#This Row],[Procesamiento]],Cod_procesamiento[],2,0)</f>
        <v>4</v>
      </c>
      <c r="G2570" t="str">
        <f>+VLOOKUP(Importaciones_mensuales[[#This Row],[Código Arancelario]],Codigos10[],3,0)</f>
        <v>Sin especificar</v>
      </c>
      <c r="H2570">
        <f>+VLOOKUP(Importaciones_mensuales[[#This Row],[Tipo]],Cod_tipo[],2,0)</f>
        <v>5</v>
      </c>
      <c r="I2570" t="str">
        <f>+VLOOKUP(Importaciones_mensuales[[#This Row],[Código Arancelario]],Codigos10[],5,0)</f>
        <v>Hortalizas</v>
      </c>
      <c r="J2570">
        <f>+VLOOKUP(Importaciones_mensuales[[#This Row],[Categoría]],Cod_Tipo_cultivo[],2,0)</f>
        <v>7</v>
      </c>
      <c r="K2570" t="s">
        <v>20</v>
      </c>
      <c r="L2570">
        <f>+VLOOKUP(Importaciones_mensuales[[#This Row],[Contenido]],Contenido_cod[],2,0)</f>
        <v>2</v>
      </c>
      <c r="M2570" t="str">
        <f>+VLOOKUP(Importaciones_mensuales[[#This Row],[Código Arancelario]],Codigos10[],7,0)</f>
        <v>Sin especificar</v>
      </c>
      <c r="N2570">
        <v>2018</v>
      </c>
      <c r="O2570">
        <v>50.384999999999998</v>
      </c>
      <c r="P2570" t="s">
        <v>364</v>
      </c>
      <c r="Q2570" t="s">
        <v>364</v>
      </c>
      <c r="R2570" t="s">
        <v>364</v>
      </c>
      <c r="S2570" t="s">
        <v>364</v>
      </c>
      <c r="T2570" t="s">
        <v>364</v>
      </c>
      <c r="U2570" t="s">
        <v>364</v>
      </c>
      <c r="V2570" t="s">
        <v>364</v>
      </c>
      <c r="W2570" t="s">
        <v>364</v>
      </c>
      <c r="X2570" t="s">
        <v>364</v>
      </c>
      <c r="Y2570" t="s">
        <v>364</v>
      </c>
      <c r="Z2570" t="s">
        <v>364</v>
      </c>
    </row>
    <row r="2571" spans="1:26" x14ac:dyDescent="0.25">
      <c r="A2571" t="s">
        <v>323</v>
      </c>
      <c r="B2571" t="s">
        <v>363</v>
      </c>
      <c r="C2571" t="str">
        <f>+VLOOKUP(Importaciones_mensuales[[#This Row],[Código Arancelario]],Codigos10[],2,0)</f>
        <v>Achicoria</v>
      </c>
      <c r="D2571">
        <f>+VLOOKUP(Importaciones_mensuales[[#This Row],[Cultivo]],Cod_categoría[],2,0)</f>
        <v>100112010</v>
      </c>
      <c r="E2571" t="str">
        <f>+VLOOKUP(Importaciones_mensuales[[#This Row],[Código Arancelario]],Codigos10[],4,0)</f>
        <v>Fresco</v>
      </c>
      <c r="F2571">
        <f>+VLOOKUP(Importaciones_mensuales[[#This Row],[Procesamiento]],Cod_procesamiento[],2,0)</f>
        <v>4</v>
      </c>
      <c r="G2571" t="str">
        <f>+VLOOKUP(Importaciones_mensuales[[#This Row],[Código Arancelario]],Codigos10[],3,0)</f>
        <v>Sin especificar</v>
      </c>
      <c r="H2571">
        <f>+VLOOKUP(Importaciones_mensuales[[#This Row],[Tipo]],Cod_tipo[],2,0)</f>
        <v>5</v>
      </c>
      <c r="I2571" t="str">
        <f>+VLOOKUP(Importaciones_mensuales[[#This Row],[Código Arancelario]],Codigos10[],5,0)</f>
        <v>Hortalizas</v>
      </c>
      <c r="J2571">
        <f>+VLOOKUP(Importaciones_mensuales[[#This Row],[Categoría]],Cod_Tipo_cultivo[],2,0)</f>
        <v>7</v>
      </c>
      <c r="K2571" t="s">
        <v>20</v>
      </c>
      <c r="L2571">
        <f>+VLOOKUP(Importaciones_mensuales[[#This Row],[Contenido]],Contenido_cod[],2,0)</f>
        <v>2</v>
      </c>
      <c r="M2571" t="str">
        <f>+VLOOKUP(Importaciones_mensuales[[#This Row],[Código Arancelario]],Codigos10[],7,0)</f>
        <v>Sin especificar</v>
      </c>
      <c r="N2571">
        <v>2018</v>
      </c>
      <c r="O2571" t="s">
        <v>364</v>
      </c>
      <c r="P2571" t="s">
        <v>364</v>
      </c>
      <c r="Q2571" t="s">
        <v>364</v>
      </c>
      <c r="R2571" t="s">
        <v>364</v>
      </c>
      <c r="S2571" t="s">
        <v>364</v>
      </c>
      <c r="T2571">
        <v>506.92</v>
      </c>
      <c r="U2571" t="s">
        <v>364</v>
      </c>
      <c r="V2571" t="s">
        <v>364</v>
      </c>
      <c r="W2571" t="s">
        <v>364</v>
      </c>
      <c r="X2571" t="s">
        <v>364</v>
      </c>
      <c r="Y2571" t="s">
        <v>364</v>
      </c>
      <c r="Z2571" t="s">
        <v>364</v>
      </c>
    </row>
    <row r="2572" spans="1:26" x14ac:dyDescent="0.25">
      <c r="A2572" t="s">
        <v>41</v>
      </c>
      <c r="B2572" t="s">
        <v>363</v>
      </c>
      <c r="C2572" t="str">
        <f>+VLOOKUP(Importaciones_mensuales[[#This Row],[Código Arancelario]],Codigos10[],2,0)</f>
        <v>Zanahoria</v>
      </c>
      <c r="D2572">
        <f>+VLOOKUP(Importaciones_mensuales[[#This Row],[Cultivo]],Cod_categoría[],2,0)</f>
        <v>100114013</v>
      </c>
      <c r="E2572" t="str">
        <f>+VLOOKUP(Importaciones_mensuales[[#This Row],[Código Arancelario]],Codigos10[],4,0)</f>
        <v>Fresco</v>
      </c>
      <c r="F2572">
        <f>+VLOOKUP(Importaciones_mensuales[[#This Row],[Procesamiento]],Cod_procesamiento[],2,0)</f>
        <v>4</v>
      </c>
      <c r="G2572" t="str">
        <f>+VLOOKUP(Importaciones_mensuales[[#This Row],[Código Arancelario]],Codigos10[],3,0)</f>
        <v>Sin especificar</v>
      </c>
      <c r="H2572">
        <f>+VLOOKUP(Importaciones_mensuales[[#This Row],[Tipo]],Cod_tipo[],2,0)</f>
        <v>5</v>
      </c>
      <c r="I2572" t="str">
        <f>+VLOOKUP(Importaciones_mensuales[[#This Row],[Código Arancelario]],Codigos10[],5,0)</f>
        <v>Hortalizas</v>
      </c>
      <c r="J2572">
        <f>+VLOOKUP(Importaciones_mensuales[[#This Row],[Categoría]],Cod_Tipo_cultivo[],2,0)</f>
        <v>7</v>
      </c>
      <c r="K2572" t="s">
        <v>20</v>
      </c>
      <c r="L2572">
        <f>+VLOOKUP(Importaciones_mensuales[[#This Row],[Contenido]],Contenido_cod[],2,0)</f>
        <v>2</v>
      </c>
      <c r="M2572" t="str">
        <f>+VLOOKUP(Importaciones_mensuales[[#This Row],[Código Arancelario]],Codigos10[],7,0)</f>
        <v>Sin especificar</v>
      </c>
      <c r="N2572">
        <v>2018</v>
      </c>
      <c r="O2572">
        <v>3.237896421107628</v>
      </c>
      <c r="P2572">
        <v>3.2346484410715917</v>
      </c>
      <c r="Q2572">
        <v>3.2414650907091809</v>
      </c>
      <c r="R2572">
        <v>3.2053411253057895</v>
      </c>
      <c r="S2572">
        <v>3.7385046132419486</v>
      </c>
      <c r="T2572">
        <v>3.2950248292985722</v>
      </c>
      <c r="U2572">
        <v>3.2124094745439695</v>
      </c>
      <c r="V2572">
        <v>3.3000165958296876</v>
      </c>
      <c r="W2572">
        <v>3.2850591967809333</v>
      </c>
      <c r="X2572">
        <v>3.548025165868721</v>
      </c>
      <c r="Y2572">
        <v>3.425851300028746</v>
      </c>
      <c r="Z2572">
        <v>3.4419871393162293</v>
      </c>
    </row>
    <row r="2573" spans="1:26" x14ac:dyDescent="0.25">
      <c r="A2573" t="s">
        <v>45</v>
      </c>
      <c r="B2573" t="s">
        <v>363</v>
      </c>
      <c r="C2573" t="str">
        <f>+VLOOKUP(Importaciones_mensuales[[#This Row],[Código Arancelario]],Codigos10[],2,0)</f>
        <v>Pepino</v>
      </c>
      <c r="D2573">
        <f>+VLOOKUP(Importaciones_mensuales[[#This Row],[Cultivo]],Cod_categoría[],2,0)</f>
        <v>100112016</v>
      </c>
      <c r="E2573" t="str">
        <f>+VLOOKUP(Importaciones_mensuales[[#This Row],[Código Arancelario]],Codigos10[],4,0)</f>
        <v>Fresco</v>
      </c>
      <c r="F2573">
        <f>+VLOOKUP(Importaciones_mensuales[[#This Row],[Procesamiento]],Cod_procesamiento[],2,0)</f>
        <v>4</v>
      </c>
      <c r="G2573" t="str">
        <f>+VLOOKUP(Importaciones_mensuales[[#This Row],[Código Arancelario]],Codigos10[],3,0)</f>
        <v>Sin especificar</v>
      </c>
      <c r="H2573">
        <f>+VLOOKUP(Importaciones_mensuales[[#This Row],[Tipo]],Cod_tipo[],2,0)</f>
        <v>5</v>
      </c>
      <c r="I2573" t="str">
        <f>+VLOOKUP(Importaciones_mensuales[[#This Row],[Código Arancelario]],Codigos10[],5,0)</f>
        <v>Hortalizas</v>
      </c>
      <c r="J2573">
        <f>+VLOOKUP(Importaciones_mensuales[[#This Row],[Categoría]],Cod_Tipo_cultivo[],2,0)</f>
        <v>7</v>
      </c>
      <c r="K2573" t="s">
        <v>20</v>
      </c>
      <c r="L2573">
        <f>+VLOOKUP(Importaciones_mensuales[[#This Row],[Contenido]],Contenido_cod[],2,0)</f>
        <v>2</v>
      </c>
      <c r="M2573" t="str">
        <f>+VLOOKUP(Importaciones_mensuales[[#This Row],[Código Arancelario]],Codigos10[],7,0)</f>
        <v>Pepinos y pepinillos</v>
      </c>
      <c r="N2573">
        <v>2018</v>
      </c>
      <c r="O2573">
        <v>25.578787878787878</v>
      </c>
      <c r="P2573" t="s">
        <v>364</v>
      </c>
      <c r="Q2573" t="s">
        <v>364</v>
      </c>
      <c r="R2573" t="s">
        <v>364</v>
      </c>
      <c r="S2573">
        <v>0.10850406504065041</v>
      </c>
      <c r="T2573">
        <v>0.10343572098842665</v>
      </c>
      <c r="U2573">
        <v>9.889591836734693E-2</v>
      </c>
      <c r="V2573" t="s">
        <v>364</v>
      </c>
      <c r="W2573">
        <v>0.12922648842530149</v>
      </c>
      <c r="X2573" t="s">
        <v>364</v>
      </c>
      <c r="Y2573" t="s">
        <v>364</v>
      </c>
      <c r="Z2573" t="s">
        <v>364</v>
      </c>
    </row>
    <row r="2574" spans="1:26" x14ac:dyDescent="0.25">
      <c r="A2574" t="s">
        <v>48</v>
      </c>
      <c r="B2574" t="s">
        <v>363</v>
      </c>
      <c r="C2574" t="str">
        <f>+VLOOKUP(Importaciones_mensuales[[#This Row],[Código Arancelario]],Codigos10[],2,0)</f>
        <v>Arveja</v>
      </c>
      <c r="D2574">
        <f>+VLOOKUP(Importaciones_mensuales[[#This Row],[Cultivo]],Cod_categoría[],2,0)</f>
        <v>100112022</v>
      </c>
      <c r="E2574" t="str">
        <f>+VLOOKUP(Importaciones_mensuales[[#This Row],[Código Arancelario]],Codigos10[],4,0)</f>
        <v>Fresco</v>
      </c>
      <c r="F2574">
        <f>+VLOOKUP(Importaciones_mensuales[[#This Row],[Procesamiento]],Cod_procesamiento[],2,0)</f>
        <v>4</v>
      </c>
      <c r="G2574" t="str">
        <f>+VLOOKUP(Importaciones_mensuales[[#This Row],[Código Arancelario]],Codigos10[],3,0)</f>
        <v>Sin especificar</v>
      </c>
      <c r="H2574">
        <f>+VLOOKUP(Importaciones_mensuales[[#This Row],[Tipo]],Cod_tipo[],2,0)</f>
        <v>5</v>
      </c>
      <c r="I2574" t="str">
        <f>+VLOOKUP(Importaciones_mensuales[[#This Row],[Código Arancelario]],Codigos10[],5,0)</f>
        <v>Hortalizas</v>
      </c>
      <c r="J2574">
        <f>+VLOOKUP(Importaciones_mensuales[[#This Row],[Categoría]],Cod_Tipo_cultivo[],2,0)</f>
        <v>7</v>
      </c>
      <c r="K2574" t="s">
        <v>20</v>
      </c>
      <c r="L2574">
        <f>+VLOOKUP(Importaciones_mensuales[[#This Row],[Contenido]],Contenido_cod[],2,0)</f>
        <v>2</v>
      </c>
      <c r="M2574" t="str">
        <f>+VLOOKUP(Importaciones_mensuales[[#This Row],[Código Arancelario]],Codigos10[],7,0)</f>
        <v>Sin especificar</v>
      </c>
      <c r="N2574">
        <v>2018</v>
      </c>
      <c r="O2574">
        <v>50.38</v>
      </c>
      <c r="P2574" t="s">
        <v>364</v>
      </c>
      <c r="Q2574" t="s">
        <v>364</v>
      </c>
      <c r="R2574" t="s">
        <v>364</v>
      </c>
      <c r="S2574" t="s">
        <v>364</v>
      </c>
      <c r="T2574" t="s">
        <v>364</v>
      </c>
      <c r="U2574">
        <v>0.93234000000000006</v>
      </c>
      <c r="V2574" t="s">
        <v>364</v>
      </c>
      <c r="W2574" t="s">
        <v>364</v>
      </c>
      <c r="X2574" t="s">
        <v>364</v>
      </c>
      <c r="Y2574" t="s">
        <v>364</v>
      </c>
      <c r="Z2574" t="s">
        <v>364</v>
      </c>
    </row>
    <row r="2575" spans="1:26" x14ac:dyDescent="0.25">
      <c r="A2575" t="s">
        <v>50</v>
      </c>
      <c r="B2575" t="s">
        <v>363</v>
      </c>
      <c r="C2575" t="str">
        <f>+VLOOKUP(Importaciones_mensuales[[#This Row],[Código Arancelario]],Codigos10[],2,0)</f>
        <v>Poroto</v>
      </c>
      <c r="D2575">
        <f>+VLOOKUP(Importaciones_mensuales[[#This Row],[Cultivo]],Cod_categoría[],2,0)</f>
        <v>100110002</v>
      </c>
      <c r="E2575" t="str">
        <f>+VLOOKUP(Importaciones_mensuales[[#This Row],[Código Arancelario]],Codigos10[],4,0)</f>
        <v>Fresco</v>
      </c>
      <c r="F2575">
        <f>+VLOOKUP(Importaciones_mensuales[[#This Row],[Procesamiento]],Cod_procesamiento[],2,0)</f>
        <v>4</v>
      </c>
      <c r="G2575" t="str">
        <f>+VLOOKUP(Importaciones_mensuales[[#This Row],[Código Arancelario]],Codigos10[],3,0)</f>
        <v>Sin especificar</v>
      </c>
      <c r="H2575">
        <f>+VLOOKUP(Importaciones_mensuales[[#This Row],[Tipo]],Cod_tipo[],2,0)</f>
        <v>5</v>
      </c>
      <c r="I2575" t="str">
        <f>+VLOOKUP(Importaciones_mensuales[[#This Row],[Código Arancelario]],Codigos10[],5,0)</f>
        <v>Hortalizas</v>
      </c>
      <c r="J2575">
        <f>+VLOOKUP(Importaciones_mensuales[[#This Row],[Categoría]],Cod_Tipo_cultivo[],2,0)</f>
        <v>7</v>
      </c>
      <c r="K2575" t="s">
        <v>20</v>
      </c>
      <c r="L2575">
        <f>+VLOOKUP(Importaciones_mensuales[[#This Row],[Contenido]],Contenido_cod[],2,0)</f>
        <v>2</v>
      </c>
      <c r="M2575" t="str">
        <f>+VLOOKUP(Importaciones_mensuales[[#This Row],[Código Arancelario]],Codigos10[],7,0)</f>
        <v>Sin especificar</v>
      </c>
      <c r="N2575">
        <v>2018</v>
      </c>
      <c r="O2575" t="s">
        <v>364</v>
      </c>
      <c r="P2575">
        <v>0.96500020140986909</v>
      </c>
      <c r="Q2575" t="s">
        <v>364</v>
      </c>
      <c r="R2575">
        <v>0.11322645290581163</v>
      </c>
      <c r="S2575">
        <v>0.24267846967846968</v>
      </c>
      <c r="T2575">
        <v>0.11984864496012358</v>
      </c>
      <c r="U2575">
        <v>0.10540619414077936</v>
      </c>
      <c r="V2575">
        <v>0.11934723661130041</v>
      </c>
      <c r="W2575">
        <v>0.10678975461973271</v>
      </c>
      <c r="X2575">
        <v>0.1045970484540264</v>
      </c>
      <c r="Y2575">
        <v>0.10687709174841316</v>
      </c>
      <c r="Z2575">
        <v>0.12363825363825365</v>
      </c>
    </row>
    <row r="2576" spans="1:26" x14ac:dyDescent="0.25">
      <c r="A2576" t="s">
        <v>24</v>
      </c>
      <c r="B2576" t="s">
        <v>362</v>
      </c>
      <c r="C2576" t="str">
        <f>+VLOOKUP(Importaciones_mensuales[[#This Row],[Código Arancelario]],Codigos10[],2,0)</f>
        <v>Cebolla</v>
      </c>
      <c r="D2576">
        <f>+VLOOKUP(Importaciones_mensuales[[#This Row],[Cultivo]],Cod_categoría[],2,0)</f>
        <v>100112004</v>
      </c>
      <c r="E2576" t="str">
        <f>+VLOOKUP(Importaciones_mensuales[[#This Row],[Código Arancelario]],Codigos10[],4,0)</f>
        <v>Fresco</v>
      </c>
      <c r="F2576">
        <f>+VLOOKUP(Importaciones_mensuales[[#This Row],[Procesamiento]],Cod_procesamiento[],2,0)</f>
        <v>4</v>
      </c>
      <c r="G2576" t="str">
        <f>+VLOOKUP(Importaciones_mensuales[[#This Row],[Código Arancelario]],Codigos10[],3,0)</f>
        <v>Orgánico</v>
      </c>
      <c r="H2576">
        <f>+VLOOKUP(Importaciones_mensuales[[#This Row],[Tipo]],Cod_tipo[],2,0)</f>
        <v>1</v>
      </c>
      <c r="I2576" t="str">
        <f>+VLOOKUP(Importaciones_mensuales[[#This Row],[Código Arancelario]],Codigos10[],5,0)</f>
        <v>Hortalizas</v>
      </c>
      <c r="J2576">
        <f>+VLOOKUP(Importaciones_mensuales[[#This Row],[Categoría]],Cod_Tipo_cultivo[],2,0)</f>
        <v>7</v>
      </c>
      <c r="K2576" t="s">
        <v>20</v>
      </c>
      <c r="L2576">
        <f>+VLOOKUP(Importaciones_mensuales[[#This Row],[Contenido]],Contenido_cod[],2,0)</f>
        <v>2</v>
      </c>
      <c r="M2576" t="str">
        <f>+VLOOKUP(Importaciones_mensuales[[#This Row],[Código Arancelario]],Codigos10[],7,0)</f>
        <v>Sin especificar</v>
      </c>
      <c r="N2576">
        <v>2021</v>
      </c>
      <c r="O2576">
        <v>0</v>
      </c>
      <c r="P2576">
        <v>0</v>
      </c>
      <c r="Q2576">
        <v>0</v>
      </c>
      <c r="R2576">
        <v>0</v>
      </c>
      <c r="S2576">
        <v>5004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>
        <v>0</v>
      </c>
    </row>
    <row r="2577" spans="1:26" x14ac:dyDescent="0.25">
      <c r="A2577" t="s">
        <v>279</v>
      </c>
      <c r="B2577" t="s">
        <v>363</v>
      </c>
      <c r="C2577" t="str">
        <f>+VLOOKUP(Importaciones_mensuales[[#This Row],[Código Arancelario]],Codigos10[],2,0)</f>
        <v>Berenjena</v>
      </c>
      <c r="D2577">
        <f>+VLOOKUP(Importaciones_mensuales[[#This Row],[Cultivo]],Cod_categoría[],2,0)</f>
        <v>100112001</v>
      </c>
      <c r="E2577" t="str">
        <f>+VLOOKUP(Importaciones_mensuales[[#This Row],[Código Arancelario]],Codigos10[],4,0)</f>
        <v>Fresco</v>
      </c>
      <c r="F2577">
        <f>+VLOOKUP(Importaciones_mensuales[[#This Row],[Procesamiento]],Cod_procesamiento[],2,0)</f>
        <v>4</v>
      </c>
      <c r="G2577" t="str">
        <f>+VLOOKUP(Importaciones_mensuales[[#This Row],[Código Arancelario]],Codigos10[],3,0)</f>
        <v>Sin especificar</v>
      </c>
      <c r="H2577">
        <f>+VLOOKUP(Importaciones_mensuales[[#This Row],[Tipo]],Cod_tipo[],2,0)</f>
        <v>5</v>
      </c>
      <c r="I2577" t="str">
        <f>+VLOOKUP(Importaciones_mensuales[[#This Row],[Código Arancelario]],Codigos10[],5,0)</f>
        <v>Hortalizas</v>
      </c>
      <c r="J2577">
        <f>+VLOOKUP(Importaciones_mensuales[[#This Row],[Categoría]],Cod_Tipo_cultivo[],2,0)</f>
        <v>7</v>
      </c>
      <c r="K2577" t="s">
        <v>20</v>
      </c>
      <c r="L2577">
        <f>+VLOOKUP(Importaciones_mensuales[[#This Row],[Contenido]],Contenido_cod[],2,0)</f>
        <v>2</v>
      </c>
      <c r="M2577" t="str">
        <f>+VLOOKUP(Importaciones_mensuales[[#This Row],[Código Arancelario]],Codigos10[],7,0)</f>
        <v>Sin especificar</v>
      </c>
      <c r="N2577">
        <v>2018</v>
      </c>
      <c r="O2577" t="s">
        <v>364</v>
      </c>
      <c r="P2577" t="s">
        <v>364</v>
      </c>
      <c r="Q2577" t="s">
        <v>364</v>
      </c>
      <c r="R2577" t="s">
        <v>364</v>
      </c>
      <c r="S2577" t="s">
        <v>364</v>
      </c>
      <c r="T2577" t="s">
        <v>364</v>
      </c>
      <c r="U2577" t="s">
        <v>364</v>
      </c>
      <c r="V2577" t="s">
        <v>364</v>
      </c>
      <c r="W2577">
        <v>0.58295323596408954</v>
      </c>
      <c r="X2577" t="s">
        <v>364</v>
      </c>
      <c r="Y2577" t="s">
        <v>364</v>
      </c>
      <c r="Z2577" t="s">
        <v>364</v>
      </c>
    </row>
    <row r="2578" spans="1:26" x14ac:dyDescent="0.25">
      <c r="A2578" t="s">
        <v>281</v>
      </c>
      <c r="B2578" t="s">
        <v>363</v>
      </c>
      <c r="C2578" t="str">
        <f>+VLOOKUP(Importaciones_mensuales[[#This Row],[Código Arancelario]],Codigos10[],2,0)</f>
        <v>Apio</v>
      </c>
      <c r="D2578">
        <f>+VLOOKUP(Importaciones_mensuales[[#This Row],[Cultivo]],Cod_categoría[],2,0)</f>
        <v>100112017</v>
      </c>
      <c r="E2578" t="str">
        <f>+VLOOKUP(Importaciones_mensuales[[#This Row],[Código Arancelario]],Codigos10[],4,0)</f>
        <v>Fresco</v>
      </c>
      <c r="F2578">
        <f>+VLOOKUP(Importaciones_mensuales[[#This Row],[Procesamiento]],Cod_procesamiento[],2,0)</f>
        <v>4</v>
      </c>
      <c r="G2578" t="str">
        <f>+VLOOKUP(Importaciones_mensuales[[#This Row],[Código Arancelario]],Codigos10[],3,0)</f>
        <v>Sin especificar</v>
      </c>
      <c r="H2578">
        <f>+VLOOKUP(Importaciones_mensuales[[#This Row],[Tipo]],Cod_tipo[],2,0)</f>
        <v>5</v>
      </c>
      <c r="I2578" t="str">
        <f>+VLOOKUP(Importaciones_mensuales[[#This Row],[Código Arancelario]],Codigos10[],5,0)</f>
        <v>Hortalizas</v>
      </c>
      <c r="J2578">
        <f>+VLOOKUP(Importaciones_mensuales[[#This Row],[Categoría]],Cod_Tipo_cultivo[],2,0)</f>
        <v>7</v>
      </c>
      <c r="K2578" t="s">
        <v>20</v>
      </c>
      <c r="L2578">
        <f>+VLOOKUP(Importaciones_mensuales[[#This Row],[Contenido]],Contenido_cod[],2,0)</f>
        <v>2</v>
      </c>
      <c r="M2578" t="str">
        <f>+VLOOKUP(Importaciones_mensuales[[#This Row],[Código Arancelario]],Codigos10[],7,0)</f>
        <v>Sin especificar</v>
      </c>
      <c r="N2578">
        <v>2018</v>
      </c>
      <c r="O2578" t="s">
        <v>364</v>
      </c>
      <c r="P2578" t="s">
        <v>364</v>
      </c>
      <c r="Q2578" t="s">
        <v>364</v>
      </c>
      <c r="R2578" t="s">
        <v>364</v>
      </c>
      <c r="S2578" t="s">
        <v>364</v>
      </c>
      <c r="T2578" t="s">
        <v>364</v>
      </c>
      <c r="U2578" t="s">
        <v>364</v>
      </c>
      <c r="V2578" t="s">
        <v>364</v>
      </c>
      <c r="W2578" t="s">
        <v>364</v>
      </c>
      <c r="X2578" t="s">
        <v>364</v>
      </c>
      <c r="Y2578">
        <v>38.314314603495589</v>
      </c>
      <c r="Z2578" t="s">
        <v>364</v>
      </c>
    </row>
    <row r="2579" spans="1:26" x14ac:dyDescent="0.25">
      <c r="A2579" t="s">
        <v>56</v>
      </c>
      <c r="B2579" t="s">
        <v>363</v>
      </c>
      <c r="C2579" t="str">
        <f>+VLOOKUP(Importaciones_mensuales[[#This Row],[Código Arancelario]],Codigos10[],2,0)</f>
        <v>Pimiento</v>
      </c>
      <c r="D2579">
        <f>+VLOOKUP(Importaciones_mensuales[[#This Row],[Cultivo]],Cod_categoría[],2,0)</f>
        <v>100112002</v>
      </c>
      <c r="E2579" t="str">
        <f>+VLOOKUP(Importaciones_mensuales[[#This Row],[Código Arancelario]],Codigos10[],4,0)</f>
        <v>Fresco</v>
      </c>
      <c r="F2579">
        <f>+VLOOKUP(Importaciones_mensuales[[#This Row],[Procesamiento]],Cod_procesamiento[],2,0)</f>
        <v>4</v>
      </c>
      <c r="G2579" t="str">
        <f>+VLOOKUP(Importaciones_mensuales[[#This Row],[Código Arancelario]],Codigos10[],3,0)</f>
        <v>Sin especificar</v>
      </c>
      <c r="H2579">
        <f>+VLOOKUP(Importaciones_mensuales[[#This Row],[Tipo]],Cod_tipo[],2,0)</f>
        <v>5</v>
      </c>
      <c r="I2579" t="str">
        <f>+VLOOKUP(Importaciones_mensuales[[#This Row],[Código Arancelario]],Codigos10[],5,0)</f>
        <v>Hortalizas</v>
      </c>
      <c r="J2579">
        <f>+VLOOKUP(Importaciones_mensuales[[#This Row],[Categoría]],Cod_Tipo_cultivo[],2,0)</f>
        <v>7</v>
      </c>
      <c r="K2579" t="s">
        <v>20</v>
      </c>
      <c r="L2579">
        <f>+VLOOKUP(Importaciones_mensuales[[#This Row],[Contenido]],Contenido_cod[],2,0)</f>
        <v>2</v>
      </c>
      <c r="M2579" t="str">
        <f>+VLOOKUP(Importaciones_mensuales[[#This Row],[Código Arancelario]],Codigos10[],7,0)</f>
        <v>Sin especificar</v>
      </c>
      <c r="N2579">
        <v>2018</v>
      </c>
      <c r="O2579" t="s">
        <v>364</v>
      </c>
      <c r="P2579">
        <v>36.140625</v>
      </c>
      <c r="Q2579" t="s">
        <v>364</v>
      </c>
      <c r="R2579" t="s">
        <v>364</v>
      </c>
      <c r="S2579" t="s">
        <v>364</v>
      </c>
      <c r="T2579">
        <v>131.55000000000001</v>
      </c>
      <c r="U2579" t="s">
        <v>364</v>
      </c>
      <c r="V2579" t="s">
        <v>364</v>
      </c>
      <c r="W2579" t="s">
        <v>364</v>
      </c>
      <c r="X2579" t="s">
        <v>364</v>
      </c>
      <c r="Y2579" t="s">
        <v>364</v>
      </c>
      <c r="Z2579" t="s">
        <v>364</v>
      </c>
    </row>
    <row r="2580" spans="1:26" x14ac:dyDescent="0.25">
      <c r="A2580" t="s">
        <v>58</v>
      </c>
      <c r="B2580" t="s">
        <v>363</v>
      </c>
      <c r="C2580" t="str">
        <f>+VLOOKUP(Importaciones_mensuales[[#This Row],[Código Arancelario]],Codigos10[],2,0)</f>
        <v>Ají</v>
      </c>
      <c r="D2580">
        <f>+VLOOKUP(Importaciones_mensuales[[#This Row],[Cultivo]],Cod_categoría[],2,0)</f>
        <v>100112021</v>
      </c>
      <c r="E2580" t="str">
        <f>+VLOOKUP(Importaciones_mensuales[[#This Row],[Código Arancelario]],Codigos10[],4,0)</f>
        <v>Fresco</v>
      </c>
      <c r="F2580">
        <f>+VLOOKUP(Importaciones_mensuales[[#This Row],[Procesamiento]],Cod_procesamiento[],2,0)</f>
        <v>4</v>
      </c>
      <c r="G2580" t="str">
        <f>+VLOOKUP(Importaciones_mensuales[[#This Row],[Código Arancelario]],Codigos10[],3,0)</f>
        <v>Sin especificar</v>
      </c>
      <c r="H2580">
        <f>+VLOOKUP(Importaciones_mensuales[[#This Row],[Tipo]],Cod_tipo[],2,0)</f>
        <v>5</v>
      </c>
      <c r="I2580" t="str">
        <f>+VLOOKUP(Importaciones_mensuales[[#This Row],[Código Arancelario]],Codigos10[],5,0)</f>
        <v>Hortalizas</v>
      </c>
      <c r="J2580">
        <f>+VLOOKUP(Importaciones_mensuales[[#This Row],[Categoría]],Cod_Tipo_cultivo[],2,0)</f>
        <v>7</v>
      </c>
      <c r="K2580" t="s">
        <v>20</v>
      </c>
      <c r="L2580">
        <f>+VLOOKUP(Importaciones_mensuales[[#This Row],[Contenido]],Contenido_cod[],2,0)</f>
        <v>2</v>
      </c>
      <c r="M2580" t="str">
        <f>+VLOOKUP(Importaciones_mensuales[[#This Row],[Código Arancelario]],Codigos10[],7,0)</f>
        <v>Sin especificar</v>
      </c>
      <c r="N2580">
        <v>2018</v>
      </c>
      <c r="O2580">
        <v>2.6612600000000004</v>
      </c>
      <c r="P2580" t="s">
        <v>364</v>
      </c>
      <c r="Q2580">
        <v>2.6610300000000002</v>
      </c>
      <c r="R2580" t="s">
        <v>364</v>
      </c>
      <c r="S2580">
        <v>1.2522624052553823</v>
      </c>
      <c r="T2580">
        <v>1.8301008435339632</v>
      </c>
      <c r="U2580" t="s">
        <v>364</v>
      </c>
      <c r="V2580" t="s">
        <v>364</v>
      </c>
      <c r="W2580" t="s">
        <v>364</v>
      </c>
      <c r="X2580" t="s">
        <v>364</v>
      </c>
      <c r="Y2580" t="s">
        <v>364</v>
      </c>
      <c r="Z2580" t="s">
        <v>364</v>
      </c>
    </row>
    <row r="2581" spans="1:26" x14ac:dyDescent="0.25">
      <c r="A2581" t="s">
        <v>302</v>
      </c>
      <c r="B2581" t="s">
        <v>363</v>
      </c>
      <c r="C2581" t="str">
        <f>+VLOOKUP(Importaciones_mensuales[[#This Row],[Código Arancelario]],Codigos10[],2,0)</f>
        <v>Espinaca</v>
      </c>
      <c r="D2581">
        <f>+VLOOKUP(Importaciones_mensuales[[#This Row],[Cultivo]],Cod_categoría[],2,0)</f>
        <v>100112012</v>
      </c>
      <c r="E2581" t="str">
        <f>+VLOOKUP(Importaciones_mensuales[[#This Row],[Código Arancelario]],Codigos10[],4,0)</f>
        <v>Fresco</v>
      </c>
      <c r="F2581">
        <f>+VLOOKUP(Importaciones_mensuales[[#This Row],[Procesamiento]],Cod_procesamiento[],2,0)</f>
        <v>4</v>
      </c>
      <c r="G2581" t="str">
        <f>+VLOOKUP(Importaciones_mensuales[[#This Row],[Código Arancelario]],Codigos10[],3,0)</f>
        <v>Sin especificar</v>
      </c>
      <c r="H2581">
        <f>+VLOOKUP(Importaciones_mensuales[[#This Row],[Tipo]],Cod_tipo[],2,0)</f>
        <v>5</v>
      </c>
      <c r="I2581" t="str">
        <f>+VLOOKUP(Importaciones_mensuales[[#This Row],[Código Arancelario]],Codigos10[],5,0)</f>
        <v>Hortalizas</v>
      </c>
      <c r="J2581">
        <f>+VLOOKUP(Importaciones_mensuales[[#This Row],[Categoría]],Cod_Tipo_cultivo[],2,0)</f>
        <v>7</v>
      </c>
      <c r="K2581" t="s">
        <v>20</v>
      </c>
      <c r="L2581">
        <f>+VLOOKUP(Importaciones_mensuales[[#This Row],[Contenido]],Contenido_cod[],2,0)</f>
        <v>2</v>
      </c>
      <c r="M2581" t="str">
        <f>+VLOOKUP(Importaciones_mensuales[[#This Row],[Código Arancelario]],Codigos10[],7,0)</f>
        <v>Sin especificar</v>
      </c>
      <c r="N2581">
        <v>2018</v>
      </c>
      <c r="O2581" t="s">
        <v>364</v>
      </c>
      <c r="P2581" t="s">
        <v>364</v>
      </c>
      <c r="Q2581" t="s">
        <v>364</v>
      </c>
      <c r="R2581" t="s">
        <v>364</v>
      </c>
      <c r="S2581" t="s">
        <v>364</v>
      </c>
      <c r="T2581" t="s">
        <v>364</v>
      </c>
      <c r="U2581" t="s">
        <v>364</v>
      </c>
      <c r="V2581">
        <v>28.565330435794944</v>
      </c>
      <c r="W2581" t="s">
        <v>364</v>
      </c>
      <c r="X2581" t="s">
        <v>364</v>
      </c>
      <c r="Y2581" t="s">
        <v>364</v>
      </c>
      <c r="Z2581" t="s">
        <v>364</v>
      </c>
    </row>
    <row r="2582" spans="1:26" x14ac:dyDescent="0.25">
      <c r="A2582" t="s">
        <v>60</v>
      </c>
      <c r="B2582" t="s">
        <v>363</v>
      </c>
      <c r="C2582" t="str">
        <f>+VLOOKUP(Importaciones_mensuales[[#This Row],[Código Arancelario]],Codigos10[],2,0)</f>
        <v>Aceituna</v>
      </c>
      <c r="D2582">
        <f>+VLOOKUP(Importaciones_mensuales[[#This Row],[Cultivo]],Cod_categoría[],2,0)</f>
        <v>100114016</v>
      </c>
      <c r="E2582" t="str">
        <f>+VLOOKUP(Importaciones_mensuales[[#This Row],[Código Arancelario]],Codigos10[],4,0)</f>
        <v>Fresco</v>
      </c>
      <c r="F2582">
        <f>+VLOOKUP(Importaciones_mensuales[[#This Row],[Procesamiento]],Cod_procesamiento[],2,0)</f>
        <v>4</v>
      </c>
      <c r="G2582" t="str">
        <f>+VLOOKUP(Importaciones_mensuales[[#This Row],[Código Arancelario]],Codigos10[],3,0)</f>
        <v>Sin especificar</v>
      </c>
      <c r="H2582">
        <f>+VLOOKUP(Importaciones_mensuales[[#This Row],[Tipo]],Cod_tipo[],2,0)</f>
        <v>5</v>
      </c>
      <c r="I2582" t="str">
        <f>+VLOOKUP(Importaciones_mensuales[[#This Row],[Código Arancelario]],Codigos10[],5,0)</f>
        <v>Hortalizas</v>
      </c>
      <c r="J2582">
        <f>+VLOOKUP(Importaciones_mensuales[[#This Row],[Categoría]],Cod_Tipo_cultivo[],2,0)</f>
        <v>7</v>
      </c>
      <c r="K2582" t="s">
        <v>20</v>
      </c>
      <c r="L2582">
        <f>+VLOOKUP(Importaciones_mensuales[[#This Row],[Contenido]],Contenido_cod[],2,0)</f>
        <v>2</v>
      </c>
      <c r="M2582" t="str">
        <f>+VLOOKUP(Importaciones_mensuales[[#This Row],[Código Arancelario]],Codigos10[],7,0)</f>
        <v>Sin especificar</v>
      </c>
      <c r="N2582">
        <v>2018</v>
      </c>
      <c r="O2582">
        <v>154.26</v>
      </c>
      <c r="P2582" t="s">
        <v>364</v>
      </c>
      <c r="Q2582">
        <v>7.3165362464046204</v>
      </c>
      <c r="R2582" t="s">
        <v>364</v>
      </c>
      <c r="S2582" t="s">
        <v>364</v>
      </c>
      <c r="T2582">
        <v>3.1809650688217403</v>
      </c>
      <c r="U2582" t="s">
        <v>364</v>
      </c>
      <c r="V2582">
        <v>5.4241755063068222</v>
      </c>
      <c r="W2582" t="s">
        <v>364</v>
      </c>
      <c r="X2582" t="s">
        <v>364</v>
      </c>
      <c r="Y2582" t="s">
        <v>364</v>
      </c>
      <c r="Z2582" t="s">
        <v>364</v>
      </c>
    </row>
    <row r="2583" spans="1:26" x14ac:dyDescent="0.25">
      <c r="A2583" t="s">
        <v>62</v>
      </c>
      <c r="B2583" t="s">
        <v>363</v>
      </c>
      <c r="C2583" t="str">
        <f>+VLOOKUP(Importaciones_mensuales[[#This Row],[Código Arancelario]],Codigos10[],2,0)</f>
        <v>Zapallo</v>
      </c>
      <c r="D2583">
        <f>+VLOOKUP(Importaciones_mensuales[[#This Row],[Cultivo]],Cod_categoría[],2,0)</f>
        <v>100112032</v>
      </c>
      <c r="E2583" t="str">
        <f>+VLOOKUP(Importaciones_mensuales[[#This Row],[Código Arancelario]],Codigos10[],4,0)</f>
        <v>Fresco</v>
      </c>
      <c r="F2583">
        <f>+VLOOKUP(Importaciones_mensuales[[#This Row],[Procesamiento]],Cod_procesamiento[],2,0)</f>
        <v>4</v>
      </c>
      <c r="G2583" t="str">
        <f>+VLOOKUP(Importaciones_mensuales[[#This Row],[Código Arancelario]],Codigos10[],3,0)</f>
        <v>Sin especificar</v>
      </c>
      <c r="H2583">
        <f>+VLOOKUP(Importaciones_mensuales[[#This Row],[Tipo]],Cod_tipo[],2,0)</f>
        <v>5</v>
      </c>
      <c r="I2583" t="str">
        <f>+VLOOKUP(Importaciones_mensuales[[#This Row],[Código Arancelario]],Codigos10[],5,0)</f>
        <v>Hortalizas</v>
      </c>
      <c r="J2583">
        <f>+VLOOKUP(Importaciones_mensuales[[#This Row],[Categoría]],Cod_Tipo_cultivo[],2,0)</f>
        <v>7</v>
      </c>
      <c r="K2583" t="s">
        <v>20</v>
      </c>
      <c r="L2583">
        <f>+VLOOKUP(Importaciones_mensuales[[#This Row],[Contenido]],Contenido_cod[],2,0)</f>
        <v>2</v>
      </c>
      <c r="M2583" t="str">
        <f>+VLOOKUP(Importaciones_mensuales[[#This Row],[Código Arancelario]],Codigos10[],7,0)</f>
        <v>De guarda</v>
      </c>
      <c r="N2583">
        <v>2018</v>
      </c>
      <c r="O2583" t="s">
        <v>364</v>
      </c>
      <c r="P2583" t="s">
        <v>364</v>
      </c>
      <c r="Q2583" t="s">
        <v>364</v>
      </c>
      <c r="R2583">
        <v>0.10616666666666667</v>
      </c>
      <c r="S2583" t="s">
        <v>364</v>
      </c>
      <c r="T2583">
        <v>0.112</v>
      </c>
      <c r="U2583">
        <v>0.10663929482718627</v>
      </c>
      <c r="V2583">
        <v>0.10419350064746871</v>
      </c>
      <c r="W2583">
        <v>0.1051652581714827</v>
      </c>
      <c r="X2583">
        <v>0.10502334669916043</v>
      </c>
      <c r="Y2583">
        <v>0.10365973247123061</v>
      </c>
      <c r="Z2583">
        <v>9.8711079239870922E-2</v>
      </c>
    </row>
    <row r="2584" spans="1:26" x14ac:dyDescent="0.25">
      <c r="A2584" t="s">
        <v>325</v>
      </c>
      <c r="B2584" t="s">
        <v>363</v>
      </c>
      <c r="C2584" t="str">
        <f>+VLOOKUP(Importaciones_mensuales[[#This Row],[Código Arancelario]],Codigos10[],2,0)</f>
        <v>Zapallo</v>
      </c>
      <c r="D2584">
        <f>+VLOOKUP(Importaciones_mensuales[[#This Row],[Cultivo]],Cod_categoría[],2,0)</f>
        <v>100112032</v>
      </c>
      <c r="E2584" t="str">
        <f>+VLOOKUP(Importaciones_mensuales[[#This Row],[Código Arancelario]],Codigos10[],4,0)</f>
        <v>Fresco</v>
      </c>
      <c r="F2584">
        <f>+VLOOKUP(Importaciones_mensuales[[#This Row],[Procesamiento]],Cod_procesamiento[],2,0)</f>
        <v>4</v>
      </c>
      <c r="G2584" t="str">
        <f>+VLOOKUP(Importaciones_mensuales[[#This Row],[Código Arancelario]],Codigos10[],3,0)</f>
        <v>Sin especificar</v>
      </c>
      <c r="H2584">
        <f>+VLOOKUP(Importaciones_mensuales[[#This Row],[Tipo]],Cod_tipo[],2,0)</f>
        <v>5</v>
      </c>
      <c r="I2584" t="str">
        <f>+VLOOKUP(Importaciones_mensuales[[#This Row],[Código Arancelario]],Codigos10[],5,0)</f>
        <v>Hortalizas</v>
      </c>
      <c r="J2584">
        <f>+VLOOKUP(Importaciones_mensuales[[#This Row],[Categoría]],Cod_Tipo_cultivo[],2,0)</f>
        <v>7</v>
      </c>
      <c r="K2584" t="s">
        <v>20</v>
      </c>
      <c r="L2584">
        <f>+VLOOKUP(Importaciones_mensuales[[#This Row],[Contenido]],Contenido_cod[],2,0)</f>
        <v>2</v>
      </c>
      <c r="M2584" t="str">
        <f>+VLOOKUP(Importaciones_mensuales[[#This Row],[Código Arancelario]],Codigos10[],7,0)</f>
        <v>Kabutial</v>
      </c>
      <c r="N2584">
        <v>2018</v>
      </c>
      <c r="O2584" t="s">
        <v>364</v>
      </c>
      <c r="P2584" t="s">
        <v>364</v>
      </c>
      <c r="Q2584" t="s">
        <v>364</v>
      </c>
      <c r="R2584" t="s">
        <v>364</v>
      </c>
      <c r="S2584" t="s">
        <v>364</v>
      </c>
      <c r="T2584" t="s">
        <v>364</v>
      </c>
      <c r="U2584" t="s">
        <v>364</v>
      </c>
      <c r="V2584">
        <v>119.52500000000001</v>
      </c>
      <c r="W2584" t="s">
        <v>364</v>
      </c>
      <c r="X2584" t="s">
        <v>364</v>
      </c>
      <c r="Y2584" t="s">
        <v>364</v>
      </c>
      <c r="Z2584" t="s">
        <v>364</v>
      </c>
    </row>
    <row r="2585" spans="1:26" x14ac:dyDescent="0.25">
      <c r="A2585" t="s">
        <v>284</v>
      </c>
      <c r="B2585" t="s">
        <v>363</v>
      </c>
      <c r="C2585" t="str">
        <f>+VLOOKUP(Importaciones_mensuales[[#This Row],[Código Arancelario]],Codigos10[],2,0)</f>
        <v>Zapallo</v>
      </c>
      <c r="D2585">
        <f>+VLOOKUP(Importaciones_mensuales[[#This Row],[Cultivo]],Cod_categoría[],2,0)</f>
        <v>100112032</v>
      </c>
      <c r="E2585" t="str">
        <f>+VLOOKUP(Importaciones_mensuales[[#This Row],[Código Arancelario]],Codigos10[],4,0)</f>
        <v>Fresco</v>
      </c>
      <c r="F2585">
        <f>+VLOOKUP(Importaciones_mensuales[[#This Row],[Procesamiento]],Cod_procesamiento[],2,0)</f>
        <v>4</v>
      </c>
      <c r="G2585" t="str">
        <f>+VLOOKUP(Importaciones_mensuales[[#This Row],[Código Arancelario]],Codigos10[],3,0)</f>
        <v>Sin especificar</v>
      </c>
      <c r="H2585">
        <f>+VLOOKUP(Importaciones_mensuales[[#This Row],[Tipo]],Cod_tipo[],2,0)</f>
        <v>5</v>
      </c>
      <c r="I2585" t="str">
        <f>+VLOOKUP(Importaciones_mensuales[[#This Row],[Código Arancelario]],Codigos10[],5,0)</f>
        <v>Hortalizas</v>
      </c>
      <c r="J2585">
        <f>+VLOOKUP(Importaciones_mensuales[[#This Row],[Categoría]],Cod_Tipo_cultivo[],2,0)</f>
        <v>7</v>
      </c>
      <c r="K2585" t="s">
        <v>20</v>
      </c>
      <c r="L2585">
        <f>+VLOOKUP(Importaciones_mensuales[[#This Row],[Contenido]],Contenido_cod[],2,0)</f>
        <v>2</v>
      </c>
      <c r="M2585" t="str">
        <f>+VLOOKUP(Importaciones_mensuales[[#This Row],[Código Arancelario]],Codigos10[],7,0)</f>
        <v>Sin especificar</v>
      </c>
      <c r="N2585">
        <v>2018</v>
      </c>
      <c r="O2585" t="s">
        <v>364</v>
      </c>
      <c r="P2585" t="s">
        <v>364</v>
      </c>
      <c r="Q2585" t="s">
        <v>364</v>
      </c>
      <c r="R2585" t="s">
        <v>364</v>
      </c>
      <c r="S2585" t="s">
        <v>364</v>
      </c>
      <c r="T2585" t="s">
        <v>364</v>
      </c>
      <c r="U2585" t="s">
        <v>364</v>
      </c>
      <c r="V2585" t="s">
        <v>364</v>
      </c>
      <c r="W2585" t="s">
        <v>364</v>
      </c>
      <c r="X2585" t="s">
        <v>364</v>
      </c>
      <c r="Y2585">
        <v>0.13201150004726045</v>
      </c>
      <c r="Z2585">
        <v>0.107</v>
      </c>
    </row>
    <row r="2586" spans="1:26" x14ac:dyDescent="0.25">
      <c r="A2586" t="s">
        <v>65</v>
      </c>
      <c r="B2586" t="s">
        <v>363</v>
      </c>
      <c r="C2586" t="str">
        <f>+VLOOKUP(Importaciones_mensuales[[#This Row],[Código Arancelario]],Codigos10[],2,0)</f>
        <v>Calabacín</v>
      </c>
      <c r="D2586">
        <f>+VLOOKUP(Importaciones_mensuales[[#This Row],[Cultivo]],Cod_categoría[],2,0)</f>
        <v>100114018</v>
      </c>
      <c r="E2586" t="str">
        <f>+VLOOKUP(Importaciones_mensuales[[#This Row],[Código Arancelario]],Codigos10[],4,0)</f>
        <v>Fresco</v>
      </c>
      <c r="F2586">
        <f>+VLOOKUP(Importaciones_mensuales[[#This Row],[Procesamiento]],Cod_procesamiento[],2,0)</f>
        <v>4</v>
      </c>
      <c r="G2586" t="str">
        <f>+VLOOKUP(Importaciones_mensuales[[#This Row],[Código Arancelario]],Codigos10[],3,0)</f>
        <v>Sin especificar</v>
      </c>
      <c r="H2586">
        <f>+VLOOKUP(Importaciones_mensuales[[#This Row],[Tipo]],Cod_tipo[],2,0)</f>
        <v>5</v>
      </c>
      <c r="I2586" t="str">
        <f>+VLOOKUP(Importaciones_mensuales[[#This Row],[Código Arancelario]],Codigos10[],5,0)</f>
        <v>Hortalizas</v>
      </c>
      <c r="J2586">
        <f>+VLOOKUP(Importaciones_mensuales[[#This Row],[Categoría]],Cod_Tipo_cultivo[],2,0)</f>
        <v>7</v>
      </c>
      <c r="K2586" t="s">
        <v>20</v>
      </c>
      <c r="L2586">
        <f>+VLOOKUP(Importaciones_mensuales[[#This Row],[Contenido]],Contenido_cod[],2,0)</f>
        <v>2</v>
      </c>
      <c r="M2586" t="str">
        <f>+VLOOKUP(Importaciones_mensuales[[#This Row],[Código Arancelario]],Codigos10[],7,0)</f>
        <v>Sin especificar</v>
      </c>
      <c r="N2586">
        <v>2018</v>
      </c>
      <c r="O2586" t="s">
        <v>364</v>
      </c>
      <c r="P2586" t="s">
        <v>364</v>
      </c>
      <c r="Q2586" t="s">
        <v>364</v>
      </c>
      <c r="R2586" t="s">
        <v>364</v>
      </c>
      <c r="S2586" t="s">
        <v>364</v>
      </c>
      <c r="T2586" t="s">
        <v>364</v>
      </c>
      <c r="U2586" t="s">
        <v>364</v>
      </c>
      <c r="V2586" t="s">
        <v>364</v>
      </c>
      <c r="W2586" t="s">
        <v>364</v>
      </c>
      <c r="X2586" t="s">
        <v>364</v>
      </c>
      <c r="Y2586" t="s">
        <v>364</v>
      </c>
      <c r="Z2586">
        <v>0.19956097560975608</v>
      </c>
    </row>
    <row r="2587" spans="1:26" x14ac:dyDescent="0.25">
      <c r="A2587" t="s">
        <v>67</v>
      </c>
      <c r="B2587" t="s">
        <v>363</v>
      </c>
      <c r="C2587" t="str">
        <f>+VLOOKUP(Importaciones_mensuales[[#This Row],[Código Arancelario]],Codigos10[],2,0)</f>
        <v>Papa</v>
      </c>
      <c r="D2587">
        <f>+VLOOKUP(Importaciones_mensuales[[#This Row],[Cultivo]],Cod_categoría[],2,0)</f>
        <v>100114001</v>
      </c>
      <c r="E2587" t="str">
        <f>+VLOOKUP(Importaciones_mensuales[[#This Row],[Código Arancelario]],Codigos10[],4,0)</f>
        <v>Congelado</v>
      </c>
      <c r="F2587">
        <f>+VLOOKUP(Importaciones_mensuales[[#This Row],[Procesamiento]],Cod_procesamiento[],2,0)</f>
        <v>1</v>
      </c>
      <c r="G2587" t="str">
        <f>+VLOOKUP(Importaciones_mensuales[[#This Row],[Código Arancelario]],Codigos10[],3,0)</f>
        <v>Sin especificar</v>
      </c>
      <c r="H2587">
        <f>+VLOOKUP(Importaciones_mensuales[[#This Row],[Tipo]],Cod_tipo[],2,0)</f>
        <v>5</v>
      </c>
      <c r="I2587" t="str">
        <f>+VLOOKUP(Importaciones_mensuales[[#This Row],[Código Arancelario]],Codigos10[],5,0)</f>
        <v>Tubérculos</v>
      </c>
      <c r="J2587">
        <f>+VLOOKUP(Importaciones_mensuales[[#This Row],[Categoría]],Cod_Tipo_cultivo[],2,0)</f>
        <v>9</v>
      </c>
      <c r="K2587" t="s">
        <v>20</v>
      </c>
      <c r="L2587">
        <f>+VLOOKUP(Importaciones_mensuales[[#This Row],[Contenido]],Contenido_cod[],2,0)</f>
        <v>2</v>
      </c>
      <c r="M2587" t="str">
        <f>+VLOOKUP(Importaciones_mensuales[[#This Row],[Código Arancelario]],Codigos10[],7,0)</f>
        <v>Sin especificar</v>
      </c>
      <c r="N2587">
        <v>2018</v>
      </c>
      <c r="O2587" t="s">
        <v>364</v>
      </c>
      <c r="P2587">
        <v>0.8428047395517867</v>
      </c>
      <c r="Q2587">
        <v>0.95</v>
      </c>
      <c r="R2587">
        <v>0.72182797230157558</v>
      </c>
      <c r="S2587">
        <v>0.86907648494711143</v>
      </c>
      <c r="T2587">
        <v>0.84494446833366621</v>
      </c>
      <c r="U2587" t="s">
        <v>364</v>
      </c>
      <c r="V2587">
        <v>1.410591108934965</v>
      </c>
      <c r="W2587">
        <v>0.7912455012853471</v>
      </c>
      <c r="X2587">
        <v>0.77693906205419561</v>
      </c>
      <c r="Y2587">
        <v>0.77709450606256802</v>
      </c>
      <c r="Z2587">
        <v>2.3610048426150123</v>
      </c>
    </row>
    <row r="2588" spans="1:26" x14ac:dyDescent="0.25">
      <c r="A2588" t="s">
        <v>69</v>
      </c>
      <c r="B2588" t="s">
        <v>363</v>
      </c>
      <c r="C2588" t="str">
        <f>+VLOOKUP(Importaciones_mensuales[[#This Row],[Código Arancelario]],Codigos10[],2,0)</f>
        <v>Arveja</v>
      </c>
      <c r="D2588">
        <f>+VLOOKUP(Importaciones_mensuales[[#This Row],[Cultivo]],Cod_categoría[],2,0)</f>
        <v>100112022</v>
      </c>
      <c r="E2588" t="str">
        <f>+VLOOKUP(Importaciones_mensuales[[#This Row],[Código Arancelario]],Codigos10[],4,0)</f>
        <v>Congelado</v>
      </c>
      <c r="F2588">
        <f>+VLOOKUP(Importaciones_mensuales[[#This Row],[Procesamiento]],Cod_procesamiento[],2,0)</f>
        <v>1</v>
      </c>
      <c r="G2588" t="str">
        <f>+VLOOKUP(Importaciones_mensuales[[#This Row],[Código Arancelario]],Codigos10[],3,0)</f>
        <v>Sin especificar</v>
      </c>
      <c r="H2588">
        <f>+VLOOKUP(Importaciones_mensuales[[#This Row],[Tipo]],Cod_tipo[],2,0)</f>
        <v>5</v>
      </c>
      <c r="I2588" t="str">
        <f>+VLOOKUP(Importaciones_mensuales[[#This Row],[Código Arancelario]],Codigos10[],5,0)</f>
        <v>Hortalizas</v>
      </c>
      <c r="J2588">
        <f>+VLOOKUP(Importaciones_mensuales[[#This Row],[Categoría]],Cod_Tipo_cultivo[],2,0)</f>
        <v>7</v>
      </c>
      <c r="K2588" t="s">
        <v>20</v>
      </c>
      <c r="L2588">
        <f>+VLOOKUP(Importaciones_mensuales[[#This Row],[Contenido]],Contenido_cod[],2,0)</f>
        <v>2</v>
      </c>
      <c r="M2588" t="str">
        <f>+VLOOKUP(Importaciones_mensuales[[#This Row],[Código Arancelario]],Codigos10[],7,0)</f>
        <v>Sin especificar</v>
      </c>
      <c r="N2588">
        <v>2018</v>
      </c>
      <c r="O2588">
        <v>1.2666712702792764</v>
      </c>
      <c r="P2588">
        <v>1.3370677102927451</v>
      </c>
      <c r="Q2588">
        <v>1.25227976109892</v>
      </c>
      <c r="R2588">
        <v>1.2411270151730678</v>
      </c>
      <c r="S2588">
        <v>1.1351003258537546</v>
      </c>
      <c r="T2588">
        <v>1.2254181228179728</v>
      </c>
      <c r="U2588">
        <v>1.1617215807102002</v>
      </c>
      <c r="V2588">
        <v>1.119297497422439</v>
      </c>
      <c r="W2588">
        <v>1.1066003667054165</v>
      </c>
      <c r="X2588">
        <v>1.0890985629472489</v>
      </c>
      <c r="Y2588">
        <v>1.0652099875384122</v>
      </c>
      <c r="Z2588">
        <v>1.0804039296953769</v>
      </c>
    </row>
    <row r="2589" spans="1:26" x14ac:dyDescent="0.25">
      <c r="A2589" t="s">
        <v>70</v>
      </c>
      <c r="B2589" t="s">
        <v>363</v>
      </c>
      <c r="C2589" t="str">
        <f>+VLOOKUP(Importaciones_mensuales[[#This Row],[Código Arancelario]],Codigos10[],2,0)</f>
        <v>Poroto</v>
      </c>
      <c r="D2589">
        <f>+VLOOKUP(Importaciones_mensuales[[#This Row],[Cultivo]],Cod_categoría[],2,0)</f>
        <v>100110002</v>
      </c>
      <c r="E2589" t="str">
        <f>+VLOOKUP(Importaciones_mensuales[[#This Row],[Código Arancelario]],Codigos10[],4,0)</f>
        <v>Congelado</v>
      </c>
      <c r="F2589">
        <f>+VLOOKUP(Importaciones_mensuales[[#This Row],[Procesamiento]],Cod_procesamiento[],2,0)</f>
        <v>1</v>
      </c>
      <c r="G2589" t="str">
        <f>+VLOOKUP(Importaciones_mensuales[[#This Row],[Código Arancelario]],Codigos10[],3,0)</f>
        <v>Sin especificar</v>
      </c>
      <c r="H2589">
        <f>+VLOOKUP(Importaciones_mensuales[[#This Row],[Tipo]],Cod_tipo[],2,0)</f>
        <v>5</v>
      </c>
      <c r="I2589" t="str">
        <f>+VLOOKUP(Importaciones_mensuales[[#This Row],[Código Arancelario]],Codigos10[],5,0)</f>
        <v>Hortalizas</v>
      </c>
      <c r="J2589">
        <f>+VLOOKUP(Importaciones_mensuales[[#This Row],[Categoría]],Cod_Tipo_cultivo[],2,0)</f>
        <v>7</v>
      </c>
      <c r="K2589" t="s">
        <v>20</v>
      </c>
      <c r="L2589">
        <f>+VLOOKUP(Importaciones_mensuales[[#This Row],[Contenido]],Contenido_cod[],2,0)</f>
        <v>2</v>
      </c>
      <c r="M2589" t="str">
        <f>+VLOOKUP(Importaciones_mensuales[[#This Row],[Código Arancelario]],Codigos10[],7,0)</f>
        <v>Sin especificar</v>
      </c>
      <c r="N2589">
        <v>2018</v>
      </c>
      <c r="O2589">
        <v>1.2113642432786449</v>
      </c>
      <c r="P2589">
        <v>1.1365019433134764</v>
      </c>
      <c r="Q2589">
        <v>1.1096993062783806</v>
      </c>
      <c r="R2589">
        <v>1.1395664887364425</v>
      </c>
      <c r="S2589">
        <v>1.0508540114406575</v>
      </c>
      <c r="T2589">
        <v>1.002383630156924</v>
      </c>
      <c r="U2589">
        <v>1.1839413687074325</v>
      </c>
      <c r="V2589">
        <v>1.0212747989276139</v>
      </c>
      <c r="W2589">
        <v>1.120916950596252</v>
      </c>
      <c r="X2589">
        <v>1.0264309632194537</v>
      </c>
      <c r="Y2589">
        <v>1.0687593398841697</v>
      </c>
      <c r="Z2589">
        <v>1.0901443589495641</v>
      </c>
    </row>
    <row r="2590" spans="1:26" x14ac:dyDescent="0.25">
      <c r="A2590" t="s">
        <v>71</v>
      </c>
      <c r="B2590" t="s">
        <v>363</v>
      </c>
      <c r="C2590" t="str">
        <f>+VLOOKUP(Importaciones_mensuales[[#This Row],[Código Arancelario]],Codigos10[],2,0)</f>
        <v>Haba</v>
      </c>
      <c r="D2590">
        <f>+VLOOKUP(Importaciones_mensuales[[#This Row],[Cultivo]],Cod_categoría[],2,0)</f>
        <v>100112026</v>
      </c>
      <c r="E2590" t="str">
        <f>+VLOOKUP(Importaciones_mensuales[[#This Row],[Código Arancelario]],Codigos10[],4,0)</f>
        <v>Congelado</v>
      </c>
      <c r="F2590">
        <f>+VLOOKUP(Importaciones_mensuales[[#This Row],[Procesamiento]],Cod_procesamiento[],2,0)</f>
        <v>1</v>
      </c>
      <c r="G2590" t="str">
        <f>+VLOOKUP(Importaciones_mensuales[[#This Row],[Código Arancelario]],Codigos10[],3,0)</f>
        <v>Sin especificar</v>
      </c>
      <c r="H2590">
        <f>+VLOOKUP(Importaciones_mensuales[[#This Row],[Tipo]],Cod_tipo[],2,0)</f>
        <v>5</v>
      </c>
      <c r="I2590" t="str">
        <f>+VLOOKUP(Importaciones_mensuales[[#This Row],[Código Arancelario]],Codigos10[],5,0)</f>
        <v>Hortalizas</v>
      </c>
      <c r="J2590">
        <f>+VLOOKUP(Importaciones_mensuales[[#This Row],[Categoría]],Cod_Tipo_cultivo[],2,0)</f>
        <v>7</v>
      </c>
      <c r="K2590" t="s">
        <v>20</v>
      </c>
      <c r="L2590">
        <f>+VLOOKUP(Importaciones_mensuales[[#This Row],[Contenido]],Contenido_cod[],2,0)</f>
        <v>2</v>
      </c>
      <c r="M2590" t="str">
        <f>+VLOOKUP(Importaciones_mensuales[[#This Row],[Código Arancelario]],Codigos10[],7,0)</f>
        <v>Sin especificar</v>
      </c>
      <c r="N2590">
        <v>2018</v>
      </c>
      <c r="O2590">
        <v>1.4056460649177411</v>
      </c>
      <c r="P2590">
        <v>1.5484436363636365</v>
      </c>
      <c r="Q2590">
        <v>1.3459945828819067</v>
      </c>
      <c r="R2590">
        <v>3.1169246153099364</v>
      </c>
      <c r="S2590">
        <v>2.1296749328700049</v>
      </c>
      <c r="T2590">
        <v>1.819143147375357</v>
      </c>
      <c r="U2590">
        <v>1.5764919325355238</v>
      </c>
      <c r="V2590">
        <v>1.3686399091253312</v>
      </c>
      <c r="W2590">
        <v>1.0858833333333333</v>
      </c>
      <c r="X2590">
        <v>1.2922490036494896</v>
      </c>
      <c r="Y2590">
        <v>1.1752147721320063</v>
      </c>
      <c r="Z2590">
        <v>1.2518767386633496</v>
      </c>
    </row>
    <row r="2591" spans="1:26" x14ac:dyDescent="0.25">
      <c r="A2591" t="s">
        <v>72</v>
      </c>
      <c r="B2591" t="s">
        <v>363</v>
      </c>
      <c r="C2591" t="str">
        <f>+VLOOKUP(Importaciones_mensuales[[#This Row],[Código Arancelario]],Codigos10[],2,0)</f>
        <v>Otras legumbres de vaina</v>
      </c>
      <c r="D2591">
        <f>+VLOOKUP(Importaciones_mensuales[[#This Row],[Cultivo]],Cod_categoría[],2,0)</f>
        <v>100114032</v>
      </c>
      <c r="E2591" t="str">
        <f>+VLOOKUP(Importaciones_mensuales[[#This Row],[Código Arancelario]],Codigos10[],4,0)</f>
        <v>Congelado</v>
      </c>
      <c r="F2591">
        <f>+VLOOKUP(Importaciones_mensuales[[#This Row],[Procesamiento]],Cod_procesamiento[],2,0)</f>
        <v>1</v>
      </c>
      <c r="G2591" t="str">
        <f>+VLOOKUP(Importaciones_mensuales[[#This Row],[Código Arancelario]],Codigos10[],3,0)</f>
        <v>Sin especificar</v>
      </c>
      <c r="H2591">
        <f>+VLOOKUP(Importaciones_mensuales[[#This Row],[Tipo]],Cod_tipo[],2,0)</f>
        <v>5</v>
      </c>
      <c r="I2591" t="str">
        <f>+VLOOKUP(Importaciones_mensuales[[#This Row],[Código Arancelario]],Codigos10[],5,0)</f>
        <v>Hortalizas</v>
      </c>
      <c r="J2591">
        <f>+VLOOKUP(Importaciones_mensuales[[#This Row],[Categoría]],Cod_Tipo_cultivo[],2,0)</f>
        <v>7</v>
      </c>
      <c r="K2591" t="s">
        <v>20</v>
      </c>
      <c r="L2591">
        <f>+VLOOKUP(Importaciones_mensuales[[#This Row],[Contenido]],Contenido_cod[],2,0)</f>
        <v>2</v>
      </c>
      <c r="M2591" t="str">
        <f>+VLOOKUP(Importaciones_mensuales[[#This Row],[Código Arancelario]],Codigos10[],7,0)</f>
        <v>Sin especificar</v>
      </c>
      <c r="N2591">
        <v>2018</v>
      </c>
      <c r="O2591">
        <v>1.05</v>
      </c>
      <c r="P2591">
        <v>1.05</v>
      </c>
      <c r="Q2591" t="s">
        <v>364</v>
      </c>
      <c r="R2591">
        <v>1.3010348173515982</v>
      </c>
      <c r="S2591">
        <v>1.05</v>
      </c>
      <c r="T2591">
        <v>1.05</v>
      </c>
      <c r="U2591">
        <v>1.0613685094264302</v>
      </c>
      <c r="V2591">
        <v>0.97249537352683357</v>
      </c>
      <c r="W2591">
        <v>1.0482660332541567</v>
      </c>
      <c r="X2591">
        <v>1.0967079792256846</v>
      </c>
      <c r="Y2591">
        <v>1.0581745152354569</v>
      </c>
      <c r="Z2591">
        <v>1.05</v>
      </c>
    </row>
    <row r="2592" spans="1:26" x14ac:dyDescent="0.25">
      <c r="A2592" t="s">
        <v>73</v>
      </c>
      <c r="B2592" t="s">
        <v>363</v>
      </c>
      <c r="C2592" t="str">
        <f>+VLOOKUP(Importaciones_mensuales[[#This Row],[Código Arancelario]],Codigos10[],2,0)</f>
        <v>Espinaca</v>
      </c>
      <c r="D2592">
        <f>+VLOOKUP(Importaciones_mensuales[[#This Row],[Cultivo]],Cod_categoría[],2,0)</f>
        <v>100112012</v>
      </c>
      <c r="E2592" t="str">
        <f>+VLOOKUP(Importaciones_mensuales[[#This Row],[Código Arancelario]],Codigos10[],4,0)</f>
        <v>Congelado</v>
      </c>
      <c r="F2592">
        <f>+VLOOKUP(Importaciones_mensuales[[#This Row],[Procesamiento]],Cod_procesamiento[],2,0)</f>
        <v>1</v>
      </c>
      <c r="G2592" t="str">
        <f>+VLOOKUP(Importaciones_mensuales[[#This Row],[Código Arancelario]],Codigos10[],3,0)</f>
        <v>Sin especificar</v>
      </c>
      <c r="H2592">
        <f>+VLOOKUP(Importaciones_mensuales[[#This Row],[Tipo]],Cod_tipo[],2,0)</f>
        <v>5</v>
      </c>
      <c r="I2592" t="str">
        <f>+VLOOKUP(Importaciones_mensuales[[#This Row],[Código Arancelario]],Codigos10[],5,0)</f>
        <v>Hortalizas</v>
      </c>
      <c r="J2592">
        <f>+VLOOKUP(Importaciones_mensuales[[#This Row],[Categoría]],Cod_Tipo_cultivo[],2,0)</f>
        <v>7</v>
      </c>
      <c r="K2592" t="s">
        <v>20</v>
      </c>
      <c r="L2592">
        <f>+VLOOKUP(Importaciones_mensuales[[#This Row],[Contenido]],Contenido_cod[],2,0)</f>
        <v>2</v>
      </c>
      <c r="M2592" t="str">
        <f>+VLOOKUP(Importaciones_mensuales[[#This Row],[Código Arancelario]],Codigos10[],7,0)</f>
        <v>Sin especificar</v>
      </c>
      <c r="N2592">
        <v>2018</v>
      </c>
      <c r="O2592">
        <v>1.2053932865941286</v>
      </c>
      <c r="P2592">
        <v>0.98774785305343515</v>
      </c>
      <c r="Q2592">
        <v>1.0180187861271677</v>
      </c>
      <c r="R2592">
        <v>1.0287606258757589</v>
      </c>
      <c r="S2592">
        <v>1.0109558216350123</v>
      </c>
      <c r="T2592">
        <v>0.92391241818367764</v>
      </c>
      <c r="U2592">
        <v>1.1412267365661863</v>
      </c>
      <c r="V2592">
        <v>1.0405714285714285</v>
      </c>
      <c r="W2592">
        <v>0.98076036422232682</v>
      </c>
      <c r="X2592">
        <v>1.0244990283589406</v>
      </c>
      <c r="Y2592">
        <v>0.98961234866828085</v>
      </c>
      <c r="Z2592">
        <v>1.0258362552594671</v>
      </c>
    </row>
    <row r="2593" spans="1:26" x14ac:dyDescent="0.25">
      <c r="A2593" t="s">
        <v>75</v>
      </c>
      <c r="B2593" t="s">
        <v>363</v>
      </c>
      <c r="C2593" t="str">
        <f>+VLOOKUP(Importaciones_mensuales[[#This Row],[Código Arancelario]],Codigos10[],2,0)</f>
        <v>Maíz</v>
      </c>
      <c r="D2593">
        <f>+VLOOKUP(Importaciones_mensuales[[#This Row],[Cultivo]],Cod_categoría[],2,0)</f>
        <v>100114015</v>
      </c>
      <c r="E2593" t="str">
        <f>+VLOOKUP(Importaciones_mensuales[[#This Row],[Código Arancelario]],Codigos10[],4,0)</f>
        <v>Congelado</v>
      </c>
      <c r="F2593">
        <f>+VLOOKUP(Importaciones_mensuales[[#This Row],[Procesamiento]],Cod_procesamiento[],2,0)</f>
        <v>1</v>
      </c>
      <c r="G2593" t="str">
        <f>+VLOOKUP(Importaciones_mensuales[[#This Row],[Código Arancelario]],Codigos10[],3,0)</f>
        <v>Sin especificar</v>
      </c>
      <c r="H2593">
        <f>+VLOOKUP(Importaciones_mensuales[[#This Row],[Tipo]],Cod_tipo[],2,0)</f>
        <v>5</v>
      </c>
      <c r="I2593" t="str">
        <f>+VLOOKUP(Importaciones_mensuales[[#This Row],[Código Arancelario]],Codigos10[],5,0)</f>
        <v>Hortalizas</v>
      </c>
      <c r="J2593">
        <f>+VLOOKUP(Importaciones_mensuales[[#This Row],[Categoría]],Cod_Tipo_cultivo[],2,0)</f>
        <v>7</v>
      </c>
      <c r="K2593" t="s">
        <v>20</v>
      </c>
      <c r="L2593">
        <f>+VLOOKUP(Importaciones_mensuales[[#This Row],[Contenido]],Contenido_cod[],2,0)</f>
        <v>2</v>
      </c>
      <c r="M2593" t="str">
        <f>+VLOOKUP(Importaciones_mensuales[[#This Row],[Código Arancelario]],Codigos10[],7,0)</f>
        <v>Maíz dulce</v>
      </c>
      <c r="N2593">
        <v>2018</v>
      </c>
      <c r="O2593">
        <v>1.2924079793212899</v>
      </c>
      <c r="P2593">
        <v>1.2232471893196928</v>
      </c>
      <c r="Q2593">
        <v>1.1626964136718489</v>
      </c>
      <c r="R2593">
        <v>1.338310494498373</v>
      </c>
      <c r="S2593">
        <v>1.3143256142885216</v>
      </c>
      <c r="T2593">
        <v>1.3110139489522041</v>
      </c>
      <c r="U2593">
        <v>1.2151074756496461</v>
      </c>
      <c r="V2593">
        <v>1.281968377444608</v>
      </c>
      <c r="W2593">
        <v>1.2296970181956968</v>
      </c>
      <c r="X2593">
        <v>1.372970507943442</v>
      </c>
      <c r="Y2593">
        <v>1.2411785000646272</v>
      </c>
      <c r="Z2593">
        <v>1.2829449767011205</v>
      </c>
    </row>
    <row r="2594" spans="1:26" x14ac:dyDescent="0.25">
      <c r="A2594" t="s">
        <v>78</v>
      </c>
      <c r="B2594" t="s">
        <v>363</v>
      </c>
      <c r="C2594" t="str">
        <f>+VLOOKUP(Importaciones_mensuales[[#This Row],[Código Arancelario]],Codigos10[],2,0)</f>
        <v>Coliflor</v>
      </c>
      <c r="D2594">
        <f>+VLOOKUP(Importaciones_mensuales[[#This Row],[Cultivo]],Cod_categoría[],2,0)</f>
        <v>100112008</v>
      </c>
      <c r="E2594" t="str">
        <f>+VLOOKUP(Importaciones_mensuales[[#This Row],[Código Arancelario]],Codigos10[],4,0)</f>
        <v>Congelado</v>
      </c>
      <c r="F2594">
        <f>+VLOOKUP(Importaciones_mensuales[[#This Row],[Procesamiento]],Cod_procesamiento[],2,0)</f>
        <v>1</v>
      </c>
      <c r="G2594" t="str">
        <f>+VLOOKUP(Importaciones_mensuales[[#This Row],[Código Arancelario]],Codigos10[],3,0)</f>
        <v>Sin especificar</v>
      </c>
      <c r="H2594">
        <f>+VLOOKUP(Importaciones_mensuales[[#This Row],[Tipo]],Cod_tipo[],2,0)</f>
        <v>5</v>
      </c>
      <c r="I2594" t="str">
        <f>+VLOOKUP(Importaciones_mensuales[[#This Row],[Código Arancelario]],Codigos10[],5,0)</f>
        <v>Hortalizas</v>
      </c>
      <c r="J2594">
        <f>+VLOOKUP(Importaciones_mensuales[[#This Row],[Categoría]],Cod_Tipo_cultivo[],2,0)</f>
        <v>7</v>
      </c>
      <c r="K2594" t="s">
        <v>20</v>
      </c>
      <c r="L2594">
        <f>+VLOOKUP(Importaciones_mensuales[[#This Row],[Contenido]],Contenido_cod[],2,0)</f>
        <v>2</v>
      </c>
      <c r="M2594" t="str">
        <f>+VLOOKUP(Importaciones_mensuales[[#This Row],[Código Arancelario]],Codigos10[],7,0)</f>
        <v>Sin especificar</v>
      </c>
      <c r="N2594">
        <v>2018</v>
      </c>
      <c r="O2594">
        <v>1.0522665072145547</v>
      </c>
      <c r="P2594">
        <v>1.0773570187055124</v>
      </c>
      <c r="Q2594">
        <v>1.0782668120931185</v>
      </c>
      <c r="R2594">
        <v>1.0917531380753138</v>
      </c>
      <c r="S2594">
        <v>1.0883751202501202</v>
      </c>
      <c r="T2594">
        <v>1.0287824956672444</v>
      </c>
      <c r="U2594">
        <v>1.0620407925407924</v>
      </c>
      <c r="V2594">
        <v>1.0299712764466864</v>
      </c>
      <c r="W2594">
        <v>0.97248333333333326</v>
      </c>
      <c r="X2594">
        <v>1.0511336432306797</v>
      </c>
      <c r="Y2594">
        <v>0.99823461195361296</v>
      </c>
      <c r="Z2594">
        <v>1.0275385123239436</v>
      </c>
    </row>
    <row r="2595" spans="1:26" x14ac:dyDescent="0.25">
      <c r="A2595" t="s">
        <v>79</v>
      </c>
      <c r="B2595" t="s">
        <v>363</v>
      </c>
      <c r="C2595" t="str">
        <f>+VLOOKUP(Importaciones_mensuales[[#This Row],[Código Arancelario]],Codigos10[],2,0)</f>
        <v>Brócoli</v>
      </c>
      <c r="D2595">
        <f>+VLOOKUP(Importaciones_mensuales[[#This Row],[Cultivo]],Cod_categoría[],2,0)</f>
        <v>100112023</v>
      </c>
      <c r="E2595" t="str">
        <f>+VLOOKUP(Importaciones_mensuales[[#This Row],[Código Arancelario]],Codigos10[],4,0)</f>
        <v>Congelado</v>
      </c>
      <c r="F2595">
        <f>+VLOOKUP(Importaciones_mensuales[[#This Row],[Procesamiento]],Cod_procesamiento[],2,0)</f>
        <v>1</v>
      </c>
      <c r="G2595" t="str">
        <f>+VLOOKUP(Importaciones_mensuales[[#This Row],[Código Arancelario]],Codigos10[],3,0)</f>
        <v>Sin especificar</v>
      </c>
      <c r="H2595">
        <f>+VLOOKUP(Importaciones_mensuales[[#This Row],[Tipo]],Cod_tipo[],2,0)</f>
        <v>5</v>
      </c>
      <c r="I2595" t="str">
        <f>+VLOOKUP(Importaciones_mensuales[[#This Row],[Código Arancelario]],Codigos10[],5,0)</f>
        <v>Hortalizas</v>
      </c>
      <c r="J2595">
        <f>+VLOOKUP(Importaciones_mensuales[[#This Row],[Categoría]],Cod_Tipo_cultivo[],2,0)</f>
        <v>7</v>
      </c>
      <c r="K2595" t="s">
        <v>20</v>
      </c>
      <c r="L2595">
        <f>+VLOOKUP(Importaciones_mensuales[[#This Row],[Contenido]],Contenido_cod[],2,0)</f>
        <v>2</v>
      </c>
      <c r="M2595" t="str">
        <f>+VLOOKUP(Importaciones_mensuales[[#This Row],[Código Arancelario]],Codigos10[],7,0)</f>
        <v>Sin especificar</v>
      </c>
      <c r="N2595">
        <v>2018</v>
      </c>
      <c r="O2595">
        <v>1.259523259125249</v>
      </c>
      <c r="P2595">
        <v>1.2705472525925579</v>
      </c>
      <c r="Q2595">
        <v>1.2612528707844797</v>
      </c>
      <c r="R2595">
        <v>1.1789190677966102</v>
      </c>
      <c r="S2595">
        <v>1.2151417127521145</v>
      </c>
      <c r="T2595">
        <v>1.1820162732474966</v>
      </c>
      <c r="U2595">
        <v>1.1453993215180243</v>
      </c>
      <c r="V2595">
        <v>1.2182046750743032</v>
      </c>
      <c r="W2595">
        <v>1.1700490470852019</v>
      </c>
      <c r="X2595">
        <v>1.1750253567130822</v>
      </c>
      <c r="Y2595">
        <v>1.1426143659711074</v>
      </c>
      <c r="Z2595">
        <v>1.1355004428697963</v>
      </c>
    </row>
    <row r="2596" spans="1:26" x14ac:dyDescent="0.25">
      <c r="A2596" t="s">
        <v>32</v>
      </c>
      <c r="B2596" t="s">
        <v>362</v>
      </c>
      <c r="C2596" t="str">
        <f>+VLOOKUP(Importaciones_mensuales[[#This Row],[Código Arancelario]],Codigos10[],2,0)</f>
        <v>Ajo</v>
      </c>
      <c r="D2596">
        <f>+VLOOKUP(Importaciones_mensuales[[#This Row],[Cultivo]],Cod_categoría[],2,0)</f>
        <v>100112003</v>
      </c>
      <c r="E2596" t="str">
        <f>+VLOOKUP(Importaciones_mensuales[[#This Row],[Código Arancelario]],Codigos10[],4,0)</f>
        <v>Fresco</v>
      </c>
      <c r="F2596">
        <f>+VLOOKUP(Importaciones_mensuales[[#This Row],[Procesamiento]],Cod_procesamiento[],2,0)</f>
        <v>4</v>
      </c>
      <c r="G2596" t="str">
        <f>+VLOOKUP(Importaciones_mensuales[[#This Row],[Código Arancelario]],Codigos10[],3,0)</f>
        <v>Orgánico</v>
      </c>
      <c r="H2596">
        <f>+VLOOKUP(Importaciones_mensuales[[#This Row],[Tipo]],Cod_tipo[],2,0)</f>
        <v>1</v>
      </c>
      <c r="I2596" t="str">
        <f>+VLOOKUP(Importaciones_mensuales[[#This Row],[Código Arancelario]],Codigos10[],5,0)</f>
        <v>Hortalizas</v>
      </c>
      <c r="J2596">
        <f>+VLOOKUP(Importaciones_mensuales[[#This Row],[Categoría]],Cod_Tipo_cultivo[],2,0)</f>
        <v>7</v>
      </c>
      <c r="K2596" t="s">
        <v>20</v>
      </c>
      <c r="L2596">
        <f>+VLOOKUP(Importaciones_mensuales[[#This Row],[Contenido]],Contenido_cod[],2,0)</f>
        <v>2</v>
      </c>
      <c r="M2596" t="str">
        <f>+VLOOKUP(Importaciones_mensuales[[#This Row],[Código Arancelario]],Codigos10[],7,0)</f>
        <v>Sin especificar</v>
      </c>
      <c r="N2596">
        <v>2021</v>
      </c>
      <c r="O2596">
        <v>0</v>
      </c>
      <c r="P2596">
        <v>25700</v>
      </c>
      <c r="Q2596">
        <v>27000</v>
      </c>
      <c r="R2596">
        <v>79500</v>
      </c>
      <c r="S2596">
        <v>0</v>
      </c>
      <c r="T2596">
        <v>0</v>
      </c>
      <c r="U2596">
        <v>0</v>
      </c>
      <c r="V2596">
        <v>54000</v>
      </c>
      <c r="W2596">
        <v>26500</v>
      </c>
      <c r="X2596">
        <v>0</v>
      </c>
      <c r="Y2596">
        <v>0</v>
      </c>
      <c r="Z2596">
        <v>0</v>
      </c>
    </row>
    <row r="2597" spans="1:26" x14ac:dyDescent="0.25">
      <c r="A2597" t="s">
        <v>82</v>
      </c>
      <c r="B2597" t="s">
        <v>363</v>
      </c>
      <c r="C2597" t="str">
        <f>+VLOOKUP(Importaciones_mensuales[[#This Row],[Código Arancelario]],Codigos10[],2,0)</f>
        <v>Aceituna</v>
      </c>
      <c r="D2597">
        <f>+VLOOKUP(Importaciones_mensuales[[#This Row],[Cultivo]],Cod_categoría[],2,0)</f>
        <v>100114016</v>
      </c>
      <c r="E2597" t="str">
        <f>+VLOOKUP(Importaciones_mensuales[[#This Row],[Código Arancelario]],Codigos10[],4,0)</f>
        <v>Conserva</v>
      </c>
      <c r="F2597">
        <f>+VLOOKUP(Importaciones_mensuales[[#This Row],[Procesamiento]],Cod_procesamiento[],2,0)</f>
        <v>2</v>
      </c>
      <c r="G2597" t="str">
        <f>+VLOOKUP(Importaciones_mensuales[[#This Row],[Código Arancelario]],Codigos10[],3,0)</f>
        <v>Sin especificar</v>
      </c>
      <c r="H2597">
        <f>+VLOOKUP(Importaciones_mensuales[[#This Row],[Tipo]],Cod_tipo[],2,0)</f>
        <v>5</v>
      </c>
      <c r="I2597" t="str">
        <f>+VLOOKUP(Importaciones_mensuales[[#This Row],[Código Arancelario]],Codigos10[],5,0)</f>
        <v>Hortalizas</v>
      </c>
      <c r="J2597">
        <f>+VLOOKUP(Importaciones_mensuales[[#This Row],[Categoría]],Cod_Tipo_cultivo[],2,0)</f>
        <v>7</v>
      </c>
      <c r="K2597" t="s">
        <v>20</v>
      </c>
      <c r="L2597">
        <f>+VLOOKUP(Importaciones_mensuales[[#This Row],[Contenido]],Contenido_cod[],2,0)</f>
        <v>2</v>
      </c>
      <c r="M2597" t="str">
        <f>+VLOOKUP(Importaciones_mensuales[[#This Row],[Código Arancelario]],Codigos10[],7,0)</f>
        <v>Sin especificar</v>
      </c>
      <c r="N2597">
        <v>2018</v>
      </c>
      <c r="O2597">
        <v>0.879257908089222</v>
      </c>
      <c r="P2597">
        <v>0.88237351334796599</v>
      </c>
      <c r="Q2597">
        <v>0.99747931571239057</v>
      </c>
      <c r="R2597">
        <v>0.79056445852865609</v>
      </c>
      <c r="S2597">
        <v>0.7650642994830994</v>
      </c>
      <c r="T2597">
        <v>0.72418812352097561</v>
      </c>
      <c r="U2597">
        <v>0.76629745728764631</v>
      </c>
      <c r="V2597">
        <v>0.7469211199528184</v>
      </c>
      <c r="W2597">
        <v>0.77480794251416651</v>
      </c>
      <c r="X2597">
        <v>0.7828629947043525</v>
      </c>
      <c r="Y2597">
        <v>0.81876747439920872</v>
      </c>
      <c r="Z2597">
        <v>0.73952030875533004</v>
      </c>
    </row>
    <row r="2598" spans="1:26" x14ac:dyDescent="0.25">
      <c r="A2598" t="s">
        <v>84</v>
      </c>
      <c r="B2598" t="s">
        <v>363</v>
      </c>
      <c r="C2598" t="str">
        <f>+VLOOKUP(Importaciones_mensuales[[#This Row],[Código Arancelario]],Codigos10[],2,0)</f>
        <v>Aceituna</v>
      </c>
      <c r="D2598">
        <f>+VLOOKUP(Importaciones_mensuales[[#This Row],[Cultivo]],Cod_categoría[],2,0)</f>
        <v>100114016</v>
      </c>
      <c r="E2598" t="str">
        <f>+VLOOKUP(Importaciones_mensuales[[#This Row],[Código Arancelario]],Codigos10[],4,0)</f>
        <v>Conserva</v>
      </c>
      <c r="F2598">
        <f>+VLOOKUP(Importaciones_mensuales[[#This Row],[Procesamiento]],Cod_procesamiento[],2,0)</f>
        <v>2</v>
      </c>
      <c r="G2598" t="str">
        <f>+VLOOKUP(Importaciones_mensuales[[#This Row],[Código Arancelario]],Codigos10[],3,0)</f>
        <v>Sin especificar</v>
      </c>
      <c r="H2598">
        <f>+VLOOKUP(Importaciones_mensuales[[#This Row],[Tipo]],Cod_tipo[],2,0)</f>
        <v>5</v>
      </c>
      <c r="I2598" t="str">
        <f>+VLOOKUP(Importaciones_mensuales[[#This Row],[Código Arancelario]],Codigos10[],5,0)</f>
        <v>Hortalizas</v>
      </c>
      <c r="J2598">
        <f>+VLOOKUP(Importaciones_mensuales[[#This Row],[Categoría]],Cod_Tipo_cultivo[],2,0)</f>
        <v>7</v>
      </c>
      <c r="K2598" t="s">
        <v>20</v>
      </c>
      <c r="L2598">
        <f>+VLOOKUP(Importaciones_mensuales[[#This Row],[Contenido]],Contenido_cod[],2,0)</f>
        <v>2</v>
      </c>
      <c r="M2598" t="str">
        <f>+VLOOKUP(Importaciones_mensuales[[#This Row],[Código Arancelario]],Codigos10[],7,0)</f>
        <v>Sin especificar</v>
      </c>
      <c r="N2598">
        <v>2018</v>
      </c>
      <c r="O2598" t="s">
        <v>364</v>
      </c>
      <c r="P2598" t="s">
        <v>364</v>
      </c>
      <c r="Q2598">
        <v>1.433765346369646</v>
      </c>
      <c r="R2598" t="s">
        <v>364</v>
      </c>
      <c r="S2598" t="s">
        <v>364</v>
      </c>
      <c r="T2598" t="s">
        <v>364</v>
      </c>
      <c r="U2598">
        <v>47.178151260504194</v>
      </c>
      <c r="V2598" t="s">
        <v>364</v>
      </c>
      <c r="W2598">
        <v>103.15833333333335</v>
      </c>
      <c r="X2598">
        <v>1.6566794444444444</v>
      </c>
      <c r="Y2598">
        <v>166.83250000000001</v>
      </c>
      <c r="Z2598" t="s">
        <v>364</v>
      </c>
    </row>
    <row r="2599" spans="1:26" x14ac:dyDescent="0.25">
      <c r="A2599" t="s">
        <v>85</v>
      </c>
      <c r="B2599" t="s">
        <v>363</v>
      </c>
      <c r="C2599" t="str">
        <f>+VLOOKUP(Importaciones_mensuales[[#This Row],[Código Arancelario]],Codigos10[],2,0)</f>
        <v>Pepino</v>
      </c>
      <c r="D2599">
        <f>+VLOOKUP(Importaciones_mensuales[[#This Row],[Cultivo]],Cod_categoría[],2,0)</f>
        <v>100112016</v>
      </c>
      <c r="E2599" t="str">
        <f>+VLOOKUP(Importaciones_mensuales[[#This Row],[Código Arancelario]],Codigos10[],4,0)</f>
        <v>Conserva</v>
      </c>
      <c r="F2599">
        <f>+VLOOKUP(Importaciones_mensuales[[#This Row],[Procesamiento]],Cod_procesamiento[],2,0)</f>
        <v>2</v>
      </c>
      <c r="G2599" t="str">
        <f>+VLOOKUP(Importaciones_mensuales[[#This Row],[Código Arancelario]],Codigos10[],3,0)</f>
        <v>Sin especificar</v>
      </c>
      <c r="H2599">
        <f>+VLOOKUP(Importaciones_mensuales[[#This Row],[Tipo]],Cod_tipo[],2,0)</f>
        <v>5</v>
      </c>
      <c r="I2599" t="str">
        <f>+VLOOKUP(Importaciones_mensuales[[#This Row],[Código Arancelario]],Codigos10[],5,0)</f>
        <v>Hortalizas</v>
      </c>
      <c r="J2599">
        <f>+VLOOKUP(Importaciones_mensuales[[#This Row],[Categoría]],Cod_Tipo_cultivo[],2,0)</f>
        <v>7</v>
      </c>
      <c r="K2599" t="s">
        <v>20</v>
      </c>
      <c r="L2599">
        <f>+VLOOKUP(Importaciones_mensuales[[#This Row],[Contenido]],Contenido_cod[],2,0)</f>
        <v>2</v>
      </c>
      <c r="M2599" t="str">
        <f>+VLOOKUP(Importaciones_mensuales[[#This Row],[Código Arancelario]],Codigos10[],7,0)</f>
        <v>Pepinos y pepinillos</v>
      </c>
      <c r="N2599">
        <v>2018</v>
      </c>
      <c r="O2599">
        <v>0.62</v>
      </c>
      <c r="P2599">
        <v>0.8223249869153676</v>
      </c>
      <c r="Q2599">
        <v>0.88826406944397229</v>
      </c>
      <c r="R2599">
        <v>0.60821029411764715</v>
      </c>
      <c r="S2599">
        <v>0.74972603665472115</v>
      </c>
      <c r="T2599" t="s">
        <v>364</v>
      </c>
      <c r="U2599" t="s">
        <v>364</v>
      </c>
      <c r="V2599" t="s">
        <v>364</v>
      </c>
      <c r="W2599" t="s">
        <v>364</v>
      </c>
      <c r="X2599" t="s">
        <v>364</v>
      </c>
      <c r="Y2599" t="s">
        <v>364</v>
      </c>
      <c r="Z2599" t="s">
        <v>364</v>
      </c>
    </row>
    <row r="2600" spans="1:26" x14ac:dyDescent="0.25">
      <c r="A2600" t="s">
        <v>86</v>
      </c>
      <c r="B2600" t="s">
        <v>363</v>
      </c>
      <c r="C2600" t="str">
        <f>+VLOOKUP(Importaciones_mensuales[[#This Row],[Código Arancelario]],Codigos10[],2,0)</f>
        <v>Pepino</v>
      </c>
      <c r="D2600">
        <f>+VLOOKUP(Importaciones_mensuales[[#This Row],[Cultivo]],Cod_categoría[],2,0)</f>
        <v>100112016</v>
      </c>
      <c r="E2600" t="str">
        <f>+VLOOKUP(Importaciones_mensuales[[#This Row],[Código Arancelario]],Codigos10[],4,0)</f>
        <v>Conserva</v>
      </c>
      <c r="F2600">
        <f>+VLOOKUP(Importaciones_mensuales[[#This Row],[Procesamiento]],Cod_procesamiento[],2,0)</f>
        <v>2</v>
      </c>
      <c r="G2600" t="str">
        <f>+VLOOKUP(Importaciones_mensuales[[#This Row],[Código Arancelario]],Codigos10[],3,0)</f>
        <v>Sin especificar</v>
      </c>
      <c r="H2600">
        <f>+VLOOKUP(Importaciones_mensuales[[#This Row],[Tipo]],Cod_tipo[],2,0)</f>
        <v>5</v>
      </c>
      <c r="I2600" t="str">
        <f>+VLOOKUP(Importaciones_mensuales[[#This Row],[Código Arancelario]],Codigos10[],5,0)</f>
        <v>Hortalizas</v>
      </c>
      <c r="J2600">
        <f>+VLOOKUP(Importaciones_mensuales[[#This Row],[Categoría]],Cod_Tipo_cultivo[],2,0)</f>
        <v>7</v>
      </c>
      <c r="K2600" t="s">
        <v>20</v>
      </c>
      <c r="L2600">
        <f>+VLOOKUP(Importaciones_mensuales[[#This Row],[Contenido]],Contenido_cod[],2,0)</f>
        <v>2</v>
      </c>
      <c r="M2600" t="str">
        <f>+VLOOKUP(Importaciones_mensuales[[#This Row],[Código Arancelario]],Codigos10[],7,0)</f>
        <v>Pepinos y pepinillos</v>
      </c>
      <c r="N2600">
        <v>2018</v>
      </c>
      <c r="O2600">
        <v>0.62470555691559271</v>
      </c>
      <c r="P2600">
        <v>0.617081055088607</v>
      </c>
      <c r="Q2600">
        <v>0.90652777777777782</v>
      </c>
      <c r="R2600">
        <v>0.85717484430694058</v>
      </c>
      <c r="S2600">
        <v>0.97081249999999997</v>
      </c>
      <c r="T2600">
        <v>0.75697616772823773</v>
      </c>
      <c r="U2600">
        <v>0.70593253968253966</v>
      </c>
      <c r="V2600">
        <v>0.83547290269122065</v>
      </c>
      <c r="W2600">
        <v>0.87804781999419435</v>
      </c>
      <c r="X2600">
        <v>0.7569304330392943</v>
      </c>
      <c r="Y2600">
        <v>0.85504846625766873</v>
      </c>
      <c r="Z2600">
        <v>0.65500000000000003</v>
      </c>
    </row>
    <row r="2601" spans="1:26" x14ac:dyDescent="0.25">
      <c r="A2601" t="s">
        <v>87</v>
      </c>
      <c r="B2601" t="s">
        <v>363</v>
      </c>
      <c r="C2601" t="str">
        <f>+VLOOKUP(Importaciones_mensuales[[#This Row],[Código Arancelario]],Codigos10[],2,0)</f>
        <v>Cebolla</v>
      </c>
      <c r="D2601">
        <f>+VLOOKUP(Importaciones_mensuales[[#This Row],[Cultivo]],Cod_categoría[],2,0)</f>
        <v>100112004</v>
      </c>
      <c r="E2601" t="str">
        <f>+VLOOKUP(Importaciones_mensuales[[#This Row],[Código Arancelario]],Codigos10[],4,0)</f>
        <v>Deshidratado</v>
      </c>
      <c r="F2601">
        <f>+VLOOKUP(Importaciones_mensuales[[#This Row],[Procesamiento]],Cod_procesamiento[],2,0)</f>
        <v>3</v>
      </c>
      <c r="G2601" t="str">
        <f>+VLOOKUP(Importaciones_mensuales[[#This Row],[Código Arancelario]],Codigos10[],3,0)</f>
        <v>Sin especificar</v>
      </c>
      <c r="H2601">
        <f>+VLOOKUP(Importaciones_mensuales[[#This Row],[Tipo]],Cod_tipo[],2,0)</f>
        <v>5</v>
      </c>
      <c r="I2601" t="str">
        <f>+VLOOKUP(Importaciones_mensuales[[#This Row],[Código Arancelario]],Codigos10[],5,0)</f>
        <v>Hortalizas</v>
      </c>
      <c r="J2601">
        <f>+VLOOKUP(Importaciones_mensuales[[#This Row],[Categoría]],Cod_Tipo_cultivo[],2,0)</f>
        <v>7</v>
      </c>
      <c r="K2601" t="s">
        <v>20</v>
      </c>
      <c r="L2601">
        <f>+VLOOKUP(Importaciones_mensuales[[#This Row],[Contenido]],Contenido_cod[],2,0)</f>
        <v>2</v>
      </c>
      <c r="M2601" t="str">
        <f>+VLOOKUP(Importaciones_mensuales[[#This Row],[Código Arancelario]],Codigos10[],7,0)</f>
        <v>Sin especificar</v>
      </c>
      <c r="N2601">
        <v>2018</v>
      </c>
      <c r="O2601">
        <v>2.1857761234023871</v>
      </c>
      <c r="P2601">
        <v>2.1163578382661443</v>
      </c>
      <c r="Q2601">
        <v>2.6092850459469465</v>
      </c>
      <c r="R2601">
        <v>2.6383266245611519</v>
      </c>
      <c r="S2601">
        <v>1.9652388222770474</v>
      </c>
      <c r="T2601">
        <v>2.0785801702590239</v>
      </c>
      <c r="U2601">
        <v>2.3958092916901745</v>
      </c>
      <c r="V2601">
        <v>1.9950922596513816</v>
      </c>
      <c r="W2601">
        <v>2.1632774723311554</v>
      </c>
      <c r="X2601">
        <v>2.0265554265240784</v>
      </c>
      <c r="Y2601">
        <v>2.1648220145102739</v>
      </c>
      <c r="Z2601">
        <v>2.0177090692171267</v>
      </c>
    </row>
    <row r="2602" spans="1:26" x14ac:dyDescent="0.25">
      <c r="A2602" t="s">
        <v>89</v>
      </c>
      <c r="B2602" t="s">
        <v>363</v>
      </c>
      <c r="C2602" t="str">
        <f>+VLOOKUP(Importaciones_mensuales[[#This Row],[Código Arancelario]],Codigos10[],2,0)</f>
        <v>Puerro</v>
      </c>
      <c r="D2602">
        <f>+VLOOKUP(Importaciones_mensuales[[#This Row],[Cultivo]],Cod_categoría[],2,0)</f>
        <v>100114035</v>
      </c>
      <c r="E2602" t="str">
        <f>+VLOOKUP(Importaciones_mensuales[[#This Row],[Código Arancelario]],Codigos10[],4,0)</f>
        <v>Deshidratado</v>
      </c>
      <c r="F2602">
        <f>+VLOOKUP(Importaciones_mensuales[[#This Row],[Procesamiento]],Cod_procesamiento[],2,0)</f>
        <v>3</v>
      </c>
      <c r="G2602" t="str">
        <f>+VLOOKUP(Importaciones_mensuales[[#This Row],[Código Arancelario]],Codigos10[],3,0)</f>
        <v>Sin especificar</v>
      </c>
      <c r="H2602">
        <f>+VLOOKUP(Importaciones_mensuales[[#This Row],[Tipo]],Cod_tipo[],2,0)</f>
        <v>5</v>
      </c>
      <c r="I2602" t="str">
        <f>+VLOOKUP(Importaciones_mensuales[[#This Row],[Código Arancelario]],Codigos10[],5,0)</f>
        <v>Hortalizas</v>
      </c>
      <c r="J2602">
        <f>+VLOOKUP(Importaciones_mensuales[[#This Row],[Categoría]],Cod_Tipo_cultivo[],2,0)</f>
        <v>7</v>
      </c>
      <c r="K2602" t="s">
        <v>20</v>
      </c>
      <c r="L2602">
        <f>+VLOOKUP(Importaciones_mensuales[[#This Row],[Contenido]],Contenido_cod[],2,0)</f>
        <v>2</v>
      </c>
      <c r="M2602" t="str">
        <f>+VLOOKUP(Importaciones_mensuales[[#This Row],[Código Arancelario]],Codigos10[],7,0)</f>
        <v>Sin especificar</v>
      </c>
      <c r="N2602">
        <v>2018</v>
      </c>
      <c r="O2602">
        <v>3.6808656692106911</v>
      </c>
      <c r="P2602" t="s">
        <v>364</v>
      </c>
      <c r="Q2602">
        <v>3.873315625</v>
      </c>
      <c r="R2602" t="s">
        <v>364</v>
      </c>
      <c r="S2602" t="s">
        <v>364</v>
      </c>
      <c r="T2602">
        <v>4.0287393767705382</v>
      </c>
      <c r="U2602">
        <v>3.6000058479532164</v>
      </c>
      <c r="V2602">
        <v>4.1143942093047166</v>
      </c>
      <c r="W2602">
        <v>4.4718801894104896</v>
      </c>
      <c r="X2602">
        <v>3.8734312500000003</v>
      </c>
      <c r="Y2602">
        <v>64.051051760813053</v>
      </c>
      <c r="Z2602" t="s">
        <v>364</v>
      </c>
    </row>
    <row r="2603" spans="1:26" x14ac:dyDescent="0.25">
      <c r="A2603" t="s">
        <v>81</v>
      </c>
      <c r="B2603" t="s">
        <v>362</v>
      </c>
      <c r="C2603" t="str">
        <f>+VLOOKUP(Importaciones_mensuales[[#This Row],[Código Arancelario]],Codigos10[],2,0)</f>
        <v>Espárrago</v>
      </c>
      <c r="D2603">
        <f>+VLOOKUP(Importaciones_mensuales[[#This Row],[Cultivo]],Cod_categoría[],2,0)</f>
        <v>100112018</v>
      </c>
      <c r="E2603" t="str">
        <f>+VLOOKUP(Importaciones_mensuales[[#This Row],[Código Arancelario]],Codigos10[],4,0)</f>
        <v>Congelado</v>
      </c>
      <c r="F2603">
        <f>+VLOOKUP(Importaciones_mensuales[[#This Row],[Procesamiento]],Cod_procesamiento[],2,0)</f>
        <v>1</v>
      </c>
      <c r="G2603" t="str">
        <f>+VLOOKUP(Importaciones_mensuales[[#This Row],[Código Arancelario]],Codigos10[],3,0)</f>
        <v>No orgánico</v>
      </c>
      <c r="H2603">
        <f>+VLOOKUP(Importaciones_mensuales[[#This Row],[Tipo]],Cod_tipo[],2,0)</f>
        <v>2</v>
      </c>
      <c r="I2603" t="str">
        <f>+VLOOKUP(Importaciones_mensuales[[#This Row],[Código Arancelario]],Codigos10[],5,0)</f>
        <v>Hortalizas</v>
      </c>
      <c r="J2603">
        <f>+VLOOKUP(Importaciones_mensuales[[#This Row],[Categoría]],Cod_Tipo_cultivo[],2,0)</f>
        <v>7</v>
      </c>
      <c r="K2603" t="s">
        <v>20</v>
      </c>
      <c r="L2603">
        <f>+VLOOKUP(Importaciones_mensuales[[#This Row],[Contenido]],Contenido_cod[],2,0)</f>
        <v>2</v>
      </c>
      <c r="M2603" t="str">
        <f>+VLOOKUP(Importaciones_mensuales[[#This Row],[Código Arancelario]],Codigos10[],7,0)</f>
        <v>Sin especificar</v>
      </c>
      <c r="N2603">
        <v>2021</v>
      </c>
      <c r="O2603">
        <v>0</v>
      </c>
      <c r="P2603">
        <v>600</v>
      </c>
      <c r="Q2603">
        <v>600</v>
      </c>
      <c r="R2603">
        <v>600</v>
      </c>
      <c r="S2603">
        <v>600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0</v>
      </c>
      <c r="Z2603">
        <v>0</v>
      </c>
    </row>
    <row r="2604" spans="1:26" x14ac:dyDescent="0.25">
      <c r="A2604" t="s">
        <v>93</v>
      </c>
      <c r="B2604" t="s">
        <v>363</v>
      </c>
      <c r="C2604" t="str">
        <f>+VLOOKUP(Importaciones_mensuales[[#This Row],[Código Arancelario]],Codigos10[],2,0)</f>
        <v>Apio</v>
      </c>
      <c r="D2604">
        <f>+VLOOKUP(Importaciones_mensuales[[#This Row],[Cultivo]],Cod_categoría[],2,0)</f>
        <v>100112017</v>
      </c>
      <c r="E2604" t="str">
        <f>+VLOOKUP(Importaciones_mensuales[[#This Row],[Código Arancelario]],Codigos10[],4,0)</f>
        <v>Deshidratado</v>
      </c>
      <c r="F2604">
        <f>+VLOOKUP(Importaciones_mensuales[[#This Row],[Procesamiento]],Cod_procesamiento[],2,0)</f>
        <v>3</v>
      </c>
      <c r="G2604" t="str">
        <f>+VLOOKUP(Importaciones_mensuales[[#This Row],[Código Arancelario]],Codigos10[],3,0)</f>
        <v>Sin especificar</v>
      </c>
      <c r="H2604">
        <f>+VLOOKUP(Importaciones_mensuales[[#This Row],[Tipo]],Cod_tipo[],2,0)</f>
        <v>5</v>
      </c>
      <c r="I2604" t="str">
        <f>+VLOOKUP(Importaciones_mensuales[[#This Row],[Código Arancelario]],Codigos10[],5,0)</f>
        <v>Hortalizas</v>
      </c>
      <c r="J2604">
        <f>+VLOOKUP(Importaciones_mensuales[[#This Row],[Categoría]],Cod_Tipo_cultivo[],2,0)</f>
        <v>7</v>
      </c>
      <c r="K2604" t="s">
        <v>20</v>
      </c>
      <c r="L2604">
        <f>+VLOOKUP(Importaciones_mensuales[[#This Row],[Contenido]],Contenido_cod[],2,0)</f>
        <v>2</v>
      </c>
      <c r="M2604" t="str">
        <f>+VLOOKUP(Importaciones_mensuales[[#This Row],[Código Arancelario]],Codigos10[],7,0)</f>
        <v>Sin especificar</v>
      </c>
      <c r="N2604">
        <v>2018</v>
      </c>
      <c r="O2604">
        <v>3.2</v>
      </c>
      <c r="P2604">
        <v>2.4031158333333331</v>
      </c>
      <c r="Q2604">
        <v>2.4566999999999997</v>
      </c>
      <c r="R2604" t="s">
        <v>364</v>
      </c>
      <c r="S2604">
        <v>90.13333333333334</v>
      </c>
      <c r="T2604">
        <v>3.4000056980056983</v>
      </c>
      <c r="U2604">
        <v>3.8607142857142858</v>
      </c>
      <c r="V2604">
        <v>3.4504000000000001</v>
      </c>
      <c r="W2604" t="s">
        <v>364</v>
      </c>
      <c r="X2604">
        <v>4.3685959499413141</v>
      </c>
      <c r="Y2604">
        <v>1.9844488448844886</v>
      </c>
      <c r="Z2604">
        <v>2.742182178217822</v>
      </c>
    </row>
    <row r="2605" spans="1:26" x14ac:dyDescent="0.25">
      <c r="A2605" t="s">
        <v>95</v>
      </c>
      <c r="B2605" t="s">
        <v>363</v>
      </c>
      <c r="C2605" t="str">
        <f>+VLOOKUP(Importaciones_mensuales[[#This Row],[Código Arancelario]],Codigos10[],2,0)</f>
        <v>Ajo</v>
      </c>
      <c r="D2605">
        <f>+VLOOKUP(Importaciones_mensuales[[#This Row],[Cultivo]],Cod_categoría[],2,0)</f>
        <v>100112003</v>
      </c>
      <c r="E2605" t="str">
        <f>+VLOOKUP(Importaciones_mensuales[[#This Row],[Código Arancelario]],Codigos10[],4,0)</f>
        <v>Deshidratado</v>
      </c>
      <c r="F2605">
        <f>+VLOOKUP(Importaciones_mensuales[[#This Row],[Procesamiento]],Cod_procesamiento[],2,0)</f>
        <v>3</v>
      </c>
      <c r="G2605" t="str">
        <f>+VLOOKUP(Importaciones_mensuales[[#This Row],[Código Arancelario]],Codigos10[],3,0)</f>
        <v>Sin especificar</v>
      </c>
      <c r="H2605">
        <f>+VLOOKUP(Importaciones_mensuales[[#This Row],[Tipo]],Cod_tipo[],2,0)</f>
        <v>5</v>
      </c>
      <c r="I2605" t="str">
        <f>+VLOOKUP(Importaciones_mensuales[[#This Row],[Código Arancelario]],Codigos10[],5,0)</f>
        <v>Hortalizas</v>
      </c>
      <c r="J2605">
        <f>+VLOOKUP(Importaciones_mensuales[[#This Row],[Categoría]],Cod_Tipo_cultivo[],2,0)</f>
        <v>7</v>
      </c>
      <c r="K2605" t="s">
        <v>20</v>
      </c>
      <c r="L2605">
        <f>+VLOOKUP(Importaciones_mensuales[[#This Row],[Contenido]],Contenido_cod[],2,0)</f>
        <v>2</v>
      </c>
      <c r="M2605" t="str">
        <f>+VLOOKUP(Importaciones_mensuales[[#This Row],[Código Arancelario]],Codigos10[],7,0)</f>
        <v>Sin especificar</v>
      </c>
      <c r="N2605">
        <v>2018</v>
      </c>
      <c r="O2605">
        <v>2.5221705866238797</v>
      </c>
      <c r="P2605">
        <v>2.0037128023986237</v>
      </c>
      <c r="Q2605">
        <v>3.1103683758852814</v>
      </c>
      <c r="R2605">
        <v>1.9837070933899554</v>
      </c>
      <c r="S2605">
        <v>2.2056971680923008</v>
      </c>
      <c r="T2605">
        <v>2.1671963535214664</v>
      </c>
      <c r="U2605">
        <v>2.3464772336883568</v>
      </c>
      <c r="V2605">
        <v>1.7743760579576362</v>
      </c>
      <c r="W2605">
        <v>1.9321449807085047</v>
      </c>
      <c r="X2605">
        <v>1.2763604161958195</v>
      </c>
      <c r="Y2605">
        <v>2.532478896567854</v>
      </c>
      <c r="Z2605">
        <v>1.4521445964813611</v>
      </c>
    </row>
    <row r="2606" spans="1:26" x14ac:dyDescent="0.25">
      <c r="A2606" t="s">
        <v>90</v>
      </c>
      <c r="B2606" t="s">
        <v>362</v>
      </c>
      <c r="C2606" t="str">
        <f>+VLOOKUP(Importaciones_mensuales[[#This Row],[Código Arancelario]],Codigos10[],2,0)</f>
        <v>Tomate</v>
      </c>
      <c r="D2606">
        <f>+VLOOKUP(Importaciones_mensuales[[#This Row],[Cultivo]],Cod_categoría[],2,0)</f>
        <v>100112020</v>
      </c>
      <c r="E2606" t="str">
        <f>+VLOOKUP(Importaciones_mensuales[[#This Row],[Código Arancelario]],Codigos10[],4,0)</f>
        <v>Deshidratado</v>
      </c>
      <c r="F2606">
        <f>+VLOOKUP(Importaciones_mensuales[[#This Row],[Procesamiento]],Cod_procesamiento[],2,0)</f>
        <v>3</v>
      </c>
      <c r="G2606" t="str">
        <f>+VLOOKUP(Importaciones_mensuales[[#This Row],[Código Arancelario]],Codigos10[],3,0)</f>
        <v>Orgánico</v>
      </c>
      <c r="H2606">
        <f>+VLOOKUP(Importaciones_mensuales[[#This Row],[Tipo]],Cod_tipo[],2,0)</f>
        <v>1</v>
      </c>
      <c r="I2606" t="str">
        <f>+VLOOKUP(Importaciones_mensuales[[#This Row],[Código Arancelario]],Codigos10[],5,0)</f>
        <v>Hortalizas</v>
      </c>
      <c r="J2606">
        <f>+VLOOKUP(Importaciones_mensuales[[#This Row],[Categoría]],Cod_Tipo_cultivo[],2,0)</f>
        <v>7</v>
      </c>
      <c r="K2606" t="s">
        <v>20</v>
      </c>
      <c r="L2606">
        <f>+VLOOKUP(Importaciones_mensuales[[#This Row],[Contenido]],Contenido_cod[],2,0)</f>
        <v>2</v>
      </c>
      <c r="M2606" t="str">
        <f>+VLOOKUP(Importaciones_mensuales[[#This Row],[Código Arancelario]],Codigos10[],7,0)</f>
        <v>Sin especificar</v>
      </c>
      <c r="N2606">
        <v>2021</v>
      </c>
      <c r="O2606">
        <v>0</v>
      </c>
      <c r="P2606">
        <v>0</v>
      </c>
      <c r="Q2606">
        <v>0</v>
      </c>
      <c r="R2606">
        <v>1005</v>
      </c>
      <c r="S2606">
        <v>996</v>
      </c>
      <c r="T2606">
        <v>0</v>
      </c>
      <c r="U2606">
        <v>0</v>
      </c>
      <c r="V2606">
        <v>0</v>
      </c>
      <c r="W2606">
        <v>792</v>
      </c>
      <c r="X2606">
        <v>0</v>
      </c>
      <c r="Y2606">
        <v>0</v>
      </c>
      <c r="Z2606">
        <v>0</v>
      </c>
    </row>
    <row r="2607" spans="1:26" x14ac:dyDescent="0.25">
      <c r="A2607" t="s">
        <v>97</v>
      </c>
      <c r="B2607" t="s">
        <v>363</v>
      </c>
      <c r="C2607" t="str">
        <f>+VLOOKUP(Importaciones_mensuales[[#This Row],[Código Arancelario]],Codigos10[],2,0)</f>
        <v>Maíz</v>
      </c>
      <c r="D2607">
        <f>+VLOOKUP(Importaciones_mensuales[[#This Row],[Cultivo]],Cod_categoría[],2,0)</f>
        <v>100114015</v>
      </c>
      <c r="E2607" t="str">
        <f>+VLOOKUP(Importaciones_mensuales[[#This Row],[Código Arancelario]],Codigos10[],4,0)</f>
        <v>Deshidratado</v>
      </c>
      <c r="F2607">
        <f>+VLOOKUP(Importaciones_mensuales[[#This Row],[Procesamiento]],Cod_procesamiento[],2,0)</f>
        <v>3</v>
      </c>
      <c r="G2607" t="str">
        <f>+VLOOKUP(Importaciones_mensuales[[#This Row],[Código Arancelario]],Codigos10[],3,0)</f>
        <v>Siembra</v>
      </c>
      <c r="H2607">
        <f>+VLOOKUP(Importaciones_mensuales[[#This Row],[Tipo]],Cod_tipo[],2,0)</f>
        <v>6</v>
      </c>
      <c r="I2607" t="str">
        <f>+VLOOKUP(Importaciones_mensuales[[#This Row],[Código Arancelario]],Codigos10[],5,0)</f>
        <v>Hortalizas</v>
      </c>
      <c r="J2607">
        <f>+VLOOKUP(Importaciones_mensuales[[#This Row],[Categoría]],Cod_Tipo_cultivo[],2,0)</f>
        <v>7</v>
      </c>
      <c r="K2607" t="s">
        <v>20</v>
      </c>
      <c r="L2607">
        <f>+VLOOKUP(Importaciones_mensuales[[#This Row],[Contenido]],Contenido_cod[],2,0)</f>
        <v>2</v>
      </c>
      <c r="M2607" t="str">
        <f>+VLOOKUP(Importaciones_mensuales[[#This Row],[Código Arancelario]],Codigos10[],7,0)</f>
        <v>Maíz dulce</v>
      </c>
      <c r="N2607">
        <v>2018</v>
      </c>
      <c r="O2607">
        <v>42.135639809447042</v>
      </c>
      <c r="P2607">
        <v>13.693441958025749</v>
      </c>
      <c r="Q2607">
        <v>15.456890286214165</v>
      </c>
      <c r="R2607" t="s">
        <v>364</v>
      </c>
      <c r="S2607">
        <v>4.9208791117705326</v>
      </c>
      <c r="T2607">
        <v>20.652866242038215</v>
      </c>
      <c r="U2607">
        <v>13.258005516501479</v>
      </c>
      <c r="V2607">
        <v>15.423593161165964</v>
      </c>
      <c r="W2607">
        <v>15.106167283750235</v>
      </c>
      <c r="X2607">
        <v>27.108197809903576</v>
      </c>
      <c r="Y2607">
        <v>17.192211953786344</v>
      </c>
      <c r="Z2607">
        <v>21.579081143295607</v>
      </c>
    </row>
    <row r="2608" spans="1:26" x14ac:dyDescent="0.25">
      <c r="A2608" t="s">
        <v>98</v>
      </c>
      <c r="B2608" t="s">
        <v>363</v>
      </c>
      <c r="C2608" t="str">
        <f>+VLOOKUP(Importaciones_mensuales[[#This Row],[Código Arancelario]],Codigos10[],2,0)</f>
        <v>Maíz</v>
      </c>
      <c r="D2608">
        <f>+VLOOKUP(Importaciones_mensuales[[#This Row],[Cultivo]],Cod_categoría[],2,0)</f>
        <v>100114015</v>
      </c>
      <c r="E2608" t="str">
        <f>+VLOOKUP(Importaciones_mensuales[[#This Row],[Código Arancelario]],Codigos10[],4,0)</f>
        <v>Deshidratado</v>
      </c>
      <c r="F2608">
        <f>+VLOOKUP(Importaciones_mensuales[[#This Row],[Procesamiento]],Cod_procesamiento[],2,0)</f>
        <v>3</v>
      </c>
      <c r="G2608" t="str">
        <f>+VLOOKUP(Importaciones_mensuales[[#This Row],[Código Arancelario]],Codigos10[],3,0)</f>
        <v>Consumo</v>
      </c>
      <c r="H2608">
        <f>+VLOOKUP(Importaciones_mensuales[[#This Row],[Tipo]],Cod_tipo[],2,0)</f>
        <v>7</v>
      </c>
      <c r="I2608" t="str">
        <f>+VLOOKUP(Importaciones_mensuales[[#This Row],[Código Arancelario]],Codigos10[],5,0)</f>
        <v>Hortalizas</v>
      </c>
      <c r="J2608">
        <f>+VLOOKUP(Importaciones_mensuales[[#This Row],[Categoría]],Cod_Tipo_cultivo[],2,0)</f>
        <v>7</v>
      </c>
      <c r="K2608" t="s">
        <v>20</v>
      </c>
      <c r="L2608">
        <f>+VLOOKUP(Importaciones_mensuales[[#This Row],[Contenido]],Contenido_cod[],2,0)</f>
        <v>2</v>
      </c>
      <c r="M2608" t="str">
        <f>+VLOOKUP(Importaciones_mensuales[[#This Row],[Código Arancelario]],Codigos10[],7,0)</f>
        <v>Maíz dulce</v>
      </c>
      <c r="N2608">
        <v>2018</v>
      </c>
      <c r="O2608">
        <v>0.33162961713611061</v>
      </c>
      <c r="P2608" t="s">
        <v>364</v>
      </c>
      <c r="Q2608" t="s">
        <v>364</v>
      </c>
      <c r="R2608">
        <v>0.31612748045700539</v>
      </c>
      <c r="S2608">
        <v>0.18055882352941177</v>
      </c>
      <c r="T2608" t="s">
        <v>364</v>
      </c>
      <c r="U2608">
        <v>0.33094397607874082</v>
      </c>
      <c r="V2608" t="s">
        <v>364</v>
      </c>
      <c r="W2608">
        <v>0.5200911520800493</v>
      </c>
      <c r="X2608">
        <v>0.50277320799059932</v>
      </c>
      <c r="Y2608" t="s">
        <v>364</v>
      </c>
      <c r="Z2608" t="s">
        <v>364</v>
      </c>
    </row>
    <row r="2609" spans="1:26" x14ac:dyDescent="0.25">
      <c r="A2609" t="s">
        <v>100</v>
      </c>
      <c r="B2609" t="s">
        <v>363</v>
      </c>
      <c r="C2609" t="str">
        <f>+VLOOKUP(Importaciones_mensuales[[#This Row],[Código Arancelario]],Codigos10[],2,0)</f>
        <v>Maíz</v>
      </c>
      <c r="D2609">
        <f>+VLOOKUP(Importaciones_mensuales[[#This Row],[Cultivo]],Cod_categoría[],2,0)</f>
        <v>100114015</v>
      </c>
      <c r="E2609" t="str">
        <f>+VLOOKUP(Importaciones_mensuales[[#This Row],[Código Arancelario]],Codigos10[],4,0)</f>
        <v>Deshidratado</v>
      </c>
      <c r="F2609">
        <f>+VLOOKUP(Importaciones_mensuales[[#This Row],[Procesamiento]],Cod_procesamiento[],2,0)</f>
        <v>3</v>
      </c>
      <c r="G2609" t="str">
        <f>+VLOOKUP(Importaciones_mensuales[[#This Row],[Código Arancelario]],Codigos10[],3,0)</f>
        <v>Sin especificar</v>
      </c>
      <c r="H2609">
        <f>+VLOOKUP(Importaciones_mensuales[[#This Row],[Tipo]],Cod_tipo[],2,0)</f>
        <v>5</v>
      </c>
      <c r="I2609" t="str">
        <f>+VLOOKUP(Importaciones_mensuales[[#This Row],[Código Arancelario]],Codigos10[],5,0)</f>
        <v>Hortalizas</v>
      </c>
      <c r="J2609">
        <f>+VLOOKUP(Importaciones_mensuales[[#This Row],[Categoría]],Cod_Tipo_cultivo[],2,0)</f>
        <v>7</v>
      </c>
      <c r="K2609" t="s">
        <v>20</v>
      </c>
      <c r="L2609">
        <f>+VLOOKUP(Importaciones_mensuales[[#This Row],[Contenido]],Contenido_cod[],2,0)</f>
        <v>2</v>
      </c>
      <c r="M2609" t="str">
        <f>+VLOOKUP(Importaciones_mensuales[[#This Row],[Código Arancelario]],Codigos10[],7,0)</f>
        <v>Maíz dulce</v>
      </c>
      <c r="N2609">
        <v>2018</v>
      </c>
      <c r="O2609" t="s">
        <v>364</v>
      </c>
      <c r="P2609">
        <v>0.20087009063444108</v>
      </c>
      <c r="Q2609" t="s">
        <v>364</v>
      </c>
      <c r="R2609" t="s">
        <v>364</v>
      </c>
      <c r="S2609" t="s">
        <v>364</v>
      </c>
      <c r="T2609">
        <v>0.11912037037037038</v>
      </c>
      <c r="U2609">
        <v>0.11036241610738255</v>
      </c>
      <c r="V2609">
        <v>0.11069191489361703</v>
      </c>
      <c r="W2609">
        <v>0.15288003236189038</v>
      </c>
      <c r="X2609">
        <v>0.1145</v>
      </c>
      <c r="Y2609">
        <v>7.45</v>
      </c>
      <c r="Z2609">
        <v>0.107973715651135</v>
      </c>
    </row>
    <row r="2610" spans="1:26" x14ac:dyDescent="0.25">
      <c r="A2610" t="s">
        <v>101</v>
      </c>
      <c r="B2610" t="s">
        <v>362</v>
      </c>
      <c r="C2610" t="str">
        <f>+VLOOKUP(Importaciones_mensuales[[#This Row],[Código Arancelario]],Codigos10[],2,0)</f>
        <v>Otras hortalizas</v>
      </c>
      <c r="D2610">
        <f>+VLOOKUP(Importaciones_mensuales[[#This Row],[Cultivo]],Cod_categoría[],2,0)</f>
        <v>100112054</v>
      </c>
      <c r="E2610" t="str">
        <f>+VLOOKUP(Importaciones_mensuales[[#This Row],[Código Arancelario]],Codigos10[],4,0)</f>
        <v>Deshidratado</v>
      </c>
      <c r="F2610">
        <f>+VLOOKUP(Importaciones_mensuales[[#This Row],[Procesamiento]],Cod_procesamiento[],2,0)</f>
        <v>3</v>
      </c>
      <c r="G2610" t="str">
        <f>+VLOOKUP(Importaciones_mensuales[[#This Row],[Código Arancelario]],Codigos10[],3,0)</f>
        <v>Orgánico</v>
      </c>
      <c r="H2610">
        <f>+VLOOKUP(Importaciones_mensuales[[#This Row],[Tipo]],Cod_tipo[],2,0)</f>
        <v>1</v>
      </c>
      <c r="I2610" t="str">
        <f>+VLOOKUP(Importaciones_mensuales[[#This Row],[Código Arancelario]],Codigos10[],5,0)</f>
        <v>Hortalizas</v>
      </c>
      <c r="J2610">
        <f>+VLOOKUP(Importaciones_mensuales[[#This Row],[Categoría]],Cod_Tipo_cultivo[],2,0)</f>
        <v>7</v>
      </c>
      <c r="K2610" t="s">
        <v>20</v>
      </c>
      <c r="L2610">
        <f>+VLOOKUP(Importaciones_mensuales[[#This Row],[Contenido]],Contenido_cod[],2,0)</f>
        <v>2</v>
      </c>
      <c r="M2610" t="str">
        <f>+VLOOKUP(Importaciones_mensuales[[#This Row],[Código Arancelario]],Codigos10[],7,0)</f>
        <v>Sin especificar</v>
      </c>
      <c r="N2610">
        <v>2021</v>
      </c>
      <c r="O2610">
        <v>0</v>
      </c>
      <c r="P2610">
        <v>0</v>
      </c>
      <c r="Q2610">
        <v>0</v>
      </c>
      <c r="R2610">
        <v>290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  <c r="Y2610">
        <v>0</v>
      </c>
      <c r="Z2610">
        <v>0</v>
      </c>
    </row>
    <row r="2611" spans="1:26" x14ac:dyDescent="0.25">
      <c r="A2611" s="2" t="s">
        <v>189</v>
      </c>
      <c r="B2611" s="2" t="s">
        <v>362</v>
      </c>
      <c r="C2611" t="str">
        <f>+VLOOKUP(Importaciones_mensuales[[#This Row],[Código Arancelario]],Codigos10[],2,0)</f>
        <v>Uva</v>
      </c>
      <c r="D2611">
        <f>+VLOOKUP(Importaciones_mensuales[[#This Row],[Cultivo]],Cod_categoría[],2,0)</f>
        <v>100109001</v>
      </c>
      <c r="E2611" t="str">
        <f>+VLOOKUP(Importaciones_mensuales[[#This Row],[Código Arancelario]],Codigos10[],4,0)</f>
        <v>Fresco</v>
      </c>
      <c r="F2611">
        <f>+VLOOKUP(Importaciones_mensuales[[#This Row],[Procesamiento]],Cod_procesamiento[],2,0)</f>
        <v>4</v>
      </c>
      <c r="G2611" t="str">
        <f>+VLOOKUP(Importaciones_mensuales[[#This Row],[Código Arancelario]],Codigos10[],3,0)</f>
        <v>No orgánico</v>
      </c>
      <c r="H2611">
        <f>+VLOOKUP(Importaciones_mensuales[[#This Row],[Tipo]],Cod_tipo[],2,0)</f>
        <v>2</v>
      </c>
      <c r="I2611" t="str">
        <f>+VLOOKUP(Importaciones_mensuales[[#This Row],[Código Arancelario]],Codigos10[],5,0)</f>
        <v>Uva</v>
      </c>
      <c r="J2611">
        <f>+VLOOKUP(Importaciones_mensuales[[#This Row],[Categoría]],Cod_Tipo_cultivo[],2,0)</f>
        <v>11</v>
      </c>
      <c r="K2611" s="2" t="s">
        <v>129</v>
      </c>
      <c r="L2611">
        <f>+VLOOKUP(Importaciones_mensuales[[#This Row],[Contenido]],Contenido_cod[],2,0)</f>
        <v>1</v>
      </c>
      <c r="M2611" t="str">
        <f>+VLOOKUP(Importaciones_mensuales[[#This Row],[Código Arancelario]],Codigos10[],7,0)</f>
        <v>Thompson seedless</v>
      </c>
      <c r="N2611" s="2">
        <v>2021</v>
      </c>
      <c r="O2611" s="2">
        <v>0</v>
      </c>
      <c r="P2611" s="2">
        <v>0</v>
      </c>
      <c r="Q2611" s="2">
        <v>0</v>
      </c>
      <c r="R2611" s="2">
        <v>0</v>
      </c>
      <c r="S2611" s="2">
        <v>0</v>
      </c>
      <c r="T2611" s="2">
        <v>0</v>
      </c>
      <c r="U2611" s="2">
        <v>0</v>
      </c>
      <c r="V2611" s="2">
        <v>0</v>
      </c>
      <c r="W2611" s="2">
        <v>0</v>
      </c>
      <c r="X2611" s="2">
        <v>0</v>
      </c>
      <c r="Y2611" s="2">
        <v>0</v>
      </c>
      <c r="Z2611" s="2">
        <v>0</v>
      </c>
    </row>
    <row r="2612" spans="1:26" x14ac:dyDescent="0.25">
      <c r="A2612" t="s">
        <v>104</v>
      </c>
      <c r="B2612" t="s">
        <v>363</v>
      </c>
      <c r="C2612" t="str">
        <f>+VLOOKUP(Importaciones_mensuales[[#This Row],[Código Arancelario]],Codigos10[],2,0)</f>
        <v>Arveja</v>
      </c>
      <c r="D2612">
        <f>+VLOOKUP(Importaciones_mensuales[[#This Row],[Cultivo]],Cod_categoría[],2,0)</f>
        <v>100112022</v>
      </c>
      <c r="E2612" t="str">
        <f>+VLOOKUP(Importaciones_mensuales[[#This Row],[Código Arancelario]],Codigos10[],4,0)</f>
        <v>Deshidratado</v>
      </c>
      <c r="F2612">
        <f>+VLOOKUP(Importaciones_mensuales[[#This Row],[Procesamiento]],Cod_procesamiento[],2,0)</f>
        <v>3</v>
      </c>
      <c r="G2612" t="str">
        <f>+VLOOKUP(Importaciones_mensuales[[#This Row],[Código Arancelario]],Codigos10[],3,0)</f>
        <v>Siembra</v>
      </c>
      <c r="H2612">
        <f>+VLOOKUP(Importaciones_mensuales[[#This Row],[Tipo]],Cod_tipo[],2,0)</f>
        <v>6</v>
      </c>
      <c r="I2612" t="str">
        <f>+VLOOKUP(Importaciones_mensuales[[#This Row],[Código Arancelario]],Codigos10[],5,0)</f>
        <v>Granos</v>
      </c>
      <c r="J2612">
        <f>+VLOOKUP(Importaciones_mensuales[[#This Row],[Categoría]],Cod_Tipo_cultivo[],2,0)</f>
        <v>8</v>
      </c>
      <c r="K2612" t="s">
        <v>20</v>
      </c>
      <c r="L2612">
        <f>+VLOOKUP(Importaciones_mensuales[[#This Row],[Contenido]],Contenido_cod[],2,0)</f>
        <v>2</v>
      </c>
      <c r="M2612" t="str">
        <f>+VLOOKUP(Importaciones_mensuales[[#This Row],[Código Arancelario]],Codigos10[],7,0)</f>
        <v>Sin especificar</v>
      </c>
      <c r="N2612">
        <v>2018</v>
      </c>
      <c r="O2612">
        <v>1.5204365076058899</v>
      </c>
      <c r="P2612" t="s">
        <v>364</v>
      </c>
      <c r="Q2612">
        <v>2.5296866666666666</v>
      </c>
      <c r="R2612" t="s">
        <v>364</v>
      </c>
      <c r="S2612">
        <v>1.3314460195729076</v>
      </c>
      <c r="T2612">
        <v>1.4020700198019804</v>
      </c>
      <c r="U2612">
        <v>2.0042509941671089</v>
      </c>
      <c r="V2612">
        <v>3.5254321459646163</v>
      </c>
      <c r="W2612" t="s">
        <v>364</v>
      </c>
      <c r="X2612">
        <v>1.3121866855209894</v>
      </c>
      <c r="Y2612" t="s">
        <v>364</v>
      </c>
      <c r="Z2612">
        <v>1.6916926438332509</v>
      </c>
    </row>
    <row r="2613" spans="1:26" x14ac:dyDescent="0.25">
      <c r="A2613" t="s">
        <v>106</v>
      </c>
      <c r="B2613" t="s">
        <v>363</v>
      </c>
      <c r="C2613" t="str">
        <f>+VLOOKUP(Importaciones_mensuales[[#This Row],[Código Arancelario]],Codigos10[],2,0)</f>
        <v>Arveja</v>
      </c>
      <c r="D2613">
        <f>+VLOOKUP(Importaciones_mensuales[[#This Row],[Cultivo]],Cod_categoría[],2,0)</f>
        <v>100112022</v>
      </c>
      <c r="E2613" t="str">
        <f>+VLOOKUP(Importaciones_mensuales[[#This Row],[Código Arancelario]],Codigos10[],4,0)</f>
        <v>Deshidratado</v>
      </c>
      <c r="F2613">
        <f>+VLOOKUP(Importaciones_mensuales[[#This Row],[Procesamiento]],Cod_procesamiento[],2,0)</f>
        <v>3</v>
      </c>
      <c r="G2613" t="str">
        <f>+VLOOKUP(Importaciones_mensuales[[#This Row],[Código Arancelario]],Codigos10[],3,0)</f>
        <v>Consumo</v>
      </c>
      <c r="H2613">
        <f>+VLOOKUP(Importaciones_mensuales[[#This Row],[Tipo]],Cod_tipo[],2,0)</f>
        <v>7</v>
      </c>
      <c r="I2613" t="str">
        <f>+VLOOKUP(Importaciones_mensuales[[#This Row],[Código Arancelario]],Codigos10[],5,0)</f>
        <v>Granos</v>
      </c>
      <c r="J2613">
        <f>+VLOOKUP(Importaciones_mensuales[[#This Row],[Categoría]],Cod_Tipo_cultivo[],2,0)</f>
        <v>8</v>
      </c>
      <c r="K2613" t="s">
        <v>20</v>
      </c>
      <c r="L2613">
        <f>+VLOOKUP(Importaciones_mensuales[[#This Row],[Contenido]],Contenido_cod[],2,0)</f>
        <v>2</v>
      </c>
      <c r="M2613" t="str">
        <f>+VLOOKUP(Importaciones_mensuales[[#This Row],[Código Arancelario]],Codigos10[],7,0)</f>
        <v>Sin especificar</v>
      </c>
      <c r="N2613">
        <v>2018</v>
      </c>
      <c r="O2613">
        <v>0.51227113030340021</v>
      </c>
      <c r="P2613">
        <v>0.50293364508389082</v>
      </c>
      <c r="Q2613">
        <v>0.53131978738819874</v>
      </c>
      <c r="R2613">
        <v>0.48417952463580971</v>
      </c>
      <c r="S2613">
        <v>0.51007014500372361</v>
      </c>
      <c r="T2613">
        <v>0.56059967066717131</v>
      </c>
      <c r="U2613">
        <v>0.55178699596549496</v>
      </c>
      <c r="V2613">
        <v>0.51229590243902445</v>
      </c>
      <c r="W2613">
        <v>0.59950151519477279</v>
      </c>
      <c r="X2613">
        <v>0.56473729610604029</v>
      </c>
      <c r="Y2613">
        <v>0.52616062452399082</v>
      </c>
      <c r="Z2613">
        <v>0.52455816573990155</v>
      </c>
    </row>
    <row r="2614" spans="1:26" x14ac:dyDescent="0.25">
      <c r="A2614" t="s">
        <v>107</v>
      </c>
      <c r="B2614" t="s">
        <v>363</v>
      </c>
      <c r="C2614" t="str">
        <f>+VLOOKUP(Importaciones_mensuales[[#This Row],[Código Arancelario]],Codigos10[],2,0)</f>
        <v>Garbanzo</v>
      </c>
      <c r="D2614">
        <f>+VLOOKUP(Importaciones_mensuales[[#This Row],[Cultivo]],Cod_categoría[],2,0)</f>
        <v>100110005</v>
      </c>
      <c r="E2614" t="str">
        <f>+VLOOKUP(Importaciones_mensuales[[#This Row],[Código Arancelario]],Codigos10[],4,0)</f>
        <v>Deshidratado</v>
      </c>
      <c r="F2614">
        <f>+VLOOKUP(Importaciones_mensuales[[#This Row],[Procesamiento]],Cod_procesamiento[],2,0)</f>
        <v>3</v>
      </c>
      <c r="G2614" t="str">
        <f>+VLOOKUP(Importaciones_mensuales[[#This Row],[Código Arancelario]],Codigos10[],3,0)</f>
        <v>Sin especificar</v>
      </c>
      <c r="H2614">
        <f>+VLOOKUP(Importaciones_mensuales[[#This Row],[Tipo]],Cod_tipo[],2,0)</f>
        <v>5</v>
      </c>
      <c r="I2614" t="str">
        <f>+VLOOKUP(Importaciones_mensuales[[#This Row],[Código Arancelario]],Codigos10[],5,0)</f>
        <v>Granos</v>
      </c>
      <c r="J2614">
        <f>+VLOOKUP(Importaciones_mensuales[[#This Row],[Categoría]],Cod_Tipo_cultivo[],2,0)</f>
        <v>8</v>
      </c>
      <c r="K2614" t="s">
        <v>20</v>
      </c>
      <c r="L2614">
        <f>+VLOOKUP(Importaciones_mensuales[[#This Row],[Contenido]],Contenido_cod[],2,0)</f>
        <v>2</v>
      </c>
      <c r="M2614" t="str">
        <f>+VLOOKUP(Importaciones_mensuales[[#This Row],[Código Arancelario]],Codigos10[],7,0)</f>
        <v>Sin especificar</v>
      </c>
      <c r="N2614">
        <v>2018</v>
      </c>
      <c r="O2614">
        <v>1.1318928162830917</v>
      </c>
      <c r="P2614">
        <v>1.1229697155361049</v>
      </c>
      <c r="Q2614">
        <v>1.0695398569190691</v>
      </c>
      <c r="R2614">
        <v>1.0082759802692083</v>
      </c>
      <c r="S2614">
        <v>1.0269615835733383</v>
      </c>
      <c r="T2614">
        <v>1.0461798552414521</v>
      </c>
      <c r="U2614">
        <v>0.83055494799405638</v>
      </c>
      <c r="V2614">
        <v>0.93790253082139219</v>
      </c>
      <c r="W2614">
        <v>1.1510676121925889</v>
      </c>
      <c r="X2614">
        <v>1.1593412455516015</v>
      </c>
      <c r="Y2614" t="s">
        <v>364</v>
      </c>
      <c r="Z2614">
        <v>0.90878718723416729</v>
      </c>
    </row>
    <row r="2615" spans="1:26" x14ac:dyDescent="0.25">
      <c r="A2615" t="s">
        <v>109</v>
      </c>
      <c r="B2615" t="s">
        <v>363</v>
      </c>
      <c r="C2615" t="str">
        <f>+VLOOKUP(Importaciones_mensuales[[#This Row],[Código Arancelario]],Codigos10[],2,0)</f>
        <v>Poroto</v>
      </c>
      <c r="D2615">
        <f>+VLOOKUP(Importaciones_mensuales[[#This Row],[Cultivo]],Cod_categoría[],2,0)</f>
        <v>100110002</v>
      </c>
      <c r="E2615" t="str">
        <f>+VLOOKUP(Importaciones_mensuales[[#This Row],[Código Arancelario]],Codigos10[],4,0)</f>
        <v>Deshidratado</v>
      </c>
      <c r="F2615">
        <f>+VLOOKUP(Importaciones_mensuales[[#This Row],[Procesamiento]],Cod_procesamiento[],2,0)</f>
        <v>3</v>
      </c>
      <c r="G2615" t="str">
        <f>+VLOOKUP(Importaciones_mensuales[[#This Row],[Código Arancelario]],Codigos10[],3,0)</f>
        <v>Siembra</v>
      </c>
      <c r="H2615">
        <f>+VLOOKUP(Importaciones_mensuales[[#This Row],[Tipo]],Cod_tipo[],2,0)</f>
        <v>6</v>
      </c>
      <c r="I2615" t="str">
        <f>+VLOOKUP(Importaciones_mensuales[[#This Row],[Código Arancelario]],Codigos10[],5,0)</f>
        <v>Granos</v>
      </c>
      <c r="J2615">
        <f>+VLOOKUP(Importaciones_mensuales[[#This Row],[Categoría]],Cod_Tipo_cultivo[],2,0)</f>
        <v>8</v>
      </c>
      <c r="K2615" t="s">
        <v>20</v>
      </c>
      <c r="L2615">
        <f>+VLOOKUP(Importaciones_mensuales[[#This Row],[Contenido]],Contenido_cod[],2,0)</f>
        <v>2</v>
      </c>
      <c r="M2615" t="str">
        <f>+VLOOKUP(Importaciones_mensuales[[#This Row],[Código Arancelario]],Codigos10[],7,0)</f>
        <v>Porotos comunes</v>
      </c>
      <c r="N2615">
        <v>2018</v>
      </c>
      <c r="O2615" t="s">
        <v>364</v>
      </c>
      <c r="P2615">
        <v>15.6303</v>
      </c>
      <c r="Q2615" t="s">
        <v>364</v>
      </c>
      <c r="R2615" t="s">
        <v>364</v>
      </c>
      <c r="S2615">
        <v>4.1303560574390437</v>
      </c>
      <c r="T2615" t="s">
        <v>364</v>
      </c>
      <c r="U2615">
        <v>18.253073770491806</v>
      </c>
      <c r="V2615">
        <v>12.574518391621954</v>
      </c>
      <c r="W2615">
        <v>4.2333824278271761</v>
      </c>
      <c r="X2615">
        <v>3.7939534851563184</v>
      </c>
      <c r="Y2615">
        <v>4.7977929424546817</v>
      </c>
      <c r="Z2615">
        <v>16.464416465124046</v>
      </c>
    </row>
    <row r="2616" spans="1:26" x14ac:dyDescent="0.25">
      <c r="A2616" t="s">
        <v>111</v>
      </c>
      <c r="B2616" t="s">
        <v>363</v>
      </c>
      <c r="C2616" t="str">
        <f>+VLOOKUP(Importaciones_mensuales[[#This Row],[Código Arancelario]],Codigos10[],2,0)</f>
        <v>Poroto</v>
      </c>
      <c r="D2616">
        <f>+VLOOKUP(Importaciones_mensuales[[#This Row],[Cultivo]],Cod_categoría[],2,0)</f>
        <v>100110002</v>
      </c>
      <c r="E2616" t="str">
        <f>+VLOOKUP(Importaciones_mensuales[[#This Row],[Código Arancelario]],Codigos10[],4,0)</f>
        <v>Deshidratado</v>
      </c>
      <c r="F2616">
        <f>+VLOOKUP(Importaciones_mensuales[[#This Row],[Procesamiento]],Cod_procesamiento[],2,0)</f>
        <v>3</v>
      </c>
      <c r="G2616" t="str">
        <f>+VLOOKUP(Importaciones_mensuales[[#This Row],[Código Arancelario]],Codigos10[],3,0)</f>
        <v>Consumo</v>
      </c>
      <c r="H2616">
        <f>+VLOOKUP(Importaciones_mensuales[[#This Row],[Tipo]],Cod_tipo[],2,0)</f>
        <v>7</v>
      </c>
      <c r="I2616" t="str">
        <f>+VLOOKUP(Importaciones_mensuales[[#This Row],[Código Arancelario]],Codigos10[],5,0)</f>
        <v>Granos</v>
      </c>
      <c r="J2616">
        <f>+VLOOKUP(Importaciones_mensuales[[#This Row],[Categoría]],Cod_Tipo_cultivo[],2,0)</f>
        <v>8</v>
      </c>
      <c r="K2616" t="s">
        <v>20</v>
      </c>
      <c r="L2616">
        <f>+VLOOKUP(Importaciones_mensuales[[#This Row],[Contenido]],Contenido_cod[],2,0)</f>
        <v>2</v>
      </c>
      <c r="M2616" t="str">
        <f>+VLOOKUP(Importaciones_mensuales[[#This Row],[Código Arancelario]],Codigos10[],7,0)</f>
        <v>Porotos comunes</v>
      </c>
      <c r="N2616">
        <v>2018</v>
      </c>
      <c r="O2616">
        <v>0.88143849397174767</v>
      </c>
      <c r="P2616">
        <v>0.8552926604674681</v>
      </c>
      <c r="Q2616">
        <v>0.85153013819785328</v>
      </c>
      <c r="R2616">
        <v>0.90002506723056197</v>
      </c>
      <c r="S2616">
        <v>0.87045548357170166</v>
      </c>
      <c r="T2616">
        <v>0.8400469193418898</v>
      </c>
      <c r="U2616">
        <v>0.84345071192989118</v>
      </c>
      <c r="V2616">
        <v>0.81593438455979017</v>
      </c>
      <c r="W2616">
        <v>0.81730747199023013</v>
      </c>
      <c r="X2616">
        <v>0.9405257906651977</v>
      </c>
      <c r="Y2616">
        <v>0.7588890877354405</v>
      </c>
      <c r="Z2616">
        <v>0.68882545119531313</v>
      </c>
    </row>
    <row r="2617" spans="1:26" x14ac:dyDescent="0.25">
      <c r="A2617" t="s">
        <v>112</v>
      </c>
      <c r="B2617" t="s">
        <v>363</v>
      </c>
      <c r="C2617" t="str">
        <f>+VLOOKUP(Importaciones_mensuales[[#This Row],[Código Arancelario]],Codigos10[],2,0)</f>
        <v>Poroto</v>
      </c>
      <c r="D2617">
        <f>+VLOOKUP(Importaciones_mensuales[[#This Row],[Cultivo]],Cod_categoría[],2,0)</f>
        <v>100110002</v>
      </c>
      <c r="E2617" t="str">
        <f>+VLOOKUP(Importaciones_mensuales[[#This Row],[Código Arancelario]],Codigos10[],4,0)</f>
        <v>Deshidratado</v>
      </c>
      <c r="F2617">
        <f>+VLOOKUP(Importaciones_mensuales[[#This Row],[Procesamiento]],Cod_procesamiento[],2,0)</f>
        <v>3</v>
      </c>
      <c r="G2617" t="str">
        <f>+VLOOKUP(Importaciones_mensuales[[#This Row],[Código Arancelario]],Codigos10[],3,0)</f>
        <v>Consumo</v>
      </c>
      <c r="H2617">
        <f>+VLOOKUP(Importaciones_mensuales[[#This Row],[Tipo]],Cod_tipo[],2,0)</f>
        <v>7</v>
      </c>
      <c r="I2617" t="str">
        <f>+VLOOKUP(Importaciones_mensuales[[#This Row],[Código Arancelario]],Codigos10[],5,0)</f>
        <v>Granos</v>
      </c>
      <c r="J2617">
        <f>+VLOOKUP(Importaciones_mensuales[[#This Row],[Categoría]],Cod_Tipo_cultivo[],2,0)</f>
        <v>8</v>
      </c>
      <c r="K2617" t="s">
        <v>20</v>
      </c>
      <c r="L2617">
        <f>+VLOOKUP(Importaciones_mensuales[[#This Row],[Contenido]],Contenido_cod[],2,0)</f>
        <v>2</v>
      </c>
      <c r="M2617" t="str">
        <f>+VLOOKUP(Importaciones_mensuales[[#This Row],[Código Arancelario]],Codigos10[],7,0)</f>
        <v>Porotos caupí</v>
      </c>
      <c r="N2617">
        <v>2018</v>
      </c>
      <c r="O2617" t="s">
        <v>364</v>
      </c>
      <c r="P2617" t="s">
        <v>364</v>
      </c>
      <c r="Q2617">
        <v>0.11043371522094926</v>
      </c>
      <c r="R2617" t="s">
        <v>364</v>
      </c>
      <c r="S2617">
        <v>1.5471328439759369</v>
      </c>
      <c r="T2617" t="s">
        <v>364</v>
      </c>
      <c r="U2617" t="s">
        <v>364</v>
      </c>
      <c r="V2617" t="s">
        <v>364</v>
      </c>
      <c r="W2617" t="s">
        <v>364</v>
      </c>
      <c r="X2617" t="s">
        <v>364</v>
      </c>
      <c r="Y2617" t="s">
        <v>364</v>
      </c>
      <c r="Z2617" t="s">
        <v>364</v>
      </c>
    </row>
    <row r="2618" spans="1:26" x14ac:dyDescent="0.25">
      <c r="A2618" t="s">
        <v>114</v>
      </c>
      <c r="B2618" t="s">
        <v>363</v>
      </c>
      <c r="C2618" t="str">
        <f>+VLOOKUP(Importaciones_mensuales[[#This Row],[Código Arancelario]],Codigos10[],2,0)</f>
        <v>Lenteja</v>
      </c>
      <c r="D2618">
        <f>+VLOOKUP(Importaciones_mensuales[[#This Row],[Cultivo]],Cod_categoría[],2,0)</f>
        <v>100110003</v>
      </c>
      <c r="E2618" t="str">
        <f>+VLOOKUP(Importaciones_mensuales[[#This Row],[Código Arancelario]],Codigos10[],4,0)</f>
        <v>Deshidratado</v>
      </c>
      <c r="F2618">
        <f>+VLOOKUP(Importaciones_mensuales[[#This Row],[Procesamiento]],Cod_procesamiento[],2,0)</f>
        <v>3</v>
      </c>
      <c r="G2618" t="str">
        <f>+VLOOKUP(Importaciones_mensuales[[#This Row],[Código Arancelario]],Codigos10[],3,0)</f>
        <v>Sin especificar</v>
      </c>
      <c r="H2618">
        <f>+VLOOKUP(Importaciones_mensuales[[#This Row],[Tipo]],Cod_tipo[],2,0)</f>
        <v>5</v>
      </c>
      <c r="I2618" t="str">
        <f>+VLOOKUP(Importaciones_mensuales[[#This Row],[Código Arancelario]],Codigos10[],5,0)</f>
        <v>Granos</v>
      </c>
      <c r="J2618">
        <f>+VLOOKUP(Importaciones_mensuales[[#This Row],[Categoría]],Cod_Tipo_cultivo[],2,0)</f>
        <v>8</v>
      </c>
      <c r="K2618" t="s">
        <v>20</v>
      </c>
      <c r="L2618">
        <f>+VLOOKUP(Importaciones_mensuales[[#This Row],[Contenido]],Contenido_cod[],2,0)</f>
        <v>2</v>
      </c>
      <c r="M2618" t="str">
        <f>+VLOOKUP(Importaciones_mensuales[[#This Row],[Código Arancelario]],Codigos10[],7,0)</f>
        <v>Sin especificar</v>
      </c>
      <c r="N2618">
        <v>2018</v>
      </c>
      <c r="O2618">
        <v>0.87408456636613596</v>
      </c>
      <c r="P2618">
        <v>0.85510815470489299</v>
      </c>
      <c r="Q2618">
        <v>0.77615457776896613</v>
      </c>
      <c r="R2618">
        <v>0.72633102174316633</v>
      </c>
      <c r="S2618">
        <v>0.77595725771133084</v>
      </c>
      <c r="T2618">
        <v>0.7222734109980139</v>
      </c>
      <c r="U2618">
        <v>0.73631396691759932</v>
      </c>
      <c r="V2618">
        <v>0.67002123515502376</v>
      </c>
      <c r="W2618">
        <v>0.65786251756838354</v>
      </c>
      <c r="X2618">
        <v>0.64476179434152026</v>
      </c>
      <c r="Y2618">
        <v>0.57410428076802023</v>
      </c>
      <c r="Z2618">
        <v>0.56677779313727683</v>
      </c>
    </row>
    <row r="2619" spans="1:26" x14ac:dyDescent="0.25">
      <c r="A2619" t="s">
        <v>116</v>
      </c>
      <c r="B2619" t="s">
        <v>363</v>
      </c>
      <c r="C2619" t="str">
        <f>+VLOOKUP(Importaciones_mensuales[[#This Row],[Código Arancelario]],Codigos10[],2,0)</f>
        <v>Haba</v>
      </c>
      <c r="D2619">
        <f>+VLOOKUP(Importaciones_mensuales[[#This Row],[Cultivo]],Cod_categoría[],2,0)</f>
        <v>100112026</v>
      </c>
      <c r="E2619" t="str">
        <f>+VLOOKUP(Importaciones_mensuales[[#This Row],[Código Arancelario]],Codigos10[],4,0)</f>
        <v>Deshidratado</v>
      </c>
      <c r="F2619">
        <f>+VLOOKUP(Importaciones_mensuales[[#This Row],[Procesamiento]],Cod_procesamiento[],2,0)</f>
        <v>3</v>
      </c>
      <c r="G2619" t="str">
        <f>+VLOOKUP(Importaciones_mensuales[[#This Row],[Código Arancelario]],Codigos10[],3,0)</f>
        <v>Siembra</v>
      </c>
      <c r="H2619">
        <f>+VLOOKUP(Importaciones_mensuales[[#This Row],[Tipo]],Cod_tipo[],2,0)</f>
        <v>6</v>
      </c>
      <c r="I2619" t="str">
        <f>+VLOOKUP(Importaciones_mensuales[[#This Row],[Código Arancelario]],Codigos10[],5,0)</f>
        <v>Granos</v>
      </c>
      <c r="J2619">
        <f>+VLOOKUP(Importaciones_mensuales[[#This Row],[Categoría]],Cod_Tipo_cultivo[],2,0)</f>
        <v>8</v>
      </c>
      <c r="K2619" t="s">
        <v>20</v>
      </c>
      <c r="L2619">
        <f>+VLOOKUP(Importaciones_mensuales[[#This Row],[Contenido]],Contenido_cod[],2,0)</f>
        <v>2</v>
      </c>
      <c r="M2619" t="str">
        <f>+VLOOKUP(Importaciones_mensuales[[#This Row],[Código Arancelario]],Codigos10[],7,0)</f>
        <v>Sin especificar</v>
      </c>
      <c r="N2619">
        <v>2018</v>
      </c>
      <c r="O2619" t="s">
        <v>364</v>
      </c>
      <c r="P2619" t="s">
        <v>364</v>
      </c>
      <c r="Q2619">
        <v>2.9761000000000002</v>
      </c>
      <c r="R2619" t="s">
        <v>364</v>
      </c>
      <c r="S2619">
        <v>2.4500000000000002</v>
      </c>
      <c r="T2619" t="s">
        <v>364</v>
      </c>
      <c r="U2619" t="s">
        <v>364</v>
      </c>
      <c r="V2619" t="s">
        <v>364</v>
      </c>
      <c r="W2619" t="s">
        <v>364</v>
      </c>
      <c r="X2619">
        <v>6.6878091106290674</v>
      </c>
      <c r="Y2619" t="s">
        <v>364</v>
      </c>
      <c r="Z2619">
        <v>1.8113599999999999</v>
      </c>
    </row>
    <row r="2620" spans="1:26" x14ac:dyDescent="0.25">
      <c r="A2620" t="s">
        <v>117</v>
      </c>
      <c r="B2620" t="s">
        <v>363</v>
      </c>
      <c r="C2620" t="str">
        <f>+VLOOKUP(Importaciones_mensuales[[#This Row],[Código Arancelario]],Codigos10[],2,0)</f>
        <v>Haba</v>
      </c>
      <c r="D2620">
        <f>+VLOOKUP(Importaciones_mensuales[[#This Row],[Cultivo]],Cod_categoría[],2,0)</f>
        <v>100112026</v>
      </c>
      <c r="E2620" t="str">
        <f>+VLOOKUP(Importaciones_mensuales[[#This Row],[Código Arancelario]],Codigos10[],4,0)</f>
        <v>Deshidratado</v>
      </c>
      <c r="F2620">
        <f>+VLOOKUP(Importaciones_mensuales[[#This Row],[Procesamiento]],Cod_procesamiento[],2,0)</f>
        <v>3</v>
      </c>
      <c r="G2620" t="str">
        <f>+VLOOKUP(Importaciones_mensuales[[#This Row],[Código Arancelario]],Codigos10[],3,0)</f>
        <v>Consumo</v>
      </c>
      <c r="H2620">
        <f>+VLOOKUP(Importaciones_mensuales[[#This Row],[Tipo]],Cod_tipo[],2,0)</f>
        <v>7</v>
      </c>
      <c r="I2620" t="str">
        <f>+VLOOKUP(Importaciones_mensuales[[#This Row],[Código Arancelario]],Codigos10[],5,0)</f>
        <v>Granos</v>
      </c>
      <c r="J2620">
        <f>+VLOOKUP(Importaciones_mensuales[[#This Row],[Categoría]],Cod_Tipo_cultivo[],2,0)</f>
        <v>8</v>
      </c>
      <c r="K2620" t="s">
        <v>20</v>
      </c>
      <c r="L2620">
        <f>+VLOOKUP(Importaciones_mensuales[[#This Row],[Contenido]],Contenido_cod[],2,0)</f>
        <v>2</v>
      </c>
      <c r="M2620" t="str">
        <f>+VLOOKUP(Importaciones_mensuales[[#This Row],[Código Arancelario]],Codigos10[],7,0)</f>
        <v>Sin especificar</v>
      </c>
      <c r="N2620">
        <v>2018</v>
      </c>
      <c r="O2620">
        <v>0.1133228097868982</v>
      </c>
      <c r="P2620" t="s">
        <v>364</v>
      </c>
      <c r="Q2620" t="s">
        <v>364</v>
      </c>
      <c r="R2620" t="s">
        <v>364</v>
      </c>
      <c r="S2620">
        <v>0.5282</v>
      </c>
      <c r="T2620">
        <v>2.7636750000000001</v>
      </c>
      <c r="U2620">
        <v>0.55223233030090968</v>
      </c>
      <c r="V2620" t="s">
        <v>364</v>
      </c>
      <c r="W2620" t="s">
        <v>364</v>
      </c>
      <c r="X2620">
        <v>4.8389461400048228</v>
      </c>
      <c r="Y2620" t="s">
        <v>364</v>
      </c>
      <c r="Z2620">
        <v>0.10518181818181818</v>
      </c>
    </row>
    <row r="2621" spans="1:26" x14ac:dyDescent="0.25">
      <c r="A2621" t="s">
        <v>285</v>
      </c>
      <c r="B2621" t="s">
        <v>363</v>
      </c>
      <c r="C2621" t="str">
        <f>+VLOOKUP(Importaciones_mensuales[[#This Row],[Código Arancelario]],Codigos10[],2,0)</f>
        <v>Arveja</v>
      </c>
      <c r="D2621">
        <f>+VLOOKUP(Importaciones_mensuales[[#This Row],[Cultivo]],Cod_categoría[],2,0)</f>
        <v>100112022</v>
      </c>
      <c r="E2621" t="str">
        <f>+VLOOKUP(Importaciones_mensuales[[#This Row],[Código Arancelario]],Codigos10[],4,0)</f>
        <v>Deshidratado</v>
      </c>
      <c r="F2621">
        <f>+VLOOKUP(Importaciones_mensuales[[#This Row],[Procesamiento]],Cod_procesamiento[],2,0)</f>
        <v>3</v>
      </c>
      <c r="G2621" t="str">
        <f>+VLOOKUP(Importaciones_mensuales[[#This Row],[Código Arancelario]],Codigos10[],3,0)</f>
        <v>Consumo</v>
      </c>
      <c r="H2621">
        <f>+VLOOKUP(Importaciones_mensuales[[#This Row],[Tipo]],Cod_tipo[],2,0)</f>
        <v>7</v>
      </c>
      <c r="I2621" t="str">
        <f>+VLOOKUP(Importaciones_mensuales[[#This Row],[Código Arancelario]],Codigos10[],5,0)</f>
        <v>Granos</v>
      </c>
      <c r="J2621">
        <f>+VLOOKUP(Importaciones_mensuales[[#This Row],[Categoría]],Cod_Tipo_cultivo[],2,0)</f>
        <v>8</v>
      </c>
      <c r="K2621" t="s">
        <v>20</v>
      </c>
      <c r="L2621">
        <f>+VLOOKUP(Importaciones_mensuales[[#This Row],[Contenido]],Contenido_cod[],2,0)</f>
        <v>2</v>
      </c>
      <c r="M2621" t="str">
        <f>+VLOOKUP(Importaciones_mensuales[[#This Row],[Código Arancelario]],Codigos10[],7,0)</f>
        <v>Sin especificar</v>
      </c>
      <c r="N2621">
        <v>2018</v>
      </c>
      <c r="O2621" t="s">
        <v>364</v>
      </c>
      <c r="P2621" t="s">
        <v>364</v>
      </c>
      <c r="Q2621">
        <v>0.52500000000000002</v>
      </c>
      <c r="R2621">
        <v>0.57500009620009618</v>
      </c>
      <c r="S2621">
        <v>0.57999999999999996</v>
      </c>
      <c r="T2621">
        <v>0.5625</v>
      </c>
      <c r="U2621">
        <v>0.57999999999999996</v>
      </c>
      <c r="V2621" t="s">
        <v>364</v>
      </c>
      <c r="W2621">
        <v>153.94</v>
      </c>
      <c r="X2621">
        <v>0.81556078940956711</v>
      </c>
      <c r="Y2621" t="s">
        <v>364</v>
      </c>
      <c r="Z2621" t="s">
        <v>364</v>
      </c>
    </row>
    <row r="2622" spans="1:26" x14ac:dyDescent="0.25">
      <c r="A2622" t="s">
        <v>118</v>
      </c>
      <c r="B2622" t="s">
        <v>363</v>
      </c>
      <c r="C2622" t="str">
        <f>+VLOOKUP(Importaciones_mensuales[[#This Row],[Código Arancelario]],Codigos10[],2,0)</f>
        <v>Mandioca</v>
      </c>
      <c r="D2622">
        <f>+VLOOKUP(Importaciones_mensuales[[#This Row],[Cultivo]],Cod_categoría[],2,0)</f>
        <v>100114040</v>
      </c>
      <c r="E2622" t="str">
        <f>+VLOOKUP(Importaciones_mensuales[[#This Row],[Código Arancelario]],Codigos10[],4,0)</f>
        <v>Deshidratado</v>
      </c>
      <c r="F2622">
        <f>+VLOOKUP(Importaciones_mensuales[[#This Row],[Procesamiento]],Cod_procesamiento[],2,0)</f>
        <v>3</v>
      </c>
      <c r="G2622" t="str">
        <f>+VLOOKUP(Importaciones_mensuales[[#This Row],[Código Arancelario]],Codigos10[],3,0)</f>
        <v>Consumo</v>
      </c>
      <c r="H2622">
        <f>+VLOOKUP(Importaciones_mensuales[[#This Row],[Tipo]],Cod_tipo[],2,0)</f>
        <v>7</v>
      </c>
      <c r="I2622" t="str">
        <f>+VLOOKUP(Importaciones_mensuales[[#This Row],[Código Arancelario]],Codigos10[],5,0)</f>
        <v>Tubérculos</v>
      </c>
      <c r="J2622">
        <f>+VLOOKUP(Importaciones_mensuales[[#This Row],[Categoría]],Cod_Tipo_cultivo[],2,0)</f>
        <v>9</v>
      </c>
      <c r="K2622" t="s">
        <v>20</v>
      </c>
      <c r="L2622">
        <f>+VLOOKUP(Importaciones_mensuales[[#This Row],[Contenido]],Contenido_cod[],2,0)</f>
        <v>2</v>
      </c>
      <c r="M2622" t="str">
        <f>+VLOOKUP(Importaciones_mensuales[[#This Row],[Código Arancelario]],Codigos10[],7,0)</f>
        <v>Sin especificar</v>
      </c>
      <c r="N2622">
        <v>2018</v>
      </c>
      <c r="O2622">
        <v>0.21595569870346759</v>
      </c>
      <c r="P2622">
        <v>0.20925913843335239</v>
      </c>
      <c r="Q2622">
        <v>0.55979681868136111</v>
      </c>
      <c r="R2622">
        <v>0.19495000396237239</v>
      </c>
      <c r="S2622">
        <v>0.50536372710894195</v>
      </c>
      <c r="T2622">
        <v>0.20140458721569562</v>
      </c>
      <c r="U2622">
        <v>0.25197145639028395</v>
      </c>
      <c r="V2622">
        <v>0.38372894678690139</v>
      </c>
      <c r="W2622">
        <v>0.18171140339104372</v>
      </c>
      <c r="X2622">
        <v>0.36327946414809603</v>
      </c>
      <c r="Y2622">
        <v>0.23011307540550585</v>
      </c>
      <c r="Z2622">
        <v>0.48382843642201445</v>
      </c>
    </row>
    <row r="2623" spans="1:26" x14ac:dyDescent="0.25">
      <c r="A2623" t="s">
        <v>120</v>
      </c>
      <c r="B2623" t="s">
        <v>363</v>
      </c>
      <c r="C2623" t="str">
        <f>+VLOOKUP(Importaciones_mensuales[[#This Row],[Código Arancelario]],Codigos10[],2,0)</f>
        <v>Camote</v>
      </c>
      <c r="D2623">
        <f>+VLOOKUP(Importaciones_mensuales[[#This Row],[Cultivo]],Cod_categoría[],2,0)</f>
        <v>100114002</v>
      </c>
      <c r="E2623" t="str">
        <f>+VLOOKUP(Importaciones_mensuales[[#This Row],[Código Arancelario]],Codigos10[],4,0)</f>
        <v>Deshidratado</v>
      </c>
      <c r="F2623">
        <f>+VLOOKUP(Importaciones_mensuales[[#This Row],[Procesamiento]],Cod_procesamiento[],2,0)</f>
        <v>3</v>
      </c>
      <c r="G2623" t="str">
        <f>+VLOOKUP(Importaciones_mensuales[[#This Row],[Código Arancelario]],Codigos10[],3,0)</f>
        <v>Consumo</v>
      </c>
      <c r="H2623">
        <f>+VLOOKUP(Importaciones_mensuales[[#This Row],[Tipo]],Cod_tipo[],2,0)</f>
        <v>7</v>
      </c>
      <c r="I2623" t="str">
        <f>+VLOOKUP(Importaciones_mensuales[[#This Row],[Código Arancelario]],Codigos10[],5,0)</f>
        <v>Tubérculos</v>
      </c>
      <c r="J2623">
        <f>+VLOOKUP(Importaciones_mensuales[[#This Row],[Categoría]],Cod_Tipo_cultivo[],2,0)</f>
        <v>9</v>
      </c>
      <c r="K2623" t="s">
        <v>20</v>
      </c>
      <c r="L2623">
        <f>+VLOOKUP(Importaciones_mensuales[[#This Row],[Contenido]],Contenido_cod[],2,0)</f>
        <v>2</v>
      </c>
      <c r="M2623" t="str">
        <f>+VLOOKUP(Importaciones_mensuales[[#This Row],[Código Arancelario]],Codigos10[],7,0)</f>
        <v>Sin especificar</v>
      </c>
      <c r="N2623">
        <v>2018</v>
      </c>
      <c r="O2623">
        <v>0.22037419993011695</v>
      </c>
      <c r="P2623">
        <v>0.15360103021141069</v>
      </c>
      <c r="Q2623">
        <v>0.21760320070851549</v>
      </c>
      <c r="R2623">
        <v>0.12566987093652068</v>
      </c>
      <c r="S2623">
        <v>0.2616255642094244</v>
      </c>
      <c r="T2623">
        <v>0.13641658969453058</v>
      </c>
      <c r="U2623">
        <v>0.26245632532415097</v>
      </c>
      <c r="V2623">
        <v>0.13700017237390621</v>
      </c>
      <c r="W2623">
        <v>0.1553631365838018</v>
      </c>
      <c r="X2623">
        <v>0.17990978863407675</v>
      </c>
      <c r="Y2623">
        <v>0.19229207281512956</v>
      </c>
      <c r="Z2623">
        <v>0.23869440671625863</v>
      </c>
    </row>
    <row r="2624" spans="1:26" x14ac:dyDescent="0.25">
      <c r="A2624" t="s">
        <v>124</v>
      </c>
      <c r="B2624" t="s">
        <v>363</v>
      </c>
      <c r="C2624" t="str">
        <f>+VLOOKUP(Importaciones_mensuales[[#This Row],[Código Arancelario]],Codigos10[],2,0)</f>
        <v>Otros tubérculos</v>
      </c>
      <c r="D2624">
        <f>+VLOOKUP(Importaciones_mensuales[[#This Row],[Cultivo]],Cod_categoría[],2,0)</f>
        <v>100114034</v>
      </c>
      <c r="E2624" t="str">
        <f>+VLOOKUP(Importaciones_mensuales[[#This Row],[Código Arancelario]],Codigos10[],4,0)</f>
        <v>Deshidratado</v>
      </c>
      <c r="F2624">
        <f>+VLOOKUP(Importaciones_mensuales[[#This Row],[Procesamiento]],Cod_procesamiento[],2,0)</f>
        <v>3</v>
      </c>
      <c r="G2624" t="str">
        <f>+VLOOKUP(Importaciones_mensuales[[#This Row],[Código Arancelario]],Codigos10[],3,0)</f>
        <v>Consumo</v>
      </c>
      <c r="H2624">
        <f>+VLOOKUP(Importaciones_mensuales[[#This Row],[Tipo]],Cod_tipo[],2,0)</f>
        <v>7</v>
      </c>
      <c r="I2624" t="str">
        <f>+VLOOKUP(Importaciones_mensuales[[#This Row],[Código Arancelario]],Codigos10[],5,0)</f>
        <v>Tubérculos</v>
      </c>
      <c r="J2624">
        <f>+VLOOKUP(Importaciones_mensuales[[#This Row],[Categoría]],Cod_Tipo_cultivo[],2,0)</f>
        <v>9</v>
      </c>
      <c r="K2624" t="s">
        <v>20</v>
      </c>
      <c r="L2624">
        <f>+VLOOKUP(Importaciones_mensuales[[#This Row],[Contenido]],Contenido_cod[],2,0)</f>
        <v>2</v>
      </c>
      <c r="M2624" t="str">
        <f>+VLOOKUP(Importaciones_mensuales[[#This Row],[Código Arancelario]],Codigos10[],7,0)</f>
        <v>Sin especificar</v>
      </c>
      <c r="N2624">
        <v>2018</v>
      </c>
      <c r="O2624">
        <v>0.58038314683353431</v>
      </c>
      <c r="P2624">
        <v>0.32204646664114295</v>
      </c>
      <c r="Q2624">
        <v>0.25001221526426154</v>
      </c>
      <c r="R2624">
        <v>0.1367918916036342</v>
      </c>
      <c r="S2624">
        <v>0.10250815024805103</v>
      </c>
      <c r="T2624">
        <v>0.34475042142050283</v>
      </c>
      <c r="U2624">
        <v>0.18483171088630146</v>
      </c>
      <c r="V2624">
        <v>0.12343019456035394</v>
      </c>
      <c r="W2624">
        <v>0.11682104816914841</v>
      </c>
      <c r="X2624">
        <v>8.2135888501742152E-2</v>
      </c>
      <c r="Y2624">
        <v>0.11564793931308444</v>
      </c>
      <c r="Z2624">
        <v>9.4567999999999999E-2</v>
      </c>
    </row>
    <row r="2625" spans="1:26" x14ac:dyDescent="0.25">
      <c r="A2625" t="s">
        <v>126</v>
      </c>
      <c r="B2625" t="s">
        <v>363</v>
      </c>
      <c r="C2625" t="str">
        <f>+VLOOKUP(Importaciones_mensuales[[#This Row],[Código Arancelario]],Codigos10[],2,0)</f>
        <v>Coco</v>
      </c>
      <c r="D2625">
        <f>+VLOOKUP(Importaciones_mensuales[[#This Row],[Cultivo]],Cod_categoría[],2,0)</f>
        <v>100108007</v>
      </c>
      <c r="E2625" t="str">
        <f>+VLOOKUP(Importaciones_mensuales[[#This Row],[Código Arancelario]],Codigos10[],4,0)</f>
        <v>Deshidratado</v>
      </c>
      <c r="F2625">
        <f>+VLOOKUP(Importaciones_mensuales[[#This Row],[Procesamiento]],Cod_procesamiento[],2,0)</f>
        <v>3</v>
      </c>
      <c r="G2625" t="str">
        <f>+VLOOKUP(Importaciones_mensuales[[#This Row],[Código Arancelario]],Codigos10[],3,0)</f>
        <v>Sin especificar</v>
      </c>
      <c r="H2625">
        <f>+VLOOKUP(Importaciones_mensuales[[#This Row],[Tipo]],Cod_tipo[],2,0)</f>
        <v>5</v>
      </c>
      <c r="I2625" t="str">
        <f>+VLOOKUP(Importaciones_mensuales[[#This Row],[Código Arancelario]],Codigos10[],5,0)</f>
        <v>Tropicales y Subtropicales</v>
      </c>
      <c r="J2625">
        <f>+VLOOKUP(Importaciones_mensuales[[#This Row],[Categoría]],Cod_Tipo_cultivo[],2,0)</f>
        <v>4</v>
      </c>
      <c r="K2625" t="s">
        <v>129</v>
      </c>
      <c r="L2625">
        <f>+VLOOKUP(Importaciones_mensuales[[#This Row],[Contenido]],Contenido_cod[],2,0)</f>
        <v>1</v>
      </c>
      <c r="M2625" t="str">
        <f>+VLOOKUP(Importaciones_mensuales[[#This Row],[Código Arancelario]],Codigos10[],7,0)</f>
        <v>Sin especificar</v>
      </c>
      <c r="N2625">
        <v>2018</v>
      </c>
      <c r="O2625">
        <v>2.6662606968395552</v>
      </c>
      <c r="P2625">
        <v>2.4655876023352774</v>
      </c>
      <c r="Q2625">
        <v>2.3954959731698979</v>
      </c>
      <c r="R2625">
        <v>2.5908690468886406</v>
      </c>
      <c r="S2625">
        <v>2.8999419360894776</v>
      </c>
      <c r="T2625">
        <v>2.6645355215869944</v>
      </c>
      <c r="U2625">
        <v>2.8319495764222187</v>
      </c>
      <c r="V2625">
        <v>2.4009578626604537</v>
      </c>
      <c r="W2625">
        <v>2.2114606504928251</v>
      </c>
      <c r="X2625">
        <v>2.4035111871511337</v>
      </c>
      <c r="Y2625">
        <v>2.0397957810750462</v>
      </c>
      <c r="Z2625">
        <v>1.7607931336825924</v>
      </c>
    </row>
    <row r="2626" spans="1:26" x14ac:dyDescent="0.25">
      <c r="A2626" t="s">
        <v>286</v>
      </c>
      <c r="B2626" t="s">
        <v>363</v>
      </c>
      <c r="C2626" t="str">
        <f>+VLOOKUP(Importaciones_mensuales[[#This Row],[Código Arancelario]],Codigos10[],2,0)</f>
        <v>Coco</v>
      </c>
      <c r="D2626">
        <f>+VLOOKUP(Importaciones_mensuales[[#This Row],[Cultivo]],Cod_categoría[],2,0)</f>
        <v>100108007</v>
      </c>
      <c r="E2626" t="str">
        <f>+VLOOKUP(Importaciones_mensuales[[#This Row],[Código Arancelario]],Codigos10[],4,0)</f>
        <v>Deshidratado</v>
      </c>
      <c r="F2626">
        <f>+VLOOKUP(Importaciones_mensuales[[#This Row],[Procesamiento]],Cod_procesamiento[],2,0)</f>
        <v>3</v>
      </c>
      <c r="G2626" t="str">
        <f>+VLOOKUP(Importaciones_mensuales[[#This Row],[Código Arancelario]],Codigos10[],3,0)</f>
        <v>Con cáscara</v>
      </c>
      <c r="H2626">
        <f>+VLOOKUP(Importaciones_mensuales[[#This Row],[Tipo]],Cod_tipo[],2,0)</f>
        <v>3</v>
      </c>
      <c r="I2626" t="str">
        <f>+VLOOKUP(Importaciones_mensuales[[#This Row],[Código Arancelario]],Codigos10[],5,0)</f>
        <v>Tropicales y Subtropicales</v>
      </c>
      <c r="J2626">
        <f>+VLOOKUP(Importaciones_mensuales[[#This Row],[Categoría]],Cod_Tipo_cultivo[],2,0)</f>
        <v>4</v>
      </c>
      <c r="K2626" t="s">
        <v>129</v>
      </c>
      <c r="L2626">
        <f>+VLOOKUP(Importaciones_mensuales[[#This Row],[Contenido]],Contenido_cod[],2,0)</f>
        <v>1</v>
      </c>
      <c r="M2626" t="str">
        <f>+VLOOKUP(Importaciones_mensuales[[#This Row],[Código Arancelario]],Codigos10[],7,0)</f>
        <v>Sin especificar</v>
      </c>
      <c r="N2626">
        <v>2018</v>
      </c>
      <c r="O2626" t="s">
        <v>364</v>
      </c>
      <c r="P2626" t="s">
        <v>364</v>
      </c>
      <c r="Q2626">
        <v>0.80951948130642915</v>
      </c>
      <c r="R2626" t="s">
        <v>364</v>
      </c>
      <c r="S2626" t="s">
        <v>364</v>
      </c>
      <c r="T2626" t="s">
        <v>364</v>
      </c>
      <c r="U2626" t="s">
        <v>364</v>
      </c>
      <c r="V2626" t="s">
        <v>364</v>
      </c>
      <c r="W2626" t="s">
        <v>364</v>
      </c>
      <c r="X2626" t="s">
        <v>364</v>
      </c>
      <c r="Y2626" t="s">
        <v>364</v>
      </c>
      <c r="Z2626" t="s">
        <v>364</v>
      </c>
    </row>
    <row r="2627" spans="1:26" x14ac:dyDescent="0.25">
      <c r="A2627" t="s">
        <v>130</v>
      </c>
      <c r="B2627" t="s">
        <v>363</v>
      </c>
      <c r="C2627" t="str">
        <f>+VLOOKUP(Importaciones_mensuales[[#This Row],[Código Arancelario]],Codigos10[],2,0)</f>
        <v>Coco</v>
      </c>
      <c r="D2627">
        <f>+VLOOKUP(Importaciones_mensuales[[#This Row],[Cultivo]],Cod_categoría[],2,0)</f>
        <v>100108007</v>
      </c>
      <c r="E2627" t="str">
        <f>+VLOOKUP(Importaciones_mensuales[[#This Row],[Código Arancelario]],Codigos10[],4,0)</f>
        <v>Deshidratado</v>
      </c>
      <c r="F2627">
        <f>+VLOOKUP(Importaciones_mensuales[[#This Row],[Procesamiento]],Cod_procesamiento[],2,0)</f>
        <v>3</v>
      </c>
      <c r="G2627" t="str">
        <f>+VLOOKUP(Importaciones_mensuales[[#This Row],[Código Arancelario]],Codigos10[],3,0)</f>
        <v>Sin especificar</v>
      </c>
      <c r="H2627">
        <f>+VLOOKUP(Importaciones_mensuales[[#This Row],[Tipo]],Cod_tipo[],2,0)</f>
        <v>5</v>
      </c>
      <c r="I2627" t="str">
        <f>+VLOOKUP(Importaciones_mensuales[[#This Row],[Código Arancelario]],Codigos10[],5,0)</f>
        <v>Tropicales y Subtropicales</v>
      </c>
      <c r="J2627">
        <f>+VLOOKUP(Importaciones_mensuales[[#This Row],[Categoría]],Cod_Tipo_cultivo[],2,0)</f>
        <v>4</v>
      </c>
      <c r="K2627" t="s">
        <v>129</v>
      </c>
      <c r="L2627">
        <f>+VLOOKUP(Importaciones_mensuales[[#This Row],[Contenido]],Contenido_cod[],2,0)</f>
        <v>1</v>
      </c>
      <c r="M2627" t="str">
        <f>+VLOOKUP(Importaciones_mensuales[[#This Row],[Código Arancelario]],Codigos10[],7,0)</f>
        <v>Sin especificar</v>
      </c>
      <c r="N2627">
        <v>2018</v>
      </c>
      <c r="O2627">
        <v>0.8505486449131664</v>
      </c>
      <c r="P2627">
        <v>1.6091640883977902</v>
      </c>
      <c r="Q2627">
        <v>0.72544763994862238</v>
      </c>
      <c r="R2627">
        <v>0.44506506255473371</v>
      </c>
      <c r="S2627">
        <v>0.32932793208937888</v>
      </c>
      <c r="T2627">
        <v>0.94528267187780368</v>
      </c>
      <c r="U2627">
        <v>1.2703919543179778</v>
      </c>
      <c r="V2627">
        <v>1.2125122064631344</v>
      </c>
      <c r="W2627">
        <v>1.3743712580478404</v>
      </c>
      <c r="X2627">
        <v>1.1942159636488341</v>
      </c>
      <c r="Y2627">
        <v>1.3755773975328294</v>
      </c>
      <c r="Z2627">
        <v>1.5730081613058089</v>
      </c>
    </row>
    <row r="2628" spans="1:26" x14ac:dyDescent="0.25">
      <c r="A2628" t="s">
        <v>131</v>
      </c>
      <c r="B2628" t="s">
        <v>363</v>
      </c>
      <c r="C2628" t="str">
        <f>+VLOOKUP(Importaciones_mensuales[[#This Row],[Código Arancelario]],Codigos10[],2,0)</f>
        <v>Nuez</v>
      </c>
      <c r="D2628">
        <f>+VLOOKUP(Importaciones_mensuales[[#This Row],[Cultivo]],Cod_categoría[],2,0)</f>
        <v>100105004</v>
      </c>
      <c r="E2628" t="str">
        <f>+VLOOKUP(Importaciones_mensuales[[#This Row],[Código Arancelario]],Codigos10[],4,0)</f>
        <v>Deshidratado</v>
      </c>
      <c r="F2628">
        <f>+VLOOKUP(Importaciones_mensuales[[#This Row],[Procesamiento]],Cod_procesamiento[],2,0)</f>
        <v>3</v>
      </c>
      <c r="G2628" t="str">
        <f>+VLOOKUP(Importaciones_mensuales[[#This Row],[Código Arancelario]],Codigos10[],3,0)</f>
        <v>Sin cáscara</v>
      </c>
      <c r="H2628">
        <f>+VLOOKUP(Importaciones_mensuales[[#This Row],[Tipo]],Cod_tipo[],2,0)</f>
        <v>4</v>
      </c>
      <c r="I2628" t="str">
        <f>+VLOOKUP(Importaciones_mensuales[[#This Row],[Código Arancelario]],Codigos10[],5,0)</f>
        <v>Frutos Secos</v>
      </c>
      <c r="J2628">
        <f>+VLOOKUP(Importaciones_mensuales[[#This Row],[Categoría]],Cod_Tipo_cultivo[],2,0)</f>
        <v>6</v>
      </c>
      <c r="K2628" t="s">
        <v>129</v>
      </c>
      <c r="L2628">
        <f>+VLOOKUP(Importaciones_mensuales[[#This Row],[Contenido]],Contenido_cod[],2,0)</f>
        <v>1</v>
      </c>
      <c r="M2628" t="str">
        <f>+VLOOKUP(Importaciones_mensuales[[#This Row],[Código Arancelario]],Codigos10[],7,0)</f>
        <v>Nueces de Brasil</v>
      </c>
      <c r="N2628">
        <v>2018</v>
      </c>
      <c r="O2628" t="s">
        <v>364</v>
      </c>
      <c r="P2628" t="s">
        <v>364</v>
      </c>
      <c r="Q2628" t="s">
        <v>364</v>
      </c>
      <c r="R2628">
        <v>28.229050279329609</v>
      </c>
      <c r="S2628">
        <v>14.9481</v>
      </c>
      <c r="T2628" t="s">
        <v>364</v>
      </c>
      <c r="U2628" t="s">
        <v>364</v>
      </c>
      <c r="V2628" t="s">
        <v>364</v>
      </c>
      <c r="W2628" t="s">
        <v>364</v>
      </c>
      <c r="X2628" t="s">
        <v>364</v>
      </c>
      <c r="Y2628" t="s">
        <v>364</v>
      </c>
      <c r="Z2628">
        <v>10.3062</v>
      </c>
    </row>
    <row r="2629" spans="1:26" x14ac:dyDescent="0.25">
      <c r="A2629" t="s">
        <v>304</v>
      </c>
      <c r="B2629" t="s">
        <v>363</v>
      </c>
      <c r="C2629" t="str">
        <f>+VLOOKUP(Importaciones_mensuales[[#This Row],[Código Arancelario]],Codigos10[],2,0)</f>
        <v>Nuez</v>
      </c>
      <c r="D2629">
        <f>+VLOOKUP(Importaciones_mensuales[[#This Row],[Cultivo]],Cod_categoría[],2,0)</f>
        <v>100105004</v>
      </c>
      <c r="E2629" t="str">
        <f>+VLOOKUP(Importaciones_mensuales[[#This Row],[Código Arancelario]],Codigos10[],4,0)</f>
        <v>Deshidratado</v>
      </c>
      <c r="F2629">
        <f>+VLOOKUP(Importaciones_mensuales[[#This Row],[Procesamiento]],Cod_procesamiento[],2,0)</f>
        <v>3</v>
      </c>
      <c r="G2629" t="str">
        <f>+VLOOKUP(Importaciones_mensuales[[#This Row],[Código Arancelario]],Codigos10[],3,0)</f>
        <v>Con cáscara</v>
      </c>
      <c r="H2629">
        <f>+VLOOKUP(Importaciones_mensuales[[#This Row],[Tipo]],Cod_tipo[],2,0)</f>
        <v>3</v>
      </c>
      <c r="I2629" t="str">
        <f>+VLOOKUP(Importaciones_mensuales[[#This Row],[Código Arancelario]],Codigos10[],5,0)</f>
        <v>Frutos Secos</v>
      </c>
      <c r="J2629">
        <f>+VLOOKUP(Importaciones_mensuales[[#This Row],[Categoría]],Cod_Tipo_cultivo[],2,0)</f>
        <v>6</v>
      </c>
      <c r="K2629" t="s">
        <v>129</v>
      </c>
      <c r="L2629">
        <f>+VLOOKUP(Importaciones_mensuales[[#This Row],[Contenido]],Contenido_cod[],2,0)</f>
        <v>1</v>
      </c>
      <c r="M2629" t="str">
        <f>+VLOOKUP(Importaciones_mensuales[[#This Row],[Código Arancelario]],Codigos10[],7,0)</f>
        <v>Nueces de marañón</v>
      </c>
      <c r="N2629">
        <v>2018</v>
      </c>
      <c r="O2629" t="s">
        <v>364</v>
      </c>
      <c r="P2629" t="s">
        <v>364</v>
      </c>
      <c r="Q2629" t="s">
        <v>364</v>
      </c>
      <c r="R2629" t="s">
        <v>364</v>
      </c>
      <c r="S2629" t="s">
        <v>364</v>
      </c>
      <c r="T2629">
        <v>48.665517241379312</v>
      </c>
      <c r="U2629" t="s">
        <v>364</v>
      </c>
      <c r="V2629" t="s">
        <v>364</v>
      </c>
      <c r="W2629" t="s">
        <v>364</v>
      </c>
      <c r="X2629" t="s">
        <v>364</v>
      </c>
      <c r="Y2629" t="s">
        <v>364</v>
      </c>
      <c r="Z2629">
        <v>197.74426229508197</v>
      </c>
    </row>
    <row r="2630" spans="1:26" x14ac:dyDescent="0.25">
      <c r="A2630" t="s">
        <v>136</v>
      </c>
      <c r="B2630" t="s">
        <v>363</v>
      </c>
      <c r="C2630" t="str">
        <f>+VLOOKUP(Importaciones_mensuales[[#This Row],[Código Arancelario]],Codigos10[],2,0)</f>
        <v>Nuez</v>
      </c>
      <c r="D2630">
        <f>+VLOOKUP(Importaciones_mensuales[[#This Row],[Cultivo]],Cod_categoría[],2,0)</f>
        <v>100105004</v>
      </c>
      <c r="E2630" t="str">
        <f>+VLOOKUP(Importaciones_mensuales[[#This Row],[Código Arancelario]],Codigos10[],4,0)</f>
        <v>Deshidratado</v>
      </c>
      <c r="F2630">
        <f>+VLOOKUP(Importaciones_mensuales[[#This Row],[Procesamiento]],Cod_procesamiento[],2,0)</f>
        <v>3</v>
      </c>
      <c r="G2630" t="str">
        <f>+VLOOKUP(Importaciones_mensuales[[#This Row],[Código Arancelario]],Codigos10[],3,0)</f>
        <v>Sin cáscara</v>
      </c>
      <c r="H2630">
        <f>+VLOOKUP(Importaciones_mensuales[[#This Row],[Tipo]],Cod_tipo[],2,0)</f>
        <v>4</v>
      </c>
      <c r="I2630" t="str">
        <f>+VLOOKUP(Importaciones_mensuales[[#This Row],[Código Arancelario]],Codigos10[],5,0)</f>
        <v>Frutos Secos</v>
      </c>
      <c r="J2630">
        <f>+VLOOKUP(Importaciones_mensuales[[#This Row],[Categoría]],Cod_Tipo_cultivo[],2,0)</f>
        <v>6</v>
      </c>
      <c r="K2630" t="s">
        <v>129</v>
      </c>
      <c r="L2630">
        <f>+VLOOKUP(Importaciones_mensuales[[#This Row],[Contenido]],Contenido_cod[],2,0)</f>
        <v>1</v>
      </c>
      <c r="M2630" t="str">
        <f>+VLOOKUP(Importaciones_mensuales[[#This Row],[Código Arancelario]],Codigos10[],7,0)</f>
        <v>Nueces de marañón</v>
      </c>
      <c r="N2630">
        <v>2018</v>
      </c>
      <c r="O2630">
        <v>11.392414126144285</v>
      </c>
      <c r="P2630">
        <v>5.8280000000000003</v>
      </c>
      <c r="Q2630">
        <v>11.356637305595639</v>
      </c>
      <c r="R2630">
        <v>12.011510456034266</v>
      </c>
      <c r="S2630">
        <v>11.140235995632821</v>
      </c>
      <c r="T2630">
        <v>11.090601756000307</v>
      </c>
      <c r="U2630">
        <v>10.87124892627811</v>
      </c>
      <c r="V2630">
        <v>7.5407565828392649</v>
      </c>
      <c r="W2630">
        <v>10.453904823787864</v>
      </c>
      <c r="X2630">
        <v>11.007464096749811</v>
      </c>
      <c r="Y2630">
        <v>9.6979717813051138</v>
      </c>
      <c r="Z2630">
        <v>8.5165386130811669</v>
      </c>
    </row>
    <row r="2631" spans="1:26" x14ac:dyDescent="0.25">
      <c r="A2631" t="s">
        <v>138</v>
      </c>
      <c r="B2631" t="s">
        <v>363</v>
      </c>
      <c r="C2631" t="str">
        <f>+VLOOKUP(Importaciones_mensuales[[#This Row],[Código Arancelario]],Codigos10[],2,0)</f>
        <v>Almendra</v>
      </c>
      <c r="D2631">
        <f>+VLOOKUP(Importaciones_mensuales[[#This Row],[Cultivo]],Cod_categoría[],2,0)</f>
        <v>100105001</v>
      </c>
      <c r="E2631" t="str">
        <f>+VLOOKUP(Importaciones_mensuales[[#This Row],[Código Arancelario]],Codigos10[],4,0)</f>
        <v>Deshidratado</v>
      </c>
      <c r="F2631">
        <f>+VLOOKUP(Importaciones_mensuales[[#This Row],[Procesamiento]],Cod_procesamiento[],2,0)</f>
        <v>3</v>
      </c>
      <c r="G2631" t="str">
        <f>+VLOOKUP(Importaciones_mensuales[[#This Row],[Código Arancelario]],Codigos10[],3,0)</f>
        <v>Con cáscara</v>
      </c>
      <c r="H2631">
        <f>+VLOOKUP(Importaciones_mensuales[[#This Row],[Tipo]],Cod_tipo[],2,0)</f>
        <v>3</v>
      </c>
      <c r="I2631" t="str">
        <f>+VLOOKUP(Importaciones_mensuales[[#This Row],[Código Arancelario]],Codigos10[],5,0)</f>
        <v>Frutos Secos</v>
      </c>
      <c r="J2631">
        <f>+VLOOKUP(Importaciones_mensuales[[#This Row],[Categoría]],Cod_Tipo_cultivo[],2,0)</f>
        <v>6</v>
      </c>
      <c r="K2631" t="s">
        <v>129</v>
      </c>
      <c r="L2631">
        <f>+VLOOKUP(Importaciones_mensuales[[#This Row],[Contenido]],Contenido_cod[],2,0)</f>
        <v>1</v>
      </c>
      <c r="M2631" t="str">
        <f>+VLOOKUP(Importaciones_mensuales[[#This Row],[Código Arancelario]],Codigos10[],7,0)</f>
        <v>Sin especificar</v>
      </c>
      <c r="N2631">
        <v>2018</v>
      </c>
      <c r="O2631" t="s">
        <v>364</v>
      </c>
      <c r="P2631" t="s">
        <v>364</v>
      </c>
      <c r="Q2631" t="s">
        <v>364</v>
      </c>
      <c r="R2631" t="s">
        <v>364</v>
      </c>
      <c r="S2631">
        <v>7.6883720930232569</v>
      </c>
      <c r="T2631" t="s">
        <v>364</v>
      </c>
      <c r="U2631" t="s">
        <v>364</v>
      </c>
      <c r="V2631" t="s">
        <v>364</v>
      </c>
      <c r="W2631" t="s">
        <v>364</v>
      </c>
      <c r="X2631" t="s">
        <v>364</v>
      </c>
      <c r="Y2631" t="s">
        <v>364</v>
      </c>
      <c r="Z2631" t="s">
        <v>364</v>
      </c>
    </row>
    <row r="2632" spans="1:26" x14ac:dyDescent="0.25">
      <c r="A2632" t="s">
        <v>141</v>
      </c>
      <c r="B2632" t="s">
        <v>363</v>
      </c>
      <c r="C2632" t="str">
        <f>+VLOOKUP(Importaciones_mensuales[[#This Row],[Código Arancelario]],Codigos10[],2,0)</f>
        <v>Almendra</v>
      </c>
      <c r="D2632">
        <f>+VLOOKUP(Importaciones_mensuales[[#This Row],[Cultivo]],Cod_categoría[],2,0)</f>
        <v>100105001</v>
      </c>
      <c r="E2632" t="str">
        <f>+VLOOKUP(Importaciones_mensuales[[#This Row],[Código Arancelario]],Codigos10[],4,0)</f>
        <v>Deshidratado</v>
      </c>
      <c r="F2632">
        <f>+VLOOKUP(Importaciones_mensuales[[#This Row],[Procesamiento]],Cod_procesamiento[],2,0)</f>
        <v>3</v>
      </c>
      <c r="G2632" t="str">
        <f>+VLOOKUP(Importaciones_mensuales[[#This Row],[Código Arancelario]],Codigos10[],3,0)</f>
        <v>Sin cáscara</v>
      </c>
      <c r="H2632">
        <f>+VLOOKUP(Importaciones_mensuales[[#This Row],[Tipo]],Cod_tipo[],2,0)</f>
        <v>4</v>
      </c>
      <c r="I2632" t="str">
        <f>+VLOOKUP(Importaciones_mensuales[[#This Row],[Código Arancelario]],Codigos10[],5,0)</f>
        <v>Frutos Secos</v>
      </c>
      <c r="J2632">
        <f>+VLOOKUP(Importaciones_mensuales[[#This Row],[Categoría]],Cod_Tipo_cultivo[],2,0)</f>
        <v>6</v>
      </c>
      <c r="K2632" t="s">
        <v>129</v>
      </c>
      <c r="L2632">
        <f>+VLOOKUP(Importaciones_mensuales[[#This Row],[Contenido]],Contenido_cod[],2,0)</f>
        <v>1</v>
      </c>
      <c r="M2632" t="str">
        <f>+VLOOKUP(Importaciones_mensuales[[#This Row],[Código Arancelario]],Codigos10[],7,0)</f>
        <v>Sin especificar</v>
      </c>
      <c r="N2632">
        <v>2018</v>
      </c>
      <c r="O2632">
        <v>5.7055005787128783</v>
      </c>
      <c r="P2632">
        <v>5.1023809279671548</v>
      </c>
      <c r="Q2632">
        <v>6.5654424119299923</v>
      </c>
      <c r="R2632">
        <v>5.9574353689627362</v>
      </c>
      <c r="S2632">
        <v>5.8685679184123156</v>
      </c>
      <c r="T2632">
        <v>6.6012314544557915</v>
      </c>
      <c r="U2632">
        <v>6.8512234717458114</v>
      </c>
      <c r="V2632">
        <v>6.2485583357078198</v>
      </c>
      <c r="W2632">
        <v>6.9116929310192461</v>
      </c>
      <c r="X2632">
        <v>6.5097783819912403</v>
      </c>
      <c r="Y2632">
        <v>6.1080461287805017</v>
      </c>
      <c r="Z2632">
        <v>6.101376156895955</v>
      </c>
    </row>
    <row r="2633" spans="1:26" x14ac:dyDescent="0.25">
      <c r="A2633" t="s">
        <v>142</v>
      </c>
      <c r="B2633" t="s">
        <v>363</v>
      </c>
      <c r="C2633" t="str">
        <f>+VLOOKUP(Importaciones_mensuales[[#This Row],[Código Arancelario]],Codigos10[],2,0)</f>
        <v>Almendra</v>
      </c>
      <c r="D2633">
        <f>+VLOOKUP(Importaciones_mensuales[[#This Row],[Cultivo]],Cod_categoría[],2,0)</f>
        <v>100105001</v>
      </c>
      <c r="E2633" t="str">
        <f>+VLOOKUP(Importaciones_mensuales[[#This Row],[Código Arancelario]],Codigos10[],4,0)</f>
        <v>Deshidratado</v>
      </c>
      <c r="F2633">
        <f>+VLOOKUP(Importaciones_mensuales[[#This Row],[Procesamiento]],Cod_procesamiento[],2,0)</f>
        <v>3</v>
      </c>
      <c r="G2633" t="str">
        <f>+VLOOKUP(Importaciones_mensuales[[#This Row],[Código Arancelario]],Codigos10[],3,0)</f>
        <v>Sin cáscara</v>
      </c>
      <c r="H2633">
        <f>+VLOOKUP(Importaciones_mensuales[[#This Row],[Tipo]],Cod_tipo[],2,0)</f>
        <v>4</v>
      </c>
      <c r="I2633" t="str">
        <f>+VLOOKUP(Importaciones_mensuales[[#This Row],[Código Arancelario]],Codigos10[],5,0)</f>
        <v>Frutos Secos</v>
      </c>
      <c r="J2633">
        <f>+VLOOKUP(Importaciones_mensuales[[#This Row],[Categoría]],Cod_Tipo_cultivo[],2,0)</f>
        <v>6</v>
      </c>
      <c r="K2633" t="s">
        <v>129</v>
      </c>
      <c r="L2633">
        <f>+VLOOKUP(Importaciones_mensuales[[#This Row],[Contenido]],Contenido_cod[],2,0)</f>
        <v>1</v>
      </c>
      <c r="M2633" t="str">
        <f>+VLOOKUP(Importaciones_mensuales[[#This Row],[Código Arancelario]],Codigos10[],7,0)</f>
        <v>Sin especificar</v>
      </c>
      <c r="N2633">
        <v>2018</v>
      </c>
      <c r="O2633">
        <v>9.2170991038077066</v>
      </c>
      <c r="P2633">
        <v>6.9705898771122579</v>
      </c>
      <c r="Q2633">
        <v>6.9953263774881487</v>
      </c>
      <c r="R2633">
        <v>7.5089794742402161</v>
      </c>
      <c r="S2633">
        <v>6.7876515652557314</v>
      </c>
      <c r="T2633">
        <v>7.5813520000000008</v>
      </c>
      <c r="U2633">
        <v>14.003371126228268</v>
      </c>
      <c r="V2633">
        <v>7.5183472454090152</v>
      </c>
      <c r="W2633">
        <v>8.9317705271408983</v>
      </c>
      <c r="X2633">
        <v>7.4760614050481751</v>
      </c>
      <c r="Y2633">
        <v>7.399556221889056</v>
      </c>
      <c r="Z2633">
        <v>7.3263008728057279</v>
      </c>
    </row>
    <row r="2634" spans="1:26" x14ac:dyDescent="0.25">
      <c r="A2634" t="s">
        <v>143</v>
      </c>
      <c r="B2634" t="s">
        <v>363</v>
      </c>
      <c r="C2634" t="str">
        <f>+VLOOKUP(Importaciones_mensuales[[#This Row],[Código Arancelario]],Codigos10[],2,0)</f>
        <v>Avellana</v>
      </c>
      <c r="D2634">
        <f>+VLOOKUP(Importaciones_mensuales[[#This Row],[Cultivo]],Cod_categoría[],2,0)</f>
        <v>100105002</v>
      </c>
      <c r="E2634" t="str">
        <f>+VLOOKUP(Importaciones_mensuales[[#This Row],[Código Arancelario]],Codigos10[],4,0)</f>
        <v>Deshidratado</v>
      </c>
      <c r="F2634">
        <f>+VLOOKUP(Importaciones_mensuales[[#This Row],[Procesamiento]],Cod_procesamiento[],2,0)</f>
        <v>3</v>
      </c>
      <c r="G2634" t="str">
        <f>+VLOOKUP(Importaciones_mensuales[[#This Row],[Código Arancelario]],Codigos10[],3,0)</f>
        <v>Con cáscara</v>
      </c>
      <c r="H2634">
        <f>+VLOOKUP(Importaciones_mensuales[[#This Row],[Tipo]],Cod_tipo[],2,0)</f>
        <v>3</v>
      </c>
      <c r="I2634" t="str">
        <f>+VLOOKUP(Importaciones_mensuales[[#This Row],[Código Arancelario]],Codigos10[],5,0)</f>
        <v>Frutos Secos</v>
      </c>
      <c r="J2634">
        <f>+VLOOKUP(Importaciones_mensuales[[#This Row],[Categoría]],Cod_Tipo_cultivo[],2,0)</f>
        <v>6</v>
      </c>
      <c r="K2634" t="s">
        <v>129</v>
      </c>
      <c r="L2634">
        <f>+VLOOKUP(Importaciones_mensuales[[#This Row],[Contenido]],Contenido_cod[],2,0)</f>
        <v>1</v>
      </c>
      <c r="M2634" t="str">
        <f>+VLOOKUP(Importaciones_mensuales[[#This Row],[Código Arancelario]],Codigos10[],7,0)</f>
        <v>Sin especificar</v>
      </c>
      <c r="N2634">
        <v>2018</v>
      </c>
      <c r="O2634" t="s">
        <v>364</v>
      </c>
      <c r="P2634" t="s">
        <v>364</v>
      </c>
      <c r="Q2634" t="s">
        <v>364</v>
      </c>
      <c r="R2634" t="s">
        <v>364</v>
      </c>
      <c r="S2634">
        <v>3.285877192982456</v>
      </c>
      <c r="T2634">
        <v>3.285877192982456</v>
      </c>
      <c r="U2634">
        <v>3.285877192982456</v>
      </c>
      <c r="V2634" t="s">
        <v>364</v>
      </c>
      <c r="W2634">
        <v>3.1479583574320418</v>
      </c>
      <c r="X2634" t="s">
        <v>364</v>
      </c>
      <c r="Y2634" t="s">
        <v>364</v>
      </c>
      <c r="Z2634" t="s">
        <v>364</v>
      </c>
    </row>
    <row r="2635" spans="1:26" x14ac:dyDescent="0.25">
      <c r="A2635" t="s">
        <v>145</v>
      </c>
      <c r="B2635" t="s">
        <v>363</v>
      </c>
      <c r="C2635" t="str">
        <f>+VLOOKUP(Importaciones_mensuales[[#This Row],[Código Arancelario]],Codigos10[],2,0)</f>
        <v>Avellana</v>
      </c>
      <c r="D2635">
        <f>+VLOOKUP(Importaciones_mensuales[[#This Row],[Cultivo]],Cod_categoría[],2,0)</f>
        <v>100105002</v>
      </c>
      <c r="E2635" t="str">
        <f>+VLOOKUP(Importaciones_mensuales[[#This Row],[Código Arancelario]],Codigos10[],4,0)</f>
        <v>Deshidratado</v>
      </c>
      <c r="F2635">
        <f>+VLOOKUP(Importaciones_mensuales[[#This Row],[Procesamiento]],Cod_procesamiento[],2,0)</f>
        <v>3</v>
      </c>
      <c r="G2635" t="str">
        <f>+VLOOKUP(Importaciones_mensuales[[#This Row],[Código Arancelario]],Codigos10[],3,0)</f>
        <v>Sin cáscara</v>
      </c>
      <c r="H2635">
        <f>+VLOOKUP(Importaciones_mensuales[[#This Row],[Tipo]],Cod_tipo[],2,0)</f>
        <v>4</v>
      </c>
      <c r="I2635" t="str">
        <f>+VLOOKUP(Importaciones_mensuales[[#This Row],[Código Arancelario]],Codigos10[],5,0)</f>
        <v>Frutos Secos</v>
      </c>
      <c r="J2635">
        <f>+VLOOKUP(Importaciones_mensuales[[#This Row],[Categoría]],Cod_Tipo_cultivo[],2,0)</f>
        <v>6</v>
      </c>
      <c r="K2635" t="s">
        <v>129</v>
      </c>
      <c r="L2635">
        <f>+VLOOKUP(Importaciones_mensuales[[#This Row],[Contenido]],Contenido_cod[],2,0)</f>
        <v>1</v>
      </c>
      <c r="M2635" t="str">
        <f>+VLOOKUP(Importaciones_mensuales[[#This Row],[Código Arancelario]],Codigos10[],7,0)</f>
        <v>Sin especificar</v>
      </c>
      <c r="N2635">
        <v>2018</v>
      </c>
      <c r="O2635" t="s">
        <v>364</v>
      </c>
      <c r="P2635" t="s">
        <v>364</v>
      </c>
      <c r="Q2635" t="s">
        <v>364</v>
      </c>
      <c r="R2635" t="s">
        <v>364</v>
      </c>
      <c r="S2635" t="s">
        <v>364</v>
      </c>
      <c r="T2635" t="s">
        <v>364</v>
      </c>
      <c r="U2635">
        <v>10.658280456852792</v>
      </c>
      <c r="V2635">
        <v>16.125952380952381</v>
      </c>
      <c r="W2635" t="s">
        <v>364</v>
      </c>
      <c r="X2635" t="s">
        <v>364</v>
      </c>
      <c r="Y2635" t="s">
        <v>364</v>
      </c>
      <c r="Z2635" t="s">
        <v>364</v>
      </c>
    </row>
    <row r="2636" spans="1:26" x14ac:dyDescent="0.25">
      <c r="A2636" t="s">
        <v>146</v>
      </c>
      <c r="B2636" t="s">
        <v>363</v>
      </c>
      <c r="C2636" t="str">
        <f>+VLOOKUP(Importaciones_mensuales[[#This Row],[Código Arancelario]],Codigos10[],2,0)</f>
        <v>Nuez</v>
      </c>
      <c r="D2636">
        <f>+VLOOKUP(Importaciones_mensuales[[#This Row],[Cultivo]],Cod_categoría[],2,0)</f>
        <v>100105004</v>
      </c>
      <c r="E2636" t="str">
        <f>+VLOOKUP(Importaciones_mensuales[[#This Row],[Código Arancelario]],Codigos10[],4,0)</f>
        <v>Deshidratado</v>
      </c>
      <c r="F2636">
        <f>+VLOOKUP(Importaciones_mensuales[[#This Row],[Procesamiento]],Cod_procesamiento[],2,0)</f>
        <v>3</v>
      </c>
      <c r="G2636" t="str">
        <f>+VLOOKUP(Importaciones_mensuales[[#This Row],[Código Arancelario]],Codigos10[],3,0)</f>
        <v>Con cáscara</v>
      </c>
      <c r="H2636">
        <f>+VLOOKUP(Importaciones_mensuales[[#This Row],[Tipo]],Cod_tipo[],2,0)</f>
        <v>3</v>
      </c>
      <c r="I2636" t="str">
        <f>+VLOOKUP(Importaciones_mensuales[[#This Row],[Código Arancelario]],Codigos10[],5,0)</f>
        <v>Frutos Secos</v>
      </c>
      <c r="J2636">
        <f>+VLOOKUP(Importaciones_mensuales[[#This Row],[Categoría]],Cod_Tipo_cultivo[],2,0)</f>
        <v>6</v>
      </c>
      <c r="K2636" t="s">
        <v>129</v>
      </c>
      <c r="L2636">
        <f>+VLOOKUP(Importaciones_mensuales[[#This Row],[Contenido]],Contenido_cod[],2,0)</f>
        <v>1</v>
      </c>
      <c r="M2636" t="str">
        <f>+VLOOKUP(Importaciones_mensuales[[#This Row],[Código Arancelario]],Codigos10[],7,0)</f>
        <v>Nueces de nogal</v>
      </c>
      <c r="N2636">
        <v>2018</v>
      </c>
      <c r="O2636" t="s">
        <v>364</v>
      </c>
      <c r="P2636">
        <v>3.5215799999999997</v>
      </c>
      <c r="Q2636" t="s">
        <v>364</v>
      </c>
      <c r="R2636" t="s">
        <v>364</v>
      </c>
      <c r="S2636" t="s">
        <v>364</v>
      </c>
      <c r="T2636" t="s">
        <v>364</v>
      </c>
      <c r="U2636" t="s">
        <v>364</v>
      </c>
      <c r="V2636" t="s">
        <v>364</v>
      </c>
      <c r="W2636" t="s">
        <v>364</v>
      </c>
      <c r="X2636" t="s">
        <v>364</v>
      </c>
      <c r="Y2636" t="s">
        <v>364</v>
      </c>
      <c r="Z2636" t="s">
        <v>364</v>
      </c>
    </row>
    <row r="2637" spans="1:26" x14ac:dyDescent="0.25">
      <c r="A2637" t="s">
        <v>149</v>
      </c>
      <c r="B2637" t="s">
        <v>363</v>
      </c>
      <c r="C2637" t="str">
        <f>+VLOOKUP(Importaciones_mensuales[[#This Row],[Código Arancelario]],Codigos10[],2,0)</f>
        <v>Nuez</v>
      </c>
      <c r="D2637">
        <f>+VLOOKUP(Importaciones_mensuales[[#This Row],[Cultivo]],Cod_categoría[],2,0)</f>
        <v>100105004</v>
      </c>
      <c r="E2637" t="str">
        <f>+VLOOKUP(Importaciones_mensuales[[#This Row],[Código Arancelario]],Codigos10[],4,0)</f>
        <v>Deshidratado</v>
      </c>
      <c r="F2637">
        <f>+VLOOKUP(Importaciones_mensuales[[#This Row],[Procesamiento]],Cod_procesamiento[],2,0)</f>
        <v>3</v>
      </c>
      <c r="G2637" t="str">
        <f>+VLOOKUP(Importaciones_mensuales[[#This Row],[Código Arancelario]],Codigos10[],3,0)</f>
        <v>Sin cáscara</v>
      </c>
      <c r="H2637">
        <f>+VLOOKUP(Importaciones_mensuales[[#This Row],[Tipo]],Cod_tipo[],2,0)</f>
        <v>4</v>
      </c>
      <c r="I2637" t="str">
        <f>+VLOOKUP(Importaciones_mensuales[[#This Row],[Código Arancelario]],Codigos10[],5,0)</f>
        <v>Frutos Secos</v>
      </c>
      <c r="J2637">
        <f>+VLOOKUP(Importaciones_mensuales[[#This Row],[Categoría]],Cod_Tipo_cultivo[],2,0)</f>
        <v>6</v>
      </c>
      <c r="K2637" t="s">
        <v>129</v>
      </c>
      <c r="L2637">
        <f>+VLOOKUP(Importaciones_mensuales[[#This Row],[Contenido]],Contenido_cod[],2,0)</f>
        <v>1</v>
      </c>
      <c r="M2637" t="str">
        <f>+VLOOKUP(Importaciones_mensuales[[#This Row],[Código Arancelario]],Codigos10[],7,0)</f>
        <v>Nueces de nogal</v>
      </c>
      <c r="N2637">
        <v>2018</v>
      </c>
      <c r="O2637" t="s">
        <v>364</v>
      </c>
      <c r="P2637">
        <v>20.0765493590267</v>
      </c>
      <c r="Q2637" t="s">
        <v>364</v>
      </c>
      <c r="R2637">
        <v>19.200930232558139</v>
      </c>
      <c r="S2637">
        <v>383.74583333333334</v>
      </c>
      <c r="T2637" t="s">
        <v>364</v>
      </c>
      <c r="U2637" t="s">
        <v>364</v>
      </c>
      <c r="V2637">
        <v>28.610250000000001</v>
      </c>
      <c r="W2637" t="s">
        <v>364</v>
      </c>
      <c r="X2637">
        <v>0.64071566731141205</v>
      </c>
      <c r="Y2637" t="s">
        <v>364</v>
      </c>
      <c r="Z2637" t="s">
        <v>364</v>
      </c>
    </row>
    <row r="2638" spans="1:26" x14ac:dyDescent="0.25">
      <c r="A2638" t="s">
        <v>287</v>
      </c>
      <c r="B2638" t="s">
        <v>363</v>
      </c>
      <c r="C2638" t="str">
        <f>+VLOOKUP(Importaciones_mensuales[[#This Row],[Código Arancelario]],Codigos10[],2,0)</f>
        <v>Castaña</v>
      </c>
      <c r="D2638">
        <f>+VLOOKUP(Importaciones_mensuales[[#This Row],[Cultivo]],Cod_categoría[],2,0)</f>
        <v>100105003</v>
      </c>
      <c r="E2638" t="str">
        <f>+VLOOKUP(Importaciones_mensuales[[#This Row],[Código Arancelario]],Codigos10[],4,0)</f>
        <v>Deshidratado</v>
      </c>
      <c r="F2638">
        <f>+VLOOKUP(Importaciones_mensuales[[#This Row],[Procesamiento]],Cod_procesamiento[],2,0)</f>
        <v>3</v>
      </c>
      <c r="G2638" t="str">
        <f>+VLOOKUP(Importaciones_mensuales[[#This Row],[Código Arancelario]],Codigos10[],3,0)</f>
        <v>Con cáscara</v>
      </c>
      <c r="H2638">
        <f>+VLOOKUP(Importaciones_mensuales[[#This Row],[Tipo]],Cod_tipo[],2,0)</f>
        <v>3</v>
      </c>
      <c r="I2638" t="str">
        <f>+VLOOKUP(Importaciones_mensuales[[#This Row],[Código Arancelario]],Codigos10[],5,0)</f>
        <v>Frutos Secos</v>
      </c>
      <c r="J2638">
        <f>+VLOOKUP(Importaciones_mensuales[[#This Row],[Categoría]],Cod_Tipo_cultivo[],2,0)</f>
        <v>6</v>
      </c>
      <c r="K2638" t="s">
        <v>129</v>
      </c>
      <c r="L2638">
        <f>+VLOOKUP(Importaciones_mensuales[[#This Row],[Contenido]],Contenido_cod[],2,0)</f>
        <v>1</v>
      </c>
      <c r="M2638" t="str">
        <f>+VLOOKUP(Importaciones_mensuales[[#This Row],[Código Arancelario]],Codigos10[],7,0)</f>
        <v>Sin especificar</v>
      </c>
      <c r="N2638">
        <v>2018</v>
      </c>
      <c r="O2638" t="s">
        <v>364</v>
      </c>
      <c r="P2638" t="s">
        <v>364</v>
      </c>
      <c r="Q2638" t="s">
        <v>364</v>
      </c>
      <c r="R2638" t="s">
        <v>364</v>
      </c>
      <c r="S2638" t="s">
        <v>364</v>
      </c>
      <c r="T2638">
        <v>29.360301507537688</v>
      </c>
      <c r="U2638" t="s">
        <v>364</v>
      </c>
      <c r="V2638" t="s">
        <v>364</v>
      </c>
      <c r="W2638" t="s">
        <v>364</v>
      </c>
      <c r="X2638" t="s">
        <v>364</v>
      </c>
      <c r="Y2638" t="s">
        <v>364</v>
      </c>
      <c r="Z2638" t="s">
        <v>364</v>
      </c>
    </row>
    <row r="2639" spans="1:26" x14ac:dyDescent="0.25">
      <c r="A2639" t="s">
        <v>150</v>
      </c>
      <c r="B2639" t="s">
        <v>363</v>
      </c>
      <c r="C2639" t="str">
        <f>+VLOOKUP(Importaciones_mensuales[[#This Row],[Código Arancelario]],Codigos10[],2,0)</f>
        <v>Castaña</v>
      </c>
      <c r="D2639">
        <f>+VLOOKUP(Importaciones_mensuales[[#This Row],[Cultivo]],Cod_categoría[],2,0)</f>
        <v>100105003</v>
      </c>
      <c r="E2639" t="str">
        <f>+VLOOKUP(Importaciones_mensuales[[#This Row],[Código Arancelario]],Codigos10[],4,0)</f>
        <v>Deshidratado</v>
      </c>
      <c r="F2639">
        <f>+VLOOKUP(Importaciones_mensuales[[#This Row],[Procesamiento]],Cod_procesamiento[],2,0)</f>
        <v>3</v>
      </c>
      <c r="G2639" t="str">
        <f>+VLOOKUP(Importaciones_mensuales[[#This Row],[Código Arancelario]],Codigos10[],3,0)</f>
        <v>Sin cáscara</v>
      </c>
      <c r="H2639">
        <f>+VLOOKUP(Importaciones_mensuales[[#This Row],[Tipo]],Cod_tipo[],2,0)</f>
        <v>4</v>
      </c>
      <c r="I2639" t="str">
        <f>+VLOOKUP(Importaciones_mensuales[[#This Row],[Código Arancelario]],Codigos10[],5,0)</f>
        <v>Frutos Secos</v>
      </c>
      <c r="J2639">
        <f>+VLOOKUP(Importaciones_mensuales[[#This Row],[Categoría]],Cod_Tipo_cultivo[],2,0)</f>
        <v>6</v>
      </c>
      <c r="K2639" t="s">
        <v>129</v>
      </c>
      <c r="L2639">
        <f>+VLOOKUP(Importaciones_mensuales[[#This Row],[Contenido]],Contenido_cod[],2,0)</f>
        <v>1</v>
      </c>
      <c r="M2639" t="str">
        <f>+VLOOKUP(Importaciones_mensuales[[#This Row],[Código Arancelario]],Codigos10[],7,0)</f>
        <v>Sin especificar</v>
      </c>
      <c r="N2639">
        <v>2018</v>
      </c>
      <c r="O2639" t="s">
        <v>364</v>
      </c>
      <c r="P2639" t="s">
        <v>364</v>
      </c>
      <c r="Q2639">
        <v>4.0297375400149171</v>
      </c>
      <c r="R2639" t="s">
        <v>364</v>
      </c>
      <c r="S2639" t="s">
        <v>364</v>
      </c>
      <c r="T2639" t="s">
        <v>364</v>
      </c>
      <c r="U2639" t="s">
        <v>364</v>
      </c>
      <c r="V2639" t="s">
        <v>364</v>
      </c>
      <c r="W2639" t="s">
        <v>364</v>
      </c>
      <c r="X2639" t="s">
        <v>364</v>
      </c>
      <c r="Y2639" t="s">
        <v>364</v>
      </c>
      <c r="Z2639" t="s">
        <v>364</v>
      </c>
    </row>
    <row r="2640" spans="1:26" x14ac:dyDescent="0.25">
      <c r="A2640" t="s">
        <v>152</v>
      </c>
      <c r="B2640" t="s">
        <v>363</v>
      </c>
      <c r="C2640" t="str">
        <f>+VLOOKUP(Importaciones_mensuales[[#This Row],[Código Arancelario]],Codigos10[],2,0)</f>
        <v>Pistacho</v>
      </c>
      <c r="D2640">
        <f>+VLOOKUP(Importaciones_mensuales[[#This Row],[Cultivo]],Cod_categoría[],2,0)</f>
        <v>100105005</v>
      </c>
      <c r="E2640" t="str">
        <f>+VLOOKUP(Importaciones_mensuales[[#This Row],[Código Arancelario]],Codigos10[],4,0)</f>
        <v>Deshidratado</v>
      </c>
      <c r="F2640">
        <f>+VLOOKUP(Importaciones_mensuales[[#This Row],[Procesamiento]],Cod_procesamiento[],2,0)</f>
        <v>3</v>
      </c>
      <c r="G2640" t="str">
        <f>+VLOOKUP(Importaciones_mensuales[[#This Row],[Código Arancelario]],Codigos10[],3,0)</f>
        <v>Con cáscara</v>
      </c>
      <c r="H2640">
        <f>+VLOOKUP(Importaciones_mensuales[[#This Row],[Tipo]],Cod_tipo[],2,0)</f>
        <v>3</v>
      </c>
      <c r="I2640" t="str">
        <f>+VLOOKUP(Importaciones_mensuales[[#This Row],[Código Arancelario]],Codigos10[],5,0)</f>
        <v>Frutos Secos</v>
      </c>
      <c r="J2640">
        <f>+VLOOKUP(Importaciones_mensuales[[#This Row],[Categoría]],Cod_Tipo_cultivo[],2,0)</f>
        <v>6</v>
      </c>
      <c r="K2640" t="s">
        <v>129</v>
      </c>
      <c r="L2640">
        <f>+VLOOKUP(Importaciones_mensuales[[#This Row],[Contenido]],Contenido_cod[],2,0)</f>
        <v>1</v>
      </c>
      <c r="M2640" t="str">
        <f>+VLOOKUP(Importaciones_mensuales[[#This Row],[Código Arancelario]],Codigos10[],7,0)</f>
        <v>Sin especificar</v>
      </c>
      <c r="N2640">
        <v>2018</v>
      </c>
      <c r="O2640" t="s">
        <v>364</v>
      </c>
      <c r="P2640" t="s">
        <v>364</v>
      </c>
      <c r="Q2640" t="s">
        <v>364</v>
      </c>
      <c r="R2640">
        <v>12.338738019169329</v>
      </c>
      <c r="S2640">
        <v>7.6875</v>
      </c>
      <c r="T2640" t="s">
        <v>364</v>
      </c>
      <c r="U2640">
        <v>8.3996116337046214</v>
      </c>
      <c r="V2640" t="s">
        <v>364</v>
      </c>
      <c r="W2640" t="s">
        <v>364</v>
      </c>
      <c r="X2640" t="s">
        <v>364</v>
      </c>
      <c r="Y2640">
        <v>8.3072261211657814</v>
      </c>
      <c r="Z2640" t="s">
        <v>364</v>
      </c>
    </row>
    <row r="2641" spans="1:26" x14ac:dyDescent="0.25">
      <c r="A2641" t="s">
        <v>154</v>
      </c>
      <c r="B2641" t="s">
        <v>363</v>
      </c>
      <c r="C2641" t="str">
        <f>+VLOOKUP(Importaciones_mensuales[[#This Row],[Código Arancelario]],Codigos10[],2,0)</f>
        <v>Pistacho</v>
      </c>
      <c r="D2641">
        <f>+VLOOKUP(Importaciones_mensuales[[#This Row],[Cultivo]],Cod_categoría[],2,0)</f>
        <v>100105005</v>
      </c>
      <c r="E2641" t="str">
        <f>+VLOOKUP(Importaciones_mensuales[[#This Row],[Código Arancelario]],Codigos10[],4,0)</f>
        <v>Deshidratado</v>
      </c>
      <c r="F2641">
        <f>+VLOOKUP(Importaciones_mensuales[[#This Row],[Procesamiento]],Cod_procesamiento[],2,0)</f>
        <v>3</v>
      </c>
      <c r="G2641" t="str">
        <f>+VLOOKUP(Importaciones_mensuales[[#This Row],[Código Arancelario]],Codigos10[],3,0)</f>
        <v>Sin cáscara</v>
      </c>
      <c r="H2641">
        <f>+VLOOKUP(Importaciones_mensuales[[#This Row],[Tipo]],Cod_tipo[],2,0)</f>
        <v>4</v>
      </c>
      <c r="I2641" t="str">
        <f>+VLOOKUP(Importaciones_mensuales[[#This Row],[Código Arancelario]],Codigos10[],5,0)</f>
        <v>Frutos Secos</v>
      </c>
      <c r="J2641">
        <f>+VLOOKUP(Importaciones_mensuales[[#This Row],[Categoría]],Cod_Tipo_cultivo[],2,0)</f>
        <v>6</v>
      </c>
      <c r="K2641" t="s">
        <v>129</v>
      </c>
      <c r="L2641">
        <f>+VLOOKUP(Importaciones_mensuales[[#This Row],[Contenido]],Contenido_cod[],2,0)</f>
        <v>1</v>
      </c>
      <c r="M2641" t="str">
        <f>+VLOOKUP(Importaciones_mensuales[[#This Row],[Código Arancelario]],Codigos10[],7,0)</f>
        <v>Sin especificar</v>
      </c>
      <c r="N2641">
        <v>2018</v>
      </c>
      <c r="O2641" t="s">
        <v>364</v>
      </c>
      <c r="P2641" t="s">
        <v>364</v>
      </c>
      <c r="Q2641" t="s">
        <v>364</v>
      </c>
      <c r="R2641" t="s">
        <v>364</v>
      </c>
      <c r="S2641">
        <v>10.049823633156967</v>
      </c>
      <c r="T2641" t="s">
        <v>364</v>
      </c>
      <c r="U2641" t="s">
        <v>364</v>
      </c>
      <c r="V2641">
        <v>18.686290650406505</v>
      </c>
      <c r="W2641" t="s">
        <v>364</v>
      </c>
      <c r="X2641">
        <v>18.573662674650699</v>
      </c>
      <c r="Y2641" t="s">
        <v>364</v>
      </c>
      <c r="Z2641">
        <v>18.621078869047619</v>
      </c>
    </row>
    <row r="2642" spans="1:26" x14ac:dyDescent="0.25">
      <c r="A2642" t="s">
        <v>288</v>
      </c>
      <c r="B2642" t="s">
        <v>363</v>
      </c>
      <c r="C2642" t="str">
        <f>+VLOOKUP(Importaciones_mensuales[[#This Row],[Código Arancelario]],Codigos10[],2,0)</f>
        <v>Nuez</v>
      </c>
      <c r="D2642">
        <f>+VLOOKUP(Importaciones_mensuales[[#This Row],[Cultivo]],Cod_categoría[],2,0)</f>
        <v>100105004</v>
      </c>
      <c r="E2642" t="str">
        <f>+VLOOKUP(Importaciones_mensuales[[#This Row],[Código Arancelario]],Codigos10[],4,0)</f>
        <v>Deshidratado</v>
      </c>
      <c r="F2642">
        <f>+VLOOKUP(Importaciones_mensuales[[#This Row],[Procesamiento]],Cod_procesamiento[],2,0)</f>
        <v>3</v>
      </c>
      <c r="G2642" t="str">
        <f>+VLOOKUP(Importaciones_mensuales[[#This Row],[Código Arancelario]],Codigos10[],3,0)</f>
        <v>Con cáscara</v>
      </c>
      <c r="H2642">
        <f>+VLOOKUP(Importaciones_mensuales[[#This Row],[Tipo]],Cod_tipo[],2,0)</f>
        <v>3</v>
      </c>
      <c r="I2642" t="str">
        <f>+VLOOKUP(Importaciones_mensuales[[#This Row],[Código Arancelario]],Codigos10[],5,0)</f>
        <v>Frutos Secos</v>
      </c>
      <c r="J2642">
        <f>+VLOOKUP(Importaciones_mensuales[[#This Row],[Categoría]],Cod_Tipo_cultivo[],2,0)</f>
        <v>6</v>
      </c>
      <c r="K2642" t="s">
        <v>129</v>
      </c>
      <c r="L2642">
        <f>+VLOOKUP(Importaciones_mensuales[[#This Row],[Contenido]],Contenido_cod[],2,0)</f>
        <v>1</v>
      </c>
      <c r="M2642" t="str">
        <f>+VLOOKUP(Importaciones_mensuales[[#This Row],[Código Arancelario]],Codigos10[],7,0)</f>
        <v>Nueces de Macadamia</v>
      </c>
      <c r="N2642">
        <v>2018</v>
      </c>
      <c r="O2642" t="s">
        <v>364</v>
      </c>
      <c r="P2642" t="s">
        <v>364</v>
      </c>
      <c r="Q2642" t="s">
        <v>364</v>
      </c>
      <c r="R2642" t="s">
        <v>364</v>
      </c>
      <c r="S2642">
        <v>7.6865105888580345</v>
      </c>
      <c r="T2642" t="s">
        <v>364</v>
      </c>
      <c r="U2642" t="s">
        <v>364</v>
      </c>
      <c r="V2642" t="s">
        <v>364</v>
      </c>
      <c r="W2642" t="s">
        <v>364</v>
      </c>
      <c r="X2642" t="s">
        <v>364</v>
      </c>
      <c r="Y2642" t="s">
        <v>364</v>
      </c>
      <c r="Z2642" t="s">
        <v>364</v>
      </c>
    </row>
    <row r="2643" spans="1:26" x14ac:dyDescent="0.25">
      <c r="A2643" t="s">
        <v>155</v>
      </c>
      <c r="B2643" t="s">
        <v>363</v>
      </c>
      <c r="C2643" t="str">
        <f>+VLOOKUP(Importaciones_mensuales[[#This Row],[Código Arancelario]],Codigos10[],2,0)</f>
        <v>Nuez</v>
      </c>
      <c r="D2643">
        <f>+VLOOKUP(Importaciones_mensuales[[#This Row],[Cultivo]],Cod_categoría[],2,0)</f>
        <v>100105004</v>
      </c>
      <c r="E2643" t="str">
        <f>+VLOOKUP(Importaciones_mensuales[[#This Row],[Código Arancelario]],Codigos10[],4,0)</f>
        <v>Deshidratado</v>
      </c>
      <c r="F2643">
        <f>+VLOOKUP(Importaciones_mensuales[[#This Row],[Procesamiento]],Cod_procesamiento[],2,0)</f>
        <v>3</v>
      </c>
      <c r="G2643" t="str">
        <f>+VLOOKUP(Importaciones_mensuales[[#This Row],[Código Arancelario]],Codigos10[],3,0)</f>
        <v>Sin cáscara</v>
      </c>
      <c r="H2643">
        <f>+VLOOKUP(Importaciones_mensuales[[#This Row],[Tipo]],Cod_tipo[],2,0)</f>
        <v>4</v>
      </c>
      <c r="I2643" t="str">
        <f>+VLOOKUP(Importaciones_mensuales[[#This Row],[Código Arancelario]],Codigos10[],5,0)</f>
        <v>Frutos Secos</v>
      </c>
      <c r="J2643">
        <f>+VLOOKUP(Importaciones_mensuales[[#This Row],[Categoría]],Cod_Tipo_cultivo[],2,0)</f>
        <v>6</v>
      </c>
      <c r="K2643" t="s">
        <v>129</v>
      </c>
      <c r="L2643">
        <f>+VLOOKUP(Importaciones_mensuales[[#This Row],[Contenido]],Contenido_cod[],2,0)</f>
        <v>1</v>
      </c>
      <c r="M2643" t="str">
        <f>+VLOOKUP(Importaciones_mensuales[[#This Row],[Código Arancelario]],Codigos10[],7,0)</f>
        <v>Nueces de Macadamia</v>
      </c>
      <c r="N2643">
        <v>2018</v>
      </c>
      <c r="O2643" t="s">
        <v>364</v>
      </c>
      <c r="P2643" t="s">
        <v>364</v>
      </c>
      <c r="Q2643" t="s">
        <v>364</v>
      </c>
      <c r="R2643" t="s">
        <v>364</v>
      </c>
      <c r="S2643" t="s">
        <v>364</v>
      </c>
      <c r="T2643" t="s">
        <v>364</v>
      </c>
      <c r="U2643">
        <v>10.89241162904346</v>
      </c>
      <c r="V2643" t="s">
        <v>364</v>
      </c>
      <c r="W2643" t="s">
        <v>364</v>
      </c>
      <c r="X2643" t="s">
        <v>364</v>
      </c>
      <c r="Y2643" t="s">
        <v>364</v>
      </c>
      <c r="Z2643" t="s">
        <v>364</v>
      </c>
    </row>
    <row r="2644" spans="1:26" x14ac:dyDescent="0.25">
      <c r="A2644" t="s">
        <v>157</v>
      </c>
      <c r="B2644" t="s">
        <v>363</v>
      </c>
      <c r="C2644" t="str">
        <f>+VLOOKUP(Importaciones_mensuales[[#This Row],[Código Arancelario]],Codigos10[],2,0)</f>
        <v>Nuez</v>
      </c>
      <c r="D2644">
        <f>+VLOOKUP(Importaciones_mensuales[[#This Row],[Cultivo]],Cod_categoría[],2,0)</f>
        <v>100105004</v>
      </c>
      <c r="E2644" t="str">
        <f>+VLOOKUP(Importaciones_mensuales[[#This Row],[Código Arancelario]],Codigos10[],4,0)</f>
        <v>Deshidratado</v>
      </c>
      <c r="F2644">
        <f>+VLOOKUP(Importaciones_mensuales[[#This Row],[Procesamiento]],Cod_procesamiento[],2,0)</f>
        <v>3</v>
      </c>
      <c r="G2644" t="str">
        <f>+VLOOKUP(Importaciones_mensuales[[#This Row],[Código Arancelario]],Codigos10[],3,0)</f>
        <v>Sin especificar</v>
      </c>
      <c r="H2644">
        <f>+VLOOKUP(Importaciones_mensuales[[#This Row],[Tipo]],Cod_tipo[],2,0)</f>
        <v>5</v>
      </c>
      <c r="I2644" t="str">
        <f>+VLOOKUP(Importaciones_mensuales[[#This Row],[Código Arancelario]],Codigos10[],5,0)</f>
        <v>Frutos Secos</v>
      </c>
      <c r="J2644">
        <f>+VLOOKUP(Importaciones_mensuales[[#This Row],[Categoría]],Cod_Tipo_cultivo[],2,0)</f>
        <v>6</v>
      </c>
      <c r="K2644" t="s">
        <v>129</v>
      </c>
      <c r="L2644">
        <f>+VLOOKUP(Importaciones_mensuales[[#This Row],[Contenido]],Contenido_cod[],2,0)</f>
        <v>1</v>
      </c>
      <c r="M2644" t="str">
        <f>+VLOOKUP(Importaciones_mensuales[[#This Row],[Código Arancelario]],Codigos10[],7,0)</f>
        <v>Otras nueces</v>
      </c>
      <c r="N2644">
        <v>2018</v>
      </c>
      <c r="O2644" t="s">
        <v>364</v>
      </c>
      <c r="P2644">
        <v>2.3285839126117178</v>
      </c>
      <c r="Q2644">
        <v>27.715624999999999</v>
      </c>
      <c r="R2644">
        <v>1.4330020240472905</v>
      </c>
      <c r="S2644">
        <v>35.856999999999999</v>
      </c>
      <c r="T2644" t="s">
        <v>364</v>
      </c>
      <c r="U2644" t="s">
        <v>364</v>
      </c>
      <c r="V2644" t="s">
        <v>364</v>
      </c>
      <c r="W2644">
        <v>3.2340606060606061</v>
      </c>
      <c r="X2644" t="s">
        <v>364</v>
      </c>
      <c r="Y2644">
        <v>57.641300000000001</v>
      </c>
      <c r="Z2644">
        <v>2.2640700977324153</v>
      </c>
    </row>
    <row r="2645" spans="1:26" x14ac:dyDescent="0.25">
      <c r="A2645" t="s">
        <v>159</v>
      </c>
      <c r="B2645" t="s">
        <v>363</v>
      </c>
      <c r="C2645" t="str">
        <f>+VLOOKUP(Importaciones_mensuales[[#This Row],[Código Arancelario]],Codigos10[],2,0)</f>
        <v>Plátano</v>
      </c>
      <c r="D2645">
        <f>+VLOOKUP(Importaciones_mensuales[[#This Row],[Cultivo]],Cod_categoría[],2,0)</f>
        <v>100108006</v>
      </c>
      <c r="E2645" t="str">
        <f>+VLOOKUP(Importaciones_mensuales[[#This Row],[Código Arancelario]],Codigos10[],4,0)</f>
        <v>Sin especificar</v>
      </c>
      <c r="F2645">
        <f>+VLOOKUP(Importaciones_mensuales[[#This Row],[Procesamiento]],Cod_procesamiento[],2,0)</f>
        <v>6</v>
      </c>
      <c r="G2645" t="str">
        <f>+VLOOKUP(Importaciones_mensuales[[#This Row],[Código Arancelario]],Codigos10[],3,0)</f>
        <v>Sin especificar</v>
      </c>
      <c r="H2645">
        <f>+VLOOKUP(Importaciones_mensuales[[#This Row],[Tipo]],Cod_tipo[],2,0)</f>
        <v>5</v>
      </c>
      <c r="I2645" t="str">
        <f>+VLOOKUP(Importaciones_mensuales[[#This Row],[Código Arancelario]],Codigos10[],5,0)</f>
        <v>Tropicales y Subtropicales</v>
      </c>
      <c r="J2645">
        <f>+VLOOKUP(Importaciones_mensuales[[#This Row],[Categoría]],Cod_Tipo_cultivo[],2,0)</f>
        <v>4</v>
      </c>
      <c r="K2645" t="s">
        <v>129</v>
      </c>
      <c r="L2645">
        <f>+VLOOKUP(Importaciones_mensuales[[#This Row],[Contenido]],Contenido_cod[],2,0)</f>
        <v>1</v>
      </c>
      <c r="M2645" t="str">
        <f>+VLOOKUP(Importaciones_mensuales[[#This Row],[Código Arancelario]],Codigos10[],7,0)</f>
        <v>Sin especificar</v>
      </c>
      <c r="N2645">
        <v>2018</v>
      </c>
      <c r="O2645">
        <v>0.34459676725528243</v>
      </c>
      <c r="P2645">
        <v>0.34511810373476487</v>
      </c>
      <c r="Q2645">
        <v>0.34466169432425181</v>
      </c>
      <c r="R2645">
        <v>0.3408065573773883</v>
      </c>
      <c r="S2645">
        <v>0.36684733475872799</v>
      </c>
      <c r="T2645">
        <v>0.40193625499360908</v>
      </c>
      <c r="U2645">
        <v>0.35871358450706781</v>
      </c>
      <c r="V2645">
        <v>0.32908698335746556</v>
      </c>
      <c r="W2645">
        <v>0.34576368358534304</v>
      </c>
      <c r="X2645">
        <v>0.37785036189991728</v>
      </c>
      <c r="Y2645">
        <v>0.39411519318078059</v>
      </c>
      <c r="Z2645">
        <v>0.36635803019322588</v>
      </c>
    </row>
    <row r="2646" spans="1:26" x14ac:dyDescent="0.25">
      <c r="A2646" t="s">
        <v>161</v>
      </c>
      <c r="B2646" t="s">
        <v>363</v>
      </c>
      <c r="C2646" t="str">
        <f>+VLOOKUP(Importaciones_mensuales[[#This Row],[Código Arancelario]],Codigos10[],2,0)</f>
        <v>Plátano</v>
      </c>
      <c r="D2646">
        <f>+VLOOKUP(Importaciones_mensuales[[#This Row],[Cultivo]],Cod_categoría[],2,0)</f>
        <v>100108006</v>
      </c>
      <c r="E2646" t="str">
        <f>+VLOOKUP(Importaciones_mensuales[[#This Row],[Código Arancelario]],Codigos10[],4,0)</f>
        <v>Sin especificar</v>
      </c>
      <c r="F2646">
        <f>+VLOOKUP(Importaciones_mensuales[[#This Row],[Procesamiento]],Cod_procesamiento[],2,0)</f>
        <v>6</v>
      </c>
      <c r="G2646" t="str">
        <f>+VLOOKUP(Importaciones_mensuales[[#This Row],[Código Arancelario]],Codigos10[],3,0)</f>
        <v>Sin especificar</v>
      </c>
      <c r="H2646">
        <f>+VLOOKUP(Importaciones_mensuales[[#This Row],[Tipo]],Cod_tipo[],2,0)</f>
        <v>5</v>
      </c>
      <c r="I2646" t="str">
        <f>+VLOOKUP(Importaciones_mensuales[[#This Row],[Código Arancelario]],Codigos10[],5,0)</f>
        <v>Tropicales y Subtropicales</v>
      </c>
      <c r="J2646">
        <f>+VLOOKUP(Importaciones_mensuales[[#This Row],[Categoría]],Cod_Tipo_cultivo[],2,0)</f>
        <v>4</v>
      </c>
      <c r="K2646" t="s">
        <v>129</v>
      </c>
      <c r="L2646">
        <f>+VLOOKUP(Importaciones_mensuales[[#This Row],[Contenido]],Contenido_cod[],2,0)</f>
        <v>1</v>
      </c>
      <c r="M2646" t="str">
        <f>+VLOOKUP(Importaciones_mensuales[[#This Row],[Código Arancelario]],Codigos10[],7,0)</f>
        <v>Sin especificar</v>
      </c>
      <c r="N2646">
        <v>2018</v>
      </c>
      <c r="O2646">
        <v>0.36302498076707829</v>
      </c>
      <c r="P2646">
        <v>0.37726371391672847</v>
      </c>
      <c r="Q2646">
        <v>0.38943689683088839</v>
      </c>
      <c r="R2646">
        <v>0.36775015560867003</v>
      </c>
      <c r="S2646">
        <v>0.35426535532111036</v>
      </c>
      <c r="T2646">
        <v>0.35325244381197801</v>
      </c>
      <c r="U2646">
        <v>0.35531465139750984</v>
      </c>
      <c r="V2646">
        <v>0.34364446571696849</v>
      </c>
      <c r="W2646">
        <v>0.33842631783979066</v>
      </c>
      <c r="X2646">
        <v>0.33773365636167152</v>
      </c>
      <c r="Y2646">
        <v>0.35501899845071871</v>
      </c>
      <c r="Z2646">
        <v>0.35415152486338169</v>
      </c>
    </row>
    <row r="2647" spans="1:26" x14ac:dyDescent="0.25">
      <c r="A2647" t="s">
        <v>162</v>
      </c>
      <c r="B2647" t="s">
        <v>363</v>
      </c>
      <c r="C2647" t="str">
        <f>+VLOOKUP(Importaciones_mensuales[[#This Row],[Código Arancelario]],Codigos10[],2,0)</f>
        <v>Dátil</v>
      </c>
      <c r="D2647">
        <f>+VLOOKUP(Importaciones_mensuales[[#This Row],[Cultivo]],Cod_categoría[],2,0)</f>
        <v>100114023</v>
      </c>
      <c r="E2647" t="str">
        <f>+VLOOKUP(Importaciones_mensuales[[#This Row],[Código Arancelario]],Codigos10[],4,0)</f>
        <v>Sin especificar</v>
      </c>
      <c r="F2647">
        <f>+VLOOKUP(Importaciones_mensuales[[#This Row],[Procesamiento]],Cod_procesamiento[],2,0)</f>
        <v>6</v>
      </c>
      <c r="G2647" t="str">
        <f>+VLOOKUP(Importaciones_mensuales[[#This Row],[Código Arancelario]],Codigos10[],3,0)</f>
        <v>Sin especificar</v>
      </c>
      <c r="H2647">
        <f>+VLOOKUP(Importaciones_mensuales[[#This Row],[Tipo]],Cod_tipo[],2,0)</f>
        <v>5</v>
      </c>
      <c r="I2647" t="str">
        <f>+VLOOKUP(Importaciones_mensuales[[#This Row],[Código Arancelario]],Codigos10[],5,0)</f>
        <v>Tropicales y Subtropicales</v>
      </c>
      <c r="J2647">
        <f>+VLOOKUP(Importaciones_mensuales[[#This Row],[Categoría]],Cod_Tipo_cultivo[],2,0)</f>
        <v>4</v>
      </c>
      <c r="K2647" t="s">
        <v>129</v>
      </c>
      <c r="L2647">
        <f>+VLOOKUP(Importaciones_mensuales[[#This Row],[Contenido]],Contenido_cod[],2,0)</f>
        <v>1</v>
      </c>
      <c r="M2647" t="str">
        <f>+VLOOKUP(Importaciones_mensuales[[#This Row],[Código Arancelario]],Codigos10[],7,0)</f>
        <v>Sin especificar</v>
      </c>
      <c r="N2647">
        <v>2018</v>
      </c>
      <c r="O2647">
        <v>1.8292676868044515</v>
      </c>
      <c r="P2647">
        <v>3.6696348318647836</v>
      </c>
      <c r="Q2647">
        <v>1.7344540000000002</v>
      </c>
      <c r="R2647">
        <v>1.1261319999999999</v>
      </c>
      <c r="S2647">
        <v>1.8428811142390009</v>
      </c>
      <c r="T2647">
        <v>2.5712319343894423</v>
      </c>
      <c r="U2647">
        <v>1.7532215073529411</v>
      </c>
      <c r="V2647" t="s">
        <v>364</v>
      </c>
      <c r="W2647">
        <v>1.7145553359683796</v>
      </c>
      <c r="X2647">
        <v>1.7351782422922253</v>
      </c>
      <c r="Y2647">
        <v>1.3578399999999999</v>
      </c>
      <c r="Z2647">
        <v>2.2395640366701923</v>
      </c>
    </row>
    <row r="2648" spans="1:26" x14ac:dyDescent="0.25">
      <c r="A2648" t="s">
        <v>289</v>
      </c>
      <c r="B2648" t="s">
        <v>363</v>
      </c>
      <c r="C2648" t="str">
        <f>+VLOOKUP(Importaciones_mensuales[[#This Row],[Código Arancelario]],Codigos10[],2,0)</f>
        <v>Higo</v>
      </c>
      <c r="D2648">
        <f>+VLOOKUP(Importaciones_mensuales[[#This Row],[Cultivo]],Cod_categoría[],2,0)</f>
        <v>100101006</v>
      </c>
      <c r="E2648" t="str">
        <f>+VLOOKUP(Importaciones_mensuales[[#This Row],[Código Arancelario]],Codigos10[],4,0)</f>
        <v>Sin especificar</v>
      </c>
      <c r="F2648">
        <f>+VLOOKUP(Importaciones_mensuales[[#This Row],[Procesamiento]],Cod_procesamiento[],2,0)</f>
        <v>6</v>
      </c>
      <c r="G2648" t="str">
        <f>+VLOOKUP(Importaciones_mensuales[[#This Row],[Código Arancelario]],Codigos10[],3,0)</f>
        <v>Sin especificar</v>
      </c>
      <c r="H2648">
        <f>+VLOOKUP(Importaciones_mensuales[[#This Row],[Tipo]],Cod_tipo[],2,0)</f>
        <v>5</v>
      </c>
      <c r="I2648" t="str">
        <f>+VLOOKUP(Importaciones_mensuales[[#This Row],[Código Arancelario]],Codigos10[],5,0)</f>
        <v>Berries</v>
      </c>
      <c r="J2648">
        <f>+VLOOKUP(Importaciones_mensuales[[#This Row],[Categoría]],Cod_Tipo_cultivo[],2,0)</f>
        <v>1</v>
      </c>
      <c r="K2648" t="s">
        <v>129</v>
      </c>
      <c r="L2648">
        <f>+VLOOKUP(Importaciones_mensuales[[#This Row],[Contenido]],Contenido_cod[],2,0)</f>
        <v>1</v>
      </c>
      <c r="M2648" t="str">
        <f>+VLOOKUP(Importaciones_mensuales[[#This Row],[Código Arancelario]],Codigos10[],7,0)</f>
        <v>Sin especificar</v>
      </c>
      <c r="N2648">
        <v>2018</v>
      </c>
      <c r="O2648">
        <v>6.4740000000000002</v>
      </c>
      <c r="P2648" t="s">
        <v>364</v>
      </c>
      <c r="Q2648" t="s">
        <v>364</v>
      </c>
      <c r="R2648" t="s">
        <v>364</v>
      </c>
      <c r="S2648">
        <v>6.7770466666666662</v>
      </c>
      <c r="T2648" t="s">
        <v>364</v>
      </c>
      <c r="U2648" t="s">
        <v>364</v>
      </c>
      <c r="V2648">
        <v>5.3245499999999995</v>
      </c>
      <c r="W2648" t="s">
        <v>364</v>
      </c>
      <c r="X2648" t="s">
        <v>364</v>
      </c>
      <c r="Y2648" t="s">
        <v>364</v>
      </c>
      <c r="Z2648" t="s">
        <v>364</v>
      </c>
    </row>
    <row r="2649" spans="1:26" x14ac:dyDescent="0.25">
      <c r="A2649" t="s">
        <v>164</v>
      </c>
      <c r="B2649" t="s">
        <v>363</v>
      </c>
      <c r="C2649" t="str">
        <f>+VLOOKUP(Importaciones_mensuales[[#This Row],[Código Arancelario]],Codigos10[],2,0)</f>
        <v>Piña</v>
      </c>
      <c r="D2649">
        <f>+VLOOKUP(Importaciones_mensuales[[#This Row],[Cultivo]],Cod_categoría[],2,0)</f>
        <v>100108005</v>
      </c>
      <c r="E2649" t="str">
        <f>+VLOOKUP(Importaciones_mensuales[[#This Row],[Código Arancelario]],Codigos10[],4,0)</f>
        <v>Sin especificar</v>
      </c>
      <c r="F2649">
        <f>+VLOOKUP(Importaciones_mensuales[[#This Row],[Procesamiento]],Cod_procesamiento[],2,0)</f>
        <v>6</v>
      </c>
      <c r="G2649" t="str">
        <f>+VLOOKUP(Importaciones_mensuales[[#This Row],[Código Arancelario]],Codigos10[],3,0)</f>
        <v>Sin especificar</v>
      </c>
      <c r="H2649">
        <f>+VLOOKUP(Importaciones_mensuales[[#This Row],[Tipo]],Cod_tipo[],2,0)</f>
        <v>5</v>
      </c>
      <c r="I2649" t="str">
        <f>+VLOOKUP(Importaciones_mensuales[[#This Row],[Código Arancelario]],Codigos10[],5,0)</f>
        <v>Tropicales y Subtropicales</v>
      </c>
      <c r="J2649">
        <f>+VLOOKUP(Importaciones_mensuales[[#This Row],[Categoría]],Cod_Tipo_cultivo[],2,0)</f>
        <v>4</v>
      </c>
      <c r="K2649" t="s">
        <v>129</v>
      </c>
      <c r="L2649">
        <f>+VLOOKUP(Importaciones_mensuales[[#This Row],[Contenido]],Contenido_cod[],2,0)</f>
        <v>1</v>
      </c>
      <c r="M2649" t="str">
        <f>+VLOOKUP(Importaciones_mensuales[[#This Row],[Código Arancelario]],Codigos10[],7,0)</f>
        <v>Sin especificar</v>
      </c>
      <c r="N2649">
        <v>2018</v>
      </c>
      <c r="O2649">
        <v>0.4834133314572186</v>
      </c>
      <c r="P2649">
        <v>0.47042748847895749</v>
      </c>
      <c r="Q2649">
        <v>0.47976741793027139</v>
      </c>
      <c r="R2649">
        <v>0.48260214540865476</v>
      </c>
      <c r="S2649">
        <v>0.47053627183289359</v>
      </c>
      <c r="T2649">
        <v>0.47740363089039484</v>
      </c>
      <c r="U2649">
        <v>0.4610203478419026</v>
      </c>
      <c r="V2649">
        <v>0.43631935167897112</v>
      </c>
      <c r="W2649">
        <v>0.44034728481445601</v>
      </c>
      <c r="X2649">
        <v>0.44986505934837107</v>
      </c>
      <c r="Y2649">
        <v>0.45459744940471253</v>
      </c>
      <c r="Z2649">
        <v>0.45254001377442282</v>
      </c>
    </row>
    <row r="2650" spans="1:26" x14ac:dyDescent="0.25">
      <c r="A2650" t="s">
        <v>192</v>
      </c>
      <c r="B2650" t="s">
        <v>362</v>
      </c>
      <c r="C2650" t="str">
        <f>+VLOOKUP(Importaciones_mensuales[[#This Row],[Código Arancelario]],Codigos10[],2,0)</f>
        <v>Uva</v>
      </c>
      <c r="D2650">
        <f>+VLOOKUP(Importaciones_mensuales[[#This Row],[Cultivo]],Cod_categoría[],2,0)</f>
        <v>100109001</v>
      </c>
      <c r="E2650" t="str">
        <f>+VLOOKUP(Importaciones_mensuales[[#This Row],[Código Arancelario]],Codigos10[],4,0)</f>
        <v>Fresco</v>
      </c>
      <c r="F2650">
        <f>+VLOOKUP(Importaciones_mensuales[[#This Row],[Procesamiento]],Cod_procesamiento[],2,0)</f>
        <v>4</v>
      </c>
      <c r="G2650" t="str">
        <f>+VLOOKUP(Importaciones_mensuales[[#This Row],[Código Arancelario]],Codigos10[],3,0)</f>
        <v>No orgánico</v>
      </c>
      <c r="H2650">
        <f>+VLOOKUP(Importaciones_mensuales[[#This Row],[Tipo]],Cod_tipo[],2,0)</f>
        <v>2</v>
      </c>
      <c r="I2650" t="str">
        <f>+VLOOKUP(Importaciones_mensuales[[#This Row],[Código Arancelario]],Codigos10[],5,0)</f>
        <v>Uva</v>
      </c>
      <c r="J2650">
        <f>+VLOOKUP(Importaciones_mensuales[[#This Row],[Categoría]],Cod_Tipo_cultivo[],2,0)</f>
        <v>11</v>
      </c>
      <c r="K2650" t="s">
        <v>129</v>
      </c>
      <c r="L2650">
        <f>+VLOOKUP(Importaciones_mensuales[[#This Row],[Contenido]],Contenido_cod[],2,0)</f>
        <v>1</v>
      </c>
      <c r="M2650" t="str">
        <f>+VLOOKUP(Importaciones_mensuales[[#This Row],[Código Arancelario]],Codigos10[],7,0)</f>
        <v>Flame seedles</v>
      </c>
      <c r="N2650">
        <v>2021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3102.57</v>
      </c>
      <c r="V2650">
        <v>16079.2</v>
      </c>
      <c r="W2650">
        <v>6206.4</v>
      </c>
      <c r="X2650">
        <v>0</v>
      </c>
      <c r="Y2650">
        <v>0</v>
      </c>
      <c r="Z2650">
        <v>0</v>
      </c>
    </row>
    <row r="2651" spans="1:26" x14ac:dyDescent="0.25">
      <c r="A2651" t="s">
        <v>194</v>
      </c>
      <c r="B2651" t="s">
        <v>362</v>
      </c>
      <c r="C2651" t="str">
        <f>+VLOOKUP(Importaciones_mensuales[[#This Row],[Código Arancelario]],Codigos10[],2,0)</f>
        <v>Uva</v>
      </c>
      <c r="D2651">
        <f>+VLOOKUP(Importaciones_mensuales[[#This Row],[Cultivo]],Cod_categoría[],2,0)</f>
        <v>100109001</v>
      </c>
      <c r="E2651" t="str">
        <f>+VLOOKUP(Importaciones_mensuales[[#This Row],[Código Arancelario]],Codigos10[],4,0)</f>
        <v>Fresco</v>
      </c>
      <c r="F2651">
        <f>+VLOOKUP(Importaciones_mensuales[[#This Row],[Procesamiento]],Cod_procesamiento[],2,0)</f>
        <v>4</v>
      </c>
      <c r="G2651" t="str">
        <f>+VLOOKUP(Importaciones_mensuales[[#This Row],[Código Arancelario]],Codigos10[],3,0)</f>
        <v>No orgánico</v>
      </c>
      <c r="H2651">
        <f>+VLOOKUP(Importaciones_mensuales[[#This Row],[Tipo]],Cod_tipo[],2,0)</f>
        <v>2</v>
      </c>
      <c r="I2651" t="str">
        <f>+VLOOKUP(Importaciones_mensuales[[#This Row],[Código Arancelario]],Codigos10[],5,0)</f>
        <v>Uva</v>
      </c>
      <c r="J2651">
        <f>+VLOOKUP(Importaciones_mensuales[[#This Row],[Categoría]],Cod_Tipo_cultivo[],2,0)</f>
        <v>11</v>
      </c>
      <c r="K2651" t="s">
        <v>129</v>
      </c>
      <c r="L2651">
        <f>+VLOOKUP(Importaciones_mensuales[[#This Row],[Contenido]],Contenido_cod[],2,0)</f>
        <v>1</v>
      </c>
      <c r="M2651" t="str">
        <f>+VLOOKUP(Importaciones_mensuales[[#This Row],[Código Arancelario]],Codigos10[],7,0)</f>
        <v>Sugraone</v>
      </c>
      <c r="N2651">
        <v>2021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3103.2</v>
      </c>
      <c r="V2651">
        <v>9322</v>
      </c>
      <c r="W2651">
        <v>0</v>
      </c>
      <c r="X2651">
        <v>0</v>
      </c>
      <c r="Y2651">
        <v>0</v>
      </c>
      <c r="Z2651">
        <v>0</v>
      </c>
    </row>
    <row r="2652" spans="1:26" x14ac:dyDescent="0.25">
      <c r="A2652" t="s">
        <v>171</v>
      </c>
      <c r="B2652" t="s">
        <v>363</v>
      </c>
      <c r="C2652" t="str">
        <f>+VLOOKUP(Importaciones_mensuales[[#This Row],[Código Arancelario]],Codigos10[],2,0)</f>
        <v>Palta</v>
      </c>
      <c r="D2652">
        <f>+VLOOKUP(Importaciones_mensuales[[#This Row],[Cultivo]],Cod_categoría[],2,0)</f>
        <v>100106002</v>
      </c>
      <c r="E2652" t="str">
        <f>+VLOOKUP(Importaciones_mensuales[[#This Row],[Código Arancelario]],Codigos10[],4,0)</f>
        <v>Sin especificar</v>
      </c>
      <c r="F2652">
        <f>+VLOOKUP(Importaciones_mensuales[[#This Row],[Procesamiento]],Cod_procesamiento[],2,0)</f>
        <v>6</v>
      </c>
      <c r="G2652" t="str">
        <f>+VLOOKUP(Importaciones_mensuales[[#This Row],[Código Arancelario]],Codigos10[],3,0)</f>
        <v>Sin especificar</v>
      </c>
      <c r="H2652">
        <f>+VLOOKUP(Importaciones_mensuales[[#This Row],[Tipo]],Cod_tipo[],2,0)</f>
        <v>5</v>
      </c>
      <c r="I2652" t="str">
        <f>+VLOOKUP(Importaciones_mensuales[[#This Row],[Código Arancelario]],Codigos10[],5,0)</f>
        <v>Frutos Oleaginosos</v>
      </c>
      <c r="J2652">
        <f>+VLOOKUP(Importaciones_mensuales[[#This Row],[Categoría]],Cod_Tipo_cultivo[],2,0)</f>
        <v>12</v>
      </c>
      <c r="K2652" t="s">
        <v>129</v>
      </c>
      <c r="L2652">
        <f>+VLOOKUP(Importaciones_mensuales[[#This Row],[Contenido]],Contenido_cod[],2,0)</f>
        <v>1</v>
      </c>
      <c r="M2652" t="str">
        <f>+VLOOKUP(Importaciones_mensuales[[#This Row],[Código Arancelario]],Codigos10[],7,0)</f>
        <v>Fuerte</v>
      </c>
      <c r="N2652">
        <v>2018</v>
      </c>
      <c r="O2652" t="s">
        <v>364</v>
      </c>
      <c r="P2652" t="s">
        <v>364</v>
      </c>
      <c r="Q2652">
        <v>1.4453791208791209</v>
      </c>
      <c r="R2652">
        <v>1.5433779264214047</v>
      </c>
      <c r="S2652">
        <v>1.5433779264214047</v>
      </c>
      <c r="T2652">
        <v>1.5433779264214047</v>
      </c>
      <c r="U2652">
        <v>1.5433779264214047</v>
      </c>
      <c r="V2652">
        <v>1.5436147038801906</v>
      </c>
      <c r="W2652" t="s">
        <v>364</v>
      </c>
      <c r="X2652" t="s">
        <v>364</v>
      </c>
      <c r="Y2652" t="s">
        <v>364</v>
      </c>
      <c r="Z2652" t="s">
        <v>364</v>
      </c>
    </row>
    <row r="2653" spans="1:26" x14ac:dyDescent="0.25">
      <c r="A2653" t="s">
        <v>229</v>
      </c>
      <c r="B2653" t="s">
        <v>362</v>
      </c>
      <c r="C2653" t="str">
        <f>+VLOOKUP(Importaciones_mensuales[[#This Row],[Código Arancelario]],Codigos10[],2,0)</f>
        <v>Ciruela</v>
      </c>
      <c r="D2653">
        <f>+VLOOKUP(Importaciones_mensuales[[#This Row],[Cultivo]],Cod_categoría[],2,0)</f>
        <v>100103002</v>
      </c>
      <c r="E2653" t="str">
        <f>+VLOOKUP(Importaciones_mensuales[[#This Row],[Código Arancelario]],Codigos10[],4,0)</f>
        <v>Fresco</v>
      </c>
      <c r="F2653">
        <f>+VLOOKUP(Importaciones_mensuales[[#This Row],[Procesamiento]],Cod_procesamiento[],2,0)</f>
        <v>4</v>
      </c>
      <c r="G2653" t="str">
        <f>+VLOOKUP(Importaciones_mensuales[[#This Row],[Código Arancelario]],Codigos10[],3,0)</f>
        <v>No orgánico</v>
      </c>
      <c r="H2653">
        <f>+VLOOKUP(Importaciones_mensuales[[#This Row],[Tipo]],Cod_tipo[],2,0)</f>
        <v>2</v>
      </c>
      <c r="I2653" t="str">
        <f>+VLOOKUP(Importaciones_mensuales[[#This Row],[Código Arancelario]],Codigos10[],5,0)</f>
        <v>Frutos de carozo</v>
      </c>
      <c r="J2653">
        <f>+VLOOKUP(Importaciones_mensuales[[#This Row],[Categoría]],Cod_Tipo_cultivo[],2,0)</f>
        <v>5</v>
      </c>
      <c r="K2653" t="s">
        <v>129</v>
      </c>
      <c r="L2653">
        <f>+VLOOKUP(Importaciones_mensuales[[#This Row],[Contenido]],Contenido_cod[],2,0)</f>
        <v>1</v>
      </c>
      <c r="M2653" t="str">
        <f>+VLOOKUP(Importaciones_mensuales[[#This Row],[Código Arancelario]],Codigos10[],7,0)</f>
        <v>Sin especificar</v>
      </c>
      <c r="N2653">
        <v>2021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19594</v>
      </c>
      <c r="U2653">
        <v>10850.8</v>
      </c>
      <c r="V2653">
        <v>12146.24</v>
      </c>
      <c r="W2653">
        <v>4671</v>
      </c>
      <c r="X2653">
        <v>0</v>
      </c>
      <c r="Y2653">
        <v>0</v>
      </c>
      <c r="Z2653">
        <v>0</v>
      </c>
    </row>
    <row r="2654" spans="1:26" x14ac:dyDescent="0.25">
      <c r="A2654" t="s">
        <v>174</v>
      </c>
      <c r="B2654" t="s">
        <v>363</v>
      </c>
      <c r="C2654" t="str">
        <f>+VLOOKUP(Importaciones_mensuales[[#This Row],[Código Arancelario]],Codigos10[],2,0)</f>
        <v>Mango</v>
      </c>
      <c r="D2654">
        <f>+VLOOKUP(Importaciones_mensuales[[#This Row],[Cultivo]],Cod_categoría[],2,0)</f>
        <v>100108002</v>
      </c>
      <c r="E2654" t="str">
        <f>+VLOOKUP(Importaciones_mensuales[[#This Row],[Código Arancelario]],Codigos10[],4,0)</f>
        <v>Sin especificar</v>
      </c>
      <c r="F2654">
        <f>+VLOOKUP(Importaciones_mensuales[[#This Row],[Procesamiento]],Cod_procesamiento[],2,0)</f>
        <v>6</v>
      </c>
      <c r="G2654" t="str">
        <f>+VLOOKUP(Importaciones_mensuales[[#This Row],[Código Arancelario]],Codigos10[],3,0)</f>
        <v>Sin especificar</v>
      </c>
      <c r="H2654">
        <f>+VLOOKUP(Importaciones_mensuales[[#This Row],[Tipo]],Cod_tipo[],2,0)</f>
        <v>5</v>
      </c>
      <c r="I2654" t="str">
        <f>+VLOOKUP(Importaciones_mensuales[[#This Row],[Código Arancelario]],Codigos10[],5,0)</f>
        <v>Tropicales y Subtropicales</v>
      </c>
      <c r="J2654">
        <f>+VLOOKUP(Importaciones_mensuales[[#This Row],[Categoría]],Cod_Tipo_cultivo[],2,0)</f>
        <v>4</v>
      </c>
      <c r="K2654" t="s">
        <v>129</v>
      </c>
      <c r="L2654">
        <f>+VLOOKUP(Importaciones_mensuales[[#This Row],[Contenido]],Contenido_cod[],2,0)</f>
        <v>1</v>
      </c>
      <c r="M2654" t="str">
        <f>+VLOOKUP(Importaciones_mensuales[[#This Row],[Código Arancelario]],Codigos10[],7,0)</f>
        <v>Guayabas, mangos y mangostanes</v>
      </c>
      <c r="N2654">
        <v>2018</v>
      </c>
      <c r="O2654">
        <v>0.91011399925219694</v>
      </c>
      <c r="P2654">
        <v>0.90881001798096095</v>
      </c>
      <c r="Q2654">
        <v>0.86010110970851517</v>
      </c>
      <c r="R2654">
        <v>1.2367438899611476</v>
      </c>
      <c r="S2654">
        <v>1.4328456035463706</v>
      </c>
      <c r="T2654">
        <v>1.6566055415716194</v>
      </c>
      <c r="U2654">
        <v>1.5237218233769423</v>
      </c>
      <c r="V2654">
        <v>1.4662797717430831</v>
      </c>
      <c r="W2654">
        <v>1.110690414959544</v>
      </c>
      <c r="X2654">
        <v>1.0038196480518982</v>
      </c>
      <c r="Y2654">
        <v>0.85703052483677578</v>
      </c>
      <c r="Z2654">
        <v>0.81541539005406249</v>
      </c>
    </row>
    <row r="2655" spans="1:26" x14ac:dyDescent="0.25">
      <c r="A2655" t="s">
        <v>176</v>
      </c>
      <c r="B2655" t="s">
        <v>363</v>
      </c>
      <c r="C2655" t="str">
        <f>+VLOOKUP(Importaciones_mensuales[[#This Row],[Código Arancelario]],Codigos10[],2,0)</f>
        <v>Mandarina</v>
      </c>
      <c r="D2655">
        <f>+VLOOKUP(Importaciones_mensuales[[#This Row],[Cultivo]],Cod_categoría[],2,0)</f>
        <v>100102004</v>
      </c>
      <c r="E2655" t="str">
        <f>+VLOOKUP(Importaciones_mensuales[[#This Row],[Código Arancelario]],Codigos10[],4,0)</f>
        <v>Sin especificar</v>
      </c>
      <c r="F2655">
        <f>+VLOOKUP(Importaciones_mensuales[[#This Row],[Procesamiento]],Cod_procesamiento[],2,0)</f>
        <v>6</v>
      </c>
      <c r="G2655" t="str">
        <f>+VLOOKUP(Importaciones_mensuales[[#This Row],[Código Arancelario]],Codigos10[],3,0)</f>
        <v>Sin especificar</v>
      </c>
      <c r="H2655">
        <f>+VLOOKUP(Importaciones_mensuales[[#This Row],[Tipo]],Cod_tipo[],2,0)</f>
        <v>5</v>
      </c>
      <c r="I2655" t="str">
        <f>+VLOOKUP(Importaciones_mensuales[[#This Row],[Código Arancelario]],Codigos10[],5,0)</f>
        <v>Cítricos</v>
      </c>
      <c r="J2655">
        <f>+VLOOKUP(Importaciones_mensuales[[#This Row],[Categoría]],Cod_Tipo_cultivo[],2,0)</f>
        <v>2</v>
      </c>
      <c r="K2655" t="s">
        <v>129</v>
      </c>
      <c r="L2655">
        <f>+VLOOKUP(Importaciones_mensuales[[#This Row],[Contenido]],Contenido_cod[],2,0)</f>
        <v>1</v>
      </c>
      <c r="M2655" t="str">
        <f>+VLOOKUP(Importaciones_mensuales[[#This Row],[Código Arancelario]],Codigos10[],7,0)</f>
        <v>Sin especificar</v>
      </c>
      <c r="N2655">
        <v>2018</v>
      </c>
      <c r="O2655" t="s">
        <v>364</v>
      </c>
      <c r="P2655">
        <v>2.9748297665236501</v>
      </c>
      <c r="Q2655">
        <v>2.8961245746410729</v>
      </c>
      <c r="R2655">
        <v>3.2478960254132083</v>
      </c>
      <c r="S2655" t="s">
        <v>364</v>
      </c>
      <c r="T2655" t="s">
        <v>364</v>
      </c>
      <c r="U2655" t="s">
        <v>364</v>
      </c>
      <c r="V2655" t="s">
        <v>364</v>
      </c>
      <c r="W2655" t="s">
        <v>364</v>
      </c>
      <c r="X2655" t="s">
        <v>364</v>
      </c>
      <c r="Y2655" t="s">
        <v>364</v>
      </c>
      <c r="Z2655" t="s">
        <v>364</v>
      </c>
    </row>
    <row r="2656" spans="1:26" x14ac:dyDescent="0.25">
      <c r="A2656" t="s">
        <v>179</v>
      </c>
      <c r="B2656" t="s">
        <v>363</v>
      </c>
      <c r="C2656" t="str">
        <f>+VLOOKUP(Importaciones_mensuales[[#This Row],[Código Arancelario]],Codigos10[],2,0)</f>
        <v>Otros cítricos</v>
      </c>
      <c r="D2656">
        <f>+VLOOKUP(Importaciones_mensuales[[#This Row],[Cultivo]],Cod_categoría[],2,0)</f>
        <v>100102008</v>
      </c>
      <c r="E2656" t="str">
        <f>+VLOOKUP(Importaciones_mensuales[[#This Row],[Código Arancelario]],Codigos10[],4,0)</f>
        <v>Sin especificar</v>
      </c>
      <c r="F2656">
        <f>+VLOOKUP(Importaciones_mensuales[[#This Row],[Procesamiento]],Cod_procesamiento[],2,0)</f>
        <v>6</v>
      </c>
      <c r="G2656" t="str">
        <f>+VLOOKUP(Importaciones_mensuales[[#This Row],[Código Arancelario]],Codigos10[],3,0)</f>
        <v>Sin especificar</v>
      </c>
      <c r="H2656">
        <f>+VLOOKUP(Importaciones_mensuales[[#This Row],[Tipo]],Cod_tipo[],2,0)</f>
        <v>5</v>
      </c>
      <c r="I2656" t="str">
        <f>+VLOOKUP(Importaciones_mensuales[[#This Row],[Código Arancelario]],Codigos10[],5,0)</f>
        <v>Cítricos</v>
      </c>
      <c r="J2656">
        <f>+VLOOKUP(Importaciones_mensuales[[#This Row],[Categoría]],Cod_Tipo_cultivo[],2,0)</f>
        <v>2</v>
      </c>
      <c r="K2656" t="s">
        <v>129</v>
      </c>
      <c r="L2656">
        <f>+VLOOKUP(Importaciones_mensuales[[#This Row],[Contenido]],Contenido_cod[],2,0)</f>
        <v>1</v>
      </c>
      <c r="M2656" t="str">
        <f>+VLOOKUP(Importaciones_mensuales[[#This Row],[Código Arancelario]],Codigos10[],7,0)</f>
        <v>Sin especificar</v>
      </c>
      <c r="N2656">
        <v>2018</v>
      </c>
      <c r="O2656" t="s">
        <v>364</v>
      </c>
      <c r="P2656">
        <v>1.5241245340473564</v>
      </c>
      <c r="Q2656">
        <v>1.490262333823047</v>
      </c>
      <c r="R2656">
        <v>1.4332965821389196</v>
      </c>
      <c r="S2656">
        <v>9.5969018112488076</v>
      </c>
      <c r="T2656" t="s">
        <v>364</v>
      </c>
      <c r="U2656">
        <v>1.0210989010989011</v>
      </c>
      <c r="V2656">
        <v>1.018553690101434</v>
      </c>
      <c r="W2656" t="s">
        <v>364</v>
      </c>
      <c r="X2656" t="s">
        <v>364</v>
      </c>
      <c r="Y2656" t="s">
        <v>364</v>
      </c>
      <c r="Z2656" t="s">
        <v>364</v>
      </c>
    </row>
    <row r="2657" spans="1:26" x14ac:dyDescent="0.25">
      <c r="A2657" t="s">
        <v>181</v>
      </c>
      <c r="B2657" t="s">
        <v>363</v>
      </c>
      <c r="C2657" t="str">
        <f>+VLOOKUP(Importaciones_mensuales[[#This Row],[Código Arancelario]],Codigos10[],2,0)</f>
        <v>Pomelo</v>
      </c>
      <c r="D2657">
        <f>+VLOOKUP(Importaciones_mensuales[[#This Row],[Cultivo]],Cod_categoría[],2,0)</f>
        <v>100102006</v>
      </c>
      <c r="E2657" t="str">
        <f>+VLOOKUP(Importaciones_mensuales[[#This Row],[Código Arancelario]],Codigos10[],4,0)</f>
        <v>Sin especificar</v>
      </c>
      <c r="F2657">
        <f>+VLOOKUP(Importaciones_mensuales[[#This Row],[Procesamiento]],Cod_procesamiento[],2,0)</f>
        <v>6</v>
      </c>
      <c r="G2657" t="str">
        <f>+VLOOKUP(Importaciones_mensuales[[#This Row],[Código Arancelario]],Codigos10[],3,0)</f>
        <v>Sin especificar</v>
      </c>
      <c r="H2657">
        <f>+VLOOKUP(Importaciones_mensuales[[#This Row],[Tipo]],Cod_tipo[],2,0)</f>
        <v>5</v>
      </c>
      <c r="I2657" t="str">
        <f>+VLOOKUP(Importaciones_mensuales[[#This Row],[Código Arancelario]],Codigos10[],5,0)</f>
        <v>Cítricos</v>
      </c>
      <c r="J2657">
        <f>+VLOOKUP(Importaciones_mensuales[[#This Row],[Categoría]],Cod_Tipo_cultivo[],2,0)</f>
        <v>2</v>
      </c>
      <c r="K2657" t="s">
        <v>129</v>
      </c>
      <c r="L2657">
        <f>+VLOOKUP(Importaciones_mensuales[[#This Row],[Contenido]],Contenido_cod[],2,0)</f>
        <v>1</v>
      </c>
      <c r="M2657" t="str">
        <f>+VLOOKUP(Importaciones_mensuales[[#This Row],[Código Arancelario]],Codigos10[],7,0)</f>
        <v>Sin especificar</v>
      </c>
      <c r="N2657">
        <v>2018</v>
      </c>
      <c r="O2657">
        <v>2.8277302631578949</v>
      </c>
      <c r="P2657" t="s">
        <v>364</v>
      </c>
      <c r="Q2657">
        <v>1.595142296820764</v>
      </c>
      <c r="R2657">
        <v>1.9418390251723585</v>
      </c>
      <c r="S2657">
        <v>1.5942102333114023</v>
      </c>
      <c r="T2657" t="s">
        <v>364</v>
      </c>
      <c r="U2657" t="s">
        <v>364</v>
      </c>
      <c r="V2657" t="s">
        <v>364</v>
      </c>
      <c r="W2657" t="s">
        <v>364</v>
      </c>
      <c r="X2657" t="s">
        <v>364</v>
      </c>
      <c r="Y2657">
        <v>1.16875</v>
      </c>
      <c r="Z2657" t="s">
        <v>364</v>
      </c>
    </row>
    <row r="2658" spans="1:26" x14ac:dyDescent="0.25">
      <c r="A2658" t="s">
        <v>183</v>
      </c>
      <c r="B2658" t="s">
        <v>363</v>
      </c>
      <c r="C2658" t="str">
        <f>+VLOOKUP(Importaciones_mensuales[[#This Row],[Código Arancelario]],Codigos10[],2,0)</f>
        <v>Limón</v>
      </c>
      <c r="D2658">
        <f>+VLOOKUP(Importaciones_mensuales[[#This Row],[Cultivo]],Cod_categoría[],2,0)</f>
        <v>100102003</v>
      </c>
      <c r="E2658" t="str">
        <f>+VLOOKUP(Importaciones_mensuales[[#This Row],[Código Arancelario]],Codigos10[],4,0)</f>
        <v>Sin especificar</v>
      </c>
      <c r="F2658">
        <f>+VLOOKUP(Importaciones_mensuales[[#This Row],[Procesamiento]],Cod_procesamiento[],2,0)</f>
        <v>6</v>
      </c>
      <c r="G2658" t="str">
        <f>+VLOOKUP(Importaciones_mensuales[[#This Row],[Código Arancelario]],Codigos10[],3,0)</f>
        <v>Sin especificar</v>
      </c>
      <c r="H2658">
        <f>+VLOOKUP(Importaciones_mensuales[[#This Row],[Tipo]],Cod_tipo[],2,0)</f>
        <v>5</v>
      </c>
      <c r="I2658" t="str">
        <f>+VLOOKUP(Importaciones_mensuales[[#This Row],[Código Arancelario]],Codigos10[],5,0)</f>
        <v>Cítricos</v>
      </c>
      <c r="J2658">
        <f>+VLOOKUP(Importaciones_mensuales[[#This Row],[Categoría]],Cod_Tipo_cultivo[],2,0)</f>
        <v>2</v>
      </c>
      <c r="K2658" t="s">
        <v>129</v>
      </c>
      <c r="L2658">
        <f>+VLOOKUP(Importaciones_mensuales[[#This Row],[Contenido]],Contenido_cod[],2,0)</f>
        <v>1</v>
      </c>
      <c r="M2658" t="str">
        <f>+VLOOKUP(Importaciones_mensuales[[#This Row],[Código Arancelario]],Codigos10[],7,0)</f>
        <v>Sin especificar</v>
      </c>
      <c r="N2658">
        <v>2018</v>
      </c>
      <c r="O2658">
        <v>2.354797000054051</v>
      </c>
      <c r="P2658">
        <v>1.975555368880854</v>
      </c>
      <c r="Q2658">
        <v>1.5128585261434291</v>
      </c>
      <c r="R2658">
        <v>2.0277777777777777</v>
      </c>
      <c r="S2658" t="s">
        <v>364</v>
      </c>
      <c r="T2658" t="s">
        <v>364</v>
      </c>
      <c r="U2658" t="s">
        <v>364</v>
      </c>
      <c r="V2658" t="s">
        <v>364</v>
      </c>
      <c r="W2658">
        <v>8.3000000000000007</v>
      </c>
      <c r="X2658">
        <v>1.2206105324074072</v>
      </c>
      <c r="Y2658">
        <v>0.79979336043360427</v>
      </c>
      <c r="Z2658">
        <v>1.8599952564328492</v>
      </c>
    </row>
    <row r="2659" spans="1:26" x14ac:dyDescent="0.25">
      <c r="A2659" t="s">
        <v>185</v>
      </c>
      <c r="B2659" t="s">
        <v>363</v>
      </c>
      <c r="C2659" t="str">
        <f>+VLOOKUP(Importaciones_mensuales[[#This Row],[Código Arancelario]],Codigos10[],2,0)</f>
        <v>Lima agria</v>
      </c>
      <c r="D2659">
        <f>+VLOOKUP(Importaciones_mensuales[[#This Row],[Cultivo]],Cod_categoría[],2,0)</f>
        <v>100114027</v>
      </c>
      <c r="E2659" t="str">
        <f>+VLOOKUP(Importaciones_mensuales[[#This Row],[Código Arancelario]],Codigos10[],4,0)</f>
        <v>Sin especificar</v>
      </c>
      <c r="F2659">
        <f>+VLOOKUP(Importaciones_mensuales[[#This Row],[Procesamiento]],Cod_procesamiento[],2,0)</f>
        <v>6</v>
      </c>
      <c r="G2659" t="str">
        <f>+VLOOKUP(Importaciones_mensuales[[#This Row],[Código Arancelario]],Codigos10[],3,0)</f>
        <v>Sin especificar</v>
      </c>
      <c r="H2659">
        <f>+VLOOKUP(Importaciones_mensuales[[#This Row],[Tipo]],Cod_tipo[],2,0)</f>
        <v>5</v>
      </c>
      <c r="I2659" t="str">
        <f>+VLOOKUP(Importaciones_mensuales[[#This Row],[Código Arancelario]],Codigos10[],5,0)</f>
        <v>Cítricos</v>
      </c>
      <c r="J2659">
        <f>+VLOOKUP(Importaciones_mensuales[[#This Row],[Categoría]],Cod_Tipo_cultivo[],2,0)</f>
        <v>2</v>
      </c>
      <c r="K2659" t="s">
        <v>129</v>
      </c>
      <c r="L2659">
        <f>+VLOOKUP(Importaciones_mensuales[[#This Row],[Contenido]],Contenido_cod[],2,0)</f>
        <v>1</v>
      </c>
      <c r="M2659" t="str">
        <f>+VLOOKUP(Importaciones_mensuales[[#This Row],[Código Arancelario]],Codigos10[],7,0)</f>
        <v>Sin especificar</v>
      </c>
      <c r="N2659">
        <v>2018</v>
      </c>
      <c r="O2659">
        <v>0.79456073255530701</v>
      </c>
      <c r="P2659">
        <v>0.80998109825012676</v>
      </c>
      <c r="Q2659">
        <v>0.77030989517702297</v>
      </c>
      <c r="R2659">
        <v>0.78991034414168348</v>
      </c>
      <c r="S2659">
        <v>0.74235574762043699</v>
      </c>
      <c r="T2659">
        <v>0.74151034727628673</v>
      </c>
      <c r="U2659">
        <v>0.79579316567702874</v>
      </c>
      <c r="V2659">
        <v>0.88263824546337932</v>
      </c>
      <c r="W2659">
        <v>0.76648318779602054</v>
      </c>
      <c r="X2659">
        <v>0.86350477186491614</v>
      </c>
      <c r="Y2659">
        <v>0.98975060897251477</v>
      </c>
      <c r="Z2659">
        <v>0.89337538861841959</v>
      </c>
    </row>
    <row r="2660" spans="1:26" x14ac:dyDescent="0.25">
      <c r="A2660" t="s">
        <v>187</v>
      </c>
      <c r="B2660" t="s">
        <v>363</v>
      </c>
      <c r="C2660" t="str">
        <f>+VLOOKUP(Importaciones_mensuales[[#This Row],[Código Arancelario]],Codigos10[],2,0)</f>
        <v>Limón</v>
      </c>
      <c r="D2660">
        <f>+VLOOKUP(Importaciones_mensuales[[#This Row],[Cultivo]],Cod_categoría[],2,0)</f>
        <v>100102003</v>
      </c>
      <c r="E2660" t="str">
        <f>+VLOOKUP(Importaciones_mensuales[[#This Row],[Código Arancelario]],Codigos10[],4,0)</f>
        <v>Sin especificar</v>
      </c>
      <c r="F2660">
        <f>+VLOOKUP(Importaciones_mensuales[[#This Row],[Procesamiento]],Cod_procesamiento[],2,0)</f>
        <v>6</v>
      </c>
      <c r="G2660" t="str">
        <f>+VLOOKUP(Importaciones_mensuales[[#This Row],[Código Arancelario]],Codigos10[],3,0)</f>
        <v>Sin especificar</v>
      </c>
      <c r="H2660">
        <f>+VLOOKUP(Importaciones_mensuales[[#This Row],[Tipo]],Cod_tipo[],2,0)</f>
        <v>5</v>
      </c>
      <c r="I2660" t="str">
        <f>+VLOOKUP(Importaciones_mensuales[[#This Row],[Código Arancelario]],Codigos10[],5,0)</f>
        <v>Cítricos</v>
      </c>
      <c r="J2660">
        <f>+VLOOKUP(Importaciones_mensuales[[#This Row],[Categoría]],Cod_Tipo_cultivo[],2,0)</f>
        <v>2</v>
      </c>
      <c r="K2660" t="s">
        <v>129</v>
      </c>
      <c r="L2660">
        <f>+VLOOKUP(Importaciones_mensuales[[#This Row],[Contenido]],Contenido_cod[],2,0)</f>
        <v>1</v>
      </c>
      <c r="M2660" t="str">
        <f>+VLOOKUP(Importaciones_mensuales[[#This Row],[Código Arancelario]],Codigos10[],7,0)</f>
        <v>Sin especificar</v>
      </c>
      <c r="N2660">
        <v>2018</v>
      </c>
      <c r="O2660">
        <v>0.95366358168270371</v>
      </c>
      <c r="P2660">
        <v>0.9768736754248456</v>
      </c>
      <c r="Q2660">
        <v>0.93515774010560804</v>
      </c>
      <c r="R2660">
        <v>0.9372613512759056</v>
      </c>
      <c r="S2660">
        <v>0.78332474922639195</v>
      </c>
      <c r="T2660">
        <v>0.7697963228310577</v>
      </c>
      <c r="U2660">
        <v>0.96575535226478615</v>
      </c>
      <c r="V2660">
        <v>0.79889314317032079</v>
      </c>
      <c r="W2660">
        <v>0.91994827767499621</v>
      </c>
      <c r="X2660">
        <v>0.8611092899140661</v>
      </c>
      <c r="Y2660">
        <v>0.92446888931510174</v>
      </c>
      <c r="Z2660">
        <v>0.93126107333872232</v>
      </c>
    </row>
    <row r="2661" spans="1:26" x14ac:dyDescent="0.25">
      <c r="A2661" t="s">
        <v>188</v>
      </c>
      <c r="B2661" t="s">
        <v>363</v>
      </c>
      <c r="C2661" t="str">
        <f>+VLOOKUP(Importaciones_mensuales[[#This Row],[Código Arancelario]],Codigos10[],2,0)</f>
        <v>Otros cítricos</v>
      </c>
      <c r="D2661">
        <f>+VLOOKUP(Importaciones_mensuales[[#This Row],[Cultivo]],Cod_categoría[],2,0)</f>
        <v>100102008</v>
      </c>
      <c r="E2661" t="str">
        <f>+VLOOKUP(Importaciones_mensuales[[#This Row],[Código Arancelario]],Codigos10[],4,0)</f>
        <v>Sin especificar</v>
      </c>
      <c r="F2661">
        <f>+VLOOKUP(Importaciones_mensuales[[#This Row],[Procesamiento]],Cod_procesamiento[],2,0)</f>
        <v>6</v>
      </c>
      <c r="G2661" t="str">
        <f>+VLOOKUP(Importaciones_mensuales[[#This Row],[Código Arancelario]],Codigos10[],3,0)</f>
        <v>Sin especificar</v>
      </c>
      <c r="H2661">
        <f>+VLOOKUP(Importaciones_mensuales[[#This Row],[Tipo]],Cod_tipo[],2,0)</f>
        <v>5</v>
      </c>
      <c r="I2661" t="str">
        <f>+VLOOKUP(Importaciones_mensuales[[#This Row],[Código Arancelario]],Codigos10[],5,0)</f>
        <v>Cítricos</v>
      </c>
      <c r="J2661">
        <f>+VLOOKUP(Importaciones_mensuales[[#This Row],[Categoría]],Cod_Tipo_cultivo[],2,0)</f>
        <v>2</v>
      </c>
      <c r="K2661" t="s">
        <v>129</v>
      </c>
      <c r="L2661">
        <f>+VLOOKUP(Importaciones_mensuales[[#This Row],[Contenido]],Contenido_cod[],2,0)</f>
        <v>1</v>
      </c>
      <c r="M2661" t="str">
        <f>+VLOOKUP(Importaciones_mensuales[[#This Row],[Código Arancelario]],Codigos10[],7,0)</f>
        <v>Sin especificar</v>
      </c>
      <c r="N2661">
        <v>2018</v>
      </c>
      <c r="O2661" t="s">
        <v>364</v>
      </c>
      <c r="P2661">
        <v>250.66504228710662</v>
      </c>
      <c r="Q2661" t="s">
        <v>364</v>
      </c>
      <c r="R2661" t="s">
        <v>364</v>
      </c>
      <c r="S2661">
        <v>8.314350000000001</v>
      </c>
      <c r="T2661">
        <v>0.94465170068027204</v>
      </c>
      <c r="U2661" t="s">
        <v>364</v>
      </c>
      <c r="V2661">
        <v>381.37419999999997</v>
      </c>
      <c r="W2661" t="s">
        <v>364</v>
      </c>
      <c r="X2661" t="s">
        <v>364</v>
      </c>
      <c r="Y2661" t="s">
        <v>364</v>
      </c>
      <c r="Z2661" t="s">
        <v>364</v>
      </c>
    </row>
    <row r="2662" spans="1:26" x14ac:dyDescent="0.25">
      <c r="A2662" t="s">
        <v>234</v>
      </c>
      <c r="B2662" t="s">
        <v>362</v>
      </c>
      <c r="C2662" t="str">
        <f>+VLOOKUP(Importaciones_mensuales[[#This Row],[Código Arancelario]],Codigos10[],2,0)</f>
        <v>Mora</v>
      </c>
      <c r="D2662">
        <f>+VLOOKUP(Importaciones_mensuales[[#This Row],[Cultivo]],Cod_categoría[],2,0)</f>
        <v>100101008</v>
      </c>
      <c r="E2662" t="str">
        <f>+VLOOKUP(Importaciones_mensuales[[#This Row],[Código Arancelario]],Codigos10[],4,0)</f>
        <v>Fresco</v>
      </c>
      <c r="F2662">
        <f>+VLOOKUP(Importaciones_mensuales[[#This Row],[Procesamiento]],Cod_procesamiento[],2,0)</f>
        <v>4</v>
      </c>
      <c r="G2662" t="str">
        <f>+VLOOKUP(Importaciones_mensuales[[#This Row],[Código Arancelario]],Codigos10[],3,0)</f>
        <v>No orgánico</v>
      </c>
      <c r="H2662">
        <f>+VLOOKUP(Importaciones_mensuales[[#This Row],[Tipo]],Cod_tipo[],2,0)</f>
        <v>2</v>
      </c>
      <c r="I2662" t="str">
        <f>+VLOOKUP(Importaciones_mensuales[[#This Row],[Código Arancelario]],Codigos10[],5,0)</f>
        <v>Berries</v>
      </c>
      <c r="J2662">
        <f>+VLOOKUP(Importaciones_mensuales[[#This Row],[Categoría]],Cod_Tipo_cultivo[],2,0)</f>
        <v>1</v>
      </c>
      <c r="K2662" t="s">
        <v>129</v>
      </c>
      <c r="L2662">
        <f>+VLOOKUP(Importaciones_mensuales[[#This Row],[Contenido]],Contenido_cod[],2,0)</f>
        <v>1</v>
      </c>
      <c r="M2662" t="str">
        <f>+VLOOKUP(Importaciones_mensuales[[#This Row],[Código Arancelario]],Codigos10[],7,0)</f>
        <v>Sin especificar</v>
      </c>
      <c r="N2662">
        <v>2021</v>
      </c>
      <c r="O2662">
        <v>0</v>
      </c>
      <c r="P2662">
        <v>0.8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</row>
    <row r="2663" spans="1:26" x14ac:dyDescent="0.25">
      <c r="A2663" t="s">
        <v>236</v>
      </c>
      <c r="B2663" t="s">
        <v>362</v>
      </c>
      <c r="C2663" t="str">
        <f>+VLOOKUP(Importaciones_mensuales[[#This Row],[Código Arancelario]],Codigos10[],2,0)</f>
        <v>Arándano</v>
      </c>
      <c r="D2663">
        <f>+VLOOKUP(Importaciones_mensuales[[#This Row],[Cultivo]],Cod_categoría[],2,0)</f>
        <v>100101001</v>
      </c>
      <c r="E2663" t="str">
        <f>+VLOOKUP(Importaciones_mensuales[[#This Row],[Código Arancelario]],Codigos10[],4,0)</f>
        <v>Fresco</v>
      </c>
      <c r="F2663">
        <f>+VLOOKUP(Importaciones_mensuales[[#This Row],[Procesamiento]],Cod_procesamiento[],2,0)</f>
        <v>4</v>
      </c>
      <c r="G2663" t="str">
        <f>+VLOOKUP(Importaciones_mensuales[[#This Row],[Código Arancelario]],Codigos10[],3,0)</f>
        <v>Orgánico</v>
      </c>
      <c r="H2663">
        <f>+VLOOKUP(Importaciones_mensuales[[#This Row],[Tipo]],Cod_tipo[],2,0)</f>
        <v>1</v>
      </c>
      <c r="I2663" t="str">
        <f>+VLOOKUP(Importaciones_mensuales[[#This Row],[Código Arancelario]],Codigos10[],5,0)</f>
        <v>Berries</v>
      </c>
      <c r="J2663">
        <f>+VLOOKUP(Importaciones_mensuales[[#This Row],[Categoría]],Cod_Tipo_cultivo[],2,0)</f>
        <v>1</v>
      </c>
      <c r="K2663" t="s">
        <v>129</v>
      </c>
      <c r="L2663">
        <f>+VLOOKUP(Importaciones_mensuales[[#This Row],[Contenido]],Contenido_cod[],2,0)</f>
        <v>1</v>
      </c>
      <c r="M2663" t="str">
        <f>+VLOOKUP(Importaciones_mensuales[[#This Row],[Código Arancelario]],Codigos10[],7,0)</f>
        <v>Rojo</v>
      </c>
      <c r="N2663">
        <v>2021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11430.65</v>
      </c>
      <c r="W2663">
        <v>0</v>
      </c>
      <c r="X2663">
        <v>0</v>
      </c>
      <c r="Y2663">
        <v>0</v>
      </c>
      <c r="Z2663">
        <v>0</v>
      </c>
    </row>
    <row r="2664" spans="1:26" x14ac:dyDescent="0.25">
      <c r="A2664" t="s">
        <v>239</v>
      </c>
      <c r="B2664" t="s">
        <v>362</v>
      </c>
      <c r="C2664" t="str">
        <f>+VLOOKUP(Importaciones_mensuales[[#This Row],[Código Arancelario]],Codigos10[],2,0)</f>
        <v>Arándano</v>
      </c>
      <c r="D2664">
        <f>+VLOOKUP(Importaciones_mensuales[[#This Row],[Cultivo]],Cod_categoría[],2,0)</f>
        <v>100101001</v>
      </c>
      <c r="E2664" t="str">
        <f>+VLOOKUP(Importaciones_mensuales[[#This Row],[Código Arancelario]],Codigos10[],4,0)</f>
        <v>Fresco</v>
      </c>
      <c r="F2664">
        <f>+VLOOKUP(Importaciones_mensuales[[#This Row],[Procesamiento]],Cod_procesamiento[],2,0)</f>
        <v>4</v>
      </c>
      <c r="G2664" t="str">
        <f>+VLOOKUP(Importaciones_mensuales[[#This Row],[Código Arancelario]],Codigos10[],3,0)</f>
        <v>No orgánico</v>
      </c>
      <c r="H2664">
        <f>+VLOOKUP(Importaciones_mensuales[[#This Row],[Tipo]],Cod_tipo[],2,0)</f>
        <v>2</v>
      </c>
      <c r="I2664" t="str">
        <f>+VLOOKUP(Importaciones_mensuales[[#This Row],[Código Arancelario]],Codigos10[],5,0)</f>
        <v>Berries</v>
      </c>
      <c r="J2664">
        <f>+VLOOKUP(Importaciones_mensuales[[#This Row],[Categoría]],Cod_Tipo_cultivo[],2,0)</f>
        <v>1</v>
      </c>
      <c r="K2664" t="s">
        <v>129</v>
      </c>
      <c r="L2664">
        <f>+VLOOKUP(Importaciones_mensuales[[#This Row],[Contenido]],Contenido_cod[],2,0)</f>
        <v>1</v>
      </c>
      <c r="M2664" t="str">
        <f>+VLOOKUP(Importaciones_mensuales[[#This Row],[Código Arancelario]],Codigos10[],7,0)</f>
        <v>Rojo</v>
      </c>
      <c r="N2664">
        <v>2021</v>
      </c>
      <c r="O2664">
        <v>0</v>
      </c>
      <c r="P2664">
        <v>0</v>
      </c>
      <c r="Q2664">
        <v>0</v>
      </c>
      <c r="R2664">
        <v>0</v>
      </c>
      <c r="S2664">
        <v>1153.8462</v>
      </c>
      <c r="T2664">
        <v>480</v>
      </c>
      <c r="U2664">
        <v>0</v>
      </c>
      <c r="V2664">
        <v>11430.65</v>
      </c>
      <c r="W2664">
        <v>5040</v>
      </c>
      <c r="X2664">
        <v>0</v>
      </c>
      <c r="Y2664">
        <v>0</v>
      </c>
      <c r="Z2664">
        <v>0</v>
      </c>
    </row>
    <row r="2665" spans="1:26" x14ac:dyDescent="0.25">
      <c r="A2665" t="s">
        <v>240</v>
      </c>
      <c r="B2665" t="s">
        <v>362</v>
      </c>
      <c r="C2665" t="str">
        <f>+VLOOKUP(Importaciones_mensuales[[#This Row],[Código Arancelario]],Codigos10[],2,0)</f>
        <v>Arándano</v>
      </c>
      <c r="D2665">
        <f>+VLOOKUP(Importaciones_mensuales[[#This Row],[Cultivo]],Cod_categoría[],2,0)</f>
        <v>100101001</v>
      </c>
      <c r="E2665" t="str">
        <f>+VLOOKUP(Importaciones_mensuales[[#This Row],[Código Arancelario]],Codigos10[],4,0)</f>
        <v>Fresco</v>
      </c>
      <c r="F2665">
        <f>+VLOOKUP(Importaciones_mensuales[[#This Row],[Procesamiento]],Cod_procesamiento[],2,0)</f>
        <v>4</v>
      </c>
      <c r="G2665" t="str">
        <f>+VLOOKUP(Importaciones_mensuales[[#This Row],[Código Arancelario]],Codigos10[],3,0)</f>
        <v>No orgánico</v>
      </c>
      <c r="H2665">
        <f>+VLOOKUP(Importaciones_mensuales[[#This Row],[Tipo]],Cod_tipo[],2,0)</f>
        <v>2</v>
      </c>
      <c r="I2665" t="str">
        <f>+VLOOKUP(Importaciones_mensuales[[#This Row],[Código Arancelario]],Codigos10[],5,0)</f>
        <v>Berries</v>
      </c>
      <c r="J2665">
        <f>+VLOOKUP(Importaciones_mensuales[[#This Row],[Categoría]],Cod_Tipo_cultivo[],2,0)</f>
        <v>1</v>
      </c>
      <c r="K2665" t="s">
        <v>129</v>
      </c>
      <c r="L2665">
        <f>+VLOOKUP(Importaciones_mensuales[[#This Row],[Contenido]],Contenido_cod[],2,0)</f>
        <v>1</v>
      </c>
      <c r="M2665" t="str">
        <f>+VLOOKUP(Importaciones_mensuales[[#This Row],[Código Arancelario]],Codigos10[],7,0)</f>
        <v>Azul</v>
      </c>
      <c r="N2665">
        <v>2021</v>
      </c>
      <c r="O2665">
        <v>0</v>
      </c>
      <c r="P2665">
        <v>0</v>
      </c>
      <c r="Q2665">
        <v>0</v>
      </c>
      <c r="R2665">
        <v>1</v>
      </c>
      <c r="S2665">
        <v>0</v>
      </c>
      <c r="T2665">
        <v>0</v>
      </c>
      <c r="U2665">
        <v>15714.6</v>
      </c>
      <c r="V2665">
        <v>4500</v>
      </c>
      <c r="W2665">
        <v>22856.83</v>
      </c>
      <c r="X2665">
        <v>0</v>
      </c>
      <c r="Y2665">
        <v>0</v>
      </c>
      <c r="Z2665">
        <v>0</v>
      </c>
    </row>
    <row r="2666" spans="1:26" x14ac:dyDescent="0.25">
      <c r="A2666" t="s">
        <v>196</v>
      </c>
      <c r="B2666" t="s">
        <v>363</v>
      </c>
      <c r="C2666" t="str">
        <f>+VLOOKUP(Importaciones_mensuales[[#This Row],[Código Arancelario]],Codigos10[],2,0)</f>
        <v>Uva</v>
      </c>
      <c r="D2666">
        <f>+VLOOKUP(Importaciones_mensuales[[#This Row],[Cultivo]],Cod_categoría[],2,0)</f>
        <v>100109001</v>
      </c>
      <c r="E2666" t="str">
        <f>+VLOOKUP(Importaciones_mensuales[[#This Row],[Código Arancelario]],Codigos10[],4,0)</f>
        <v>Deshidratado</v>
      </c>
      <c r="F2666">
        <f>+VLOOKUP(Importaciones_mensuales[[#This Row],[Procesamiento]],Cod_procesamiento[],2,0)</f>
        <v>3</v>
      </c>
      <c r="G2666" t="str">
        <f>+VLOOKUP(Importaciones_mensuales[[#This Row],[Código Arancelario]],Codigos10[],3,0)</f>
        <v>Sin especificar</v>
      </c>
      <c r="H2666">
        <f>+VLOOKUP(Importaciones_mensuales[[#This Row],[Tipo]],Cod_tipo[],2,0)</f>
        <v>5</v>
      </c>
      <c r="I2666" t="str">
        <f>+VLOOKUP(Importaciones_mensuales[[#This Row],[Código Arancelario]],Codigos10[],5,0)</f>
        <v>Uva</v>
      </c>
      <c r="J2666">
        <f>+VLOOKUP(Importaciones_mensuales[[#This Row],[Categoría]],Cod_Tipo_cultivo[],2,0)</f>
        <v>11</v>
      </c>
      <c r="K2666" t="s">
        <v>129</v>
      </c>
      <c r="L2666">
        <f>+VLOOKUP(Importaciones_mensuales[[#This Row],[Contenido]],Contenido_cod[],2,0)</f>
        <v>1</v>
      </c>
      <c r="M2666" t="str">
        <f>+VLOOKUP(Importaciones_mensuales[[#This Row],[Código Arancelario]],Codigos10[],7,0)</f>
        <v>Sin especificar</v>
      </c>
      <c r="N2666">
        <v>2018</v>
      </c>
      <c r="O2666">
        <v>2.0126166666666667</v>
      </c>
      <c r="P2666" t="s">
        <v>364</v>
      </c>
      <c r="Q2666">
        <v>2.1011188970402226</v>
      </c>
      <c r="R2666">
        <v>1.65</v>
      </c>
      <c r="S2666">
        <v>1.8279422222222224</v>
      </c>
      <c r="T2666">
        <v>1.9027791086350976</v>
      </c>
      <c r="U2666">
        <v>1.86185738317757</v>
      </c>
      <c r="V2666">
        <v>1.9467142857142856</v>
      </c>
      <c r="W2666">
        <v>1.9140945562130176</v>
      </c>
      <c r="X2666" t="s">
        <v>364</v>
      </c>
      <c r="Y2666">
        <v>2.3605655436221866</v>
      </c>
      <c r="Z2666">
        <v>118.46</v>
      </c>
    </row>
    <row r="2667" spans="1:26" x14ac:dyDescent="0.25">
      <c r="A2667" t="s">
        <v>197</v>
      </c>
      <c r="B2667" t="s">
        <v>363</v>
      </c>
      <c r="C2667" t="str">
        <f>+VLOOKUP(Importaciones_mensuales[[#This Row],[Código Arancelario]],Codigos10[],2,0)</f>
        <v>Uva</v>
      </c>
      <c r="D2667">
        <f>+VLOOKUP(Importaciones_mensuales[[#This Row],[Cultivo]],Cod_categoría[],2,0)</f>
        <v>100109001</v>
      </c>
      <c r="E2667" t="str">
        <f>+VLOOKUP(Importaciones_mensuales[[#This Row],[Código Arancelario]],Codigos10[],4,0)</f>
        <v>Deshidratado</v>
      </c>
      <c r="F2667">
        <f>+VLOOKUP(Importaciones_mensuales[[#This Row],[Procesamiento]],Cod_procesamiento[],2,0)</f>
        <v>3</v>
      </c>
      <c r="G2667" t="str">
        <f>+VLOOKUP(Importaciones_mensuales[[#This Row],[Código Arancelario]],Codigos10[],3,0)</f>
        <v>Sin especificar</v>
      </c>
      <c r="H2667">
        <f>+VLOOKUP(Importaciones_mensuales[[#This Row],[Tipo]],Cod_tipo[],2,0)</f>
        <v>5</v>
      </c>
      <c r="I2667" t="str">
        <f>+VLOOKUP(Importaciones_mensuales[[#This Row],[Código Arancelario]],Codigos10[],5,0)</f>
        <v>Uva</v>
      </c>
      <c r="J2667">
        <f>+VLOOKUP(Importaciones_mensuales[[#This Row],[Categoría]],Cod_Tipo_cultivo[],2,0)</f>
        <v>11</v>
      </c>
      <c r="K2667" t="s">
        <v>129</v>
      </c>
      <c r="L2667">
        <f>+VLOOKUP(Importaciones_mensuales[[#This Row],[Contenido]],Contenido_cod[],2,0)</f>
        <v>1</v>
      </c>
      <c r="M2667" t="str">
        <f>+VLOOKUP(Importaciones_mensuales[[#This Row],[Código Arancelario]],Codigos10[],7,0)</f>
        <v>Sin especificar</v>
      </c>
      <c r="N2667">
        <v>2018</v>
      </c>
      <c r="O2667">
        <v>2.8465403307210435</v>
      </c>
      <c r="P2667" t="s">
        <v>364</v>
      </c>
      <c r="Q2667">
        <v>1.7557765235948146</v>
      </c>
      <c r="R2667">
        <v>1.6916701974039168</v>
      </c>
      <c r="S2667">
        <v>2.561010955425413</v>
      </c>
      <c r="T2667">
        <v>2.1309505573641574</v>
      </c>
      <c r="U2667">
        <v>2.2637664746239787</v>
      </c>
      <c r="V2667">
        <v>2.8623456499977884</v>
      </c>
      <c r="W2667">
        <v>3.2601216320236546</v>
      </c>
      <c r="X2667">
        <v>2.9030647490820076</v>
      </c>
      <c r="Y2667">
        <v>3.37</v>
      </c>
      <c r="Z2667" t="s">
        <v>364</v>
      </c>
    </row>
    <row r="2668" spans="1:26" x14ac:dyDescent="0.25">
      <c r="A2668" t="s">
        <v>198</v>
      </c>
      <c r="B2668" t="s">
        <v>363</v>
      </c>
      <c r="C2668" t="str">
        <f>+VLOOKUP(Importaciones_mensuales[[#This Row],[Código Arancelario]],Codigos10[],2,0)</f>
        <v>Sandía</v>
      </c>
      <c r="D2668">
        <f>+VLOOKUP(Importaciones_mensuales[[#This Row],[Cultivo]],Cod_categoría[],2,0)</f>
        <v>100112028</v>
      </c>
      <c r="E2668" t="str">
        <f>+VLOOKUP(Importaciones_mensuales[[#This Row],[Código Arancelario]],Codigos10[],4,0)</f>
        <v>Fresco</v>
      </c>
      <c r="F2668">
        <f>+VLOOKUP(Importaciones_mensuales[[#This Row],[Procesamiento]],Cod_procesamiento[],2,0)</f>
        <v>4</v>
      </c>
      <c r="G2668" t="str">
        <f>+VLOOKUP(Importaciones_mensuales[[#This Row],[Código Arancelario]],Codigos10[],3,0)</f>
        <v>Sin especificar</v>
      </c>
      <c r="H2668">
        <f>+VLOOKUP(Importaciones_mensuales[[#This Row],[Tipo]],Cod_tipo[],2,0)</f>
        <v>5</v>
      </c>
      <c r="I2668" t="str">
        <f>+VLOOKUP(Importaciones_mensuales[[#This Row],[Código Arancelario]],Codigos10[],5,0)</f>
        <v>Frutas anuales</v>
      </c>
      <c r="J2668">
        <f>+VLOOKUP(Importaciones_mensuales[[#This Row],[Categoría]],Cod_Tipo_cultivo[],2,0)</f>
        <v>10</v>
      </c>
      <c r="K2668" t="s">
        <v>129</v>
      </c>
      <c r="L2668">
        <f>+VLOOKUP(Importaciones_mensuales[[#This Row],[Contenido]],Contenido_cod[],2,0)</f>
        <v>1</v>
      </c>
      <c r="M2668" t="str">
        <f>+VLOOKUP(Importaciones_mensuales[[#This Row],[Código Arancelario]],Codigos10[],7,0)</f>
        <v>Sin especificar</v>
      </c>
      <c r="N2668">
        <v>2018</v>
      </c>
      <c r="O2668">
        <v>0.10635103244837758</v>
      </c>
      <c r="P2668">
        <v>0.10603225806451613</v>
      </c>
      <c r="Q2668">
        <v>0.1063041606886657</v>
      </c>
      <c r="R2668">
        <v>0.10584615384615384</v>
      </c>
      <c r="S2668">
        <v>0.20795564401478533</v>
      </c>
      <c r="T2668">
        <v>0.73738444252828506</v>
      </c>
      <c r="U2668">
        <v>0.54688894312911884</v>
      </c>
      <c r="V2668">
        <v>0.85547619047619039</v>
      </c>
      <c r="W2668">
        <v>0.11814318064471538</v>
      </c>
      <c r="X2668">
        <v>0.10672694430159529</v>
      </c>
      <c r="Y2668">
        <v>0.11590883310076597</v>
      </c>
      <c r="Z2668">
        <v>0.11289601693586325</v>
      </c>
    </row>
    <row r="2669" spans="1:26" x14ac:dyDescent="0.25">
      <c r="A2669" t="s">
        <v>201</v>
      </c>
      <c r="B2669" t="s">
        <v>363</v>
      </c>
      <c r="C2669" t="str">
        <f>+VLOOKUP(Importaciones_mensuales[[#This Row],[Código Arancelario]],Codigos10[],2,0)</f>
        <v>Melón</v>
      </c>
      <c r="D2669">
        <f>+VLOOKUP(Importaciones_mensuales[[#This Row],[Cultivo]],Cod_categoría[],2,0)</f>
        <v>100112027</v>
      </c>
      <c r="E2669" t="str">
        <f>+VLOOKUP(Importaciones_mensuales[[#This Row],[Código Arancelario]],Codigos10[],4,0)</f>
        <v>Fresco</v>
      </c>
      <c r="F2669">
        <f>+VLOOKUP(Importaciones_mensuales[[#This Row],[Procesamiento]],Cod_procesamiento[],2,0)</f>
        <v>4</v>
      </c>
      <c r="G2669" t="str">
        <f>+VLOOKUP(Importaciones_mensuales[[#This Row],[Código Arancelario]],Codigos10[],3,0)</f>
        <v>Sin especificar</v>
      </c>
      <c r="H2669">
        <f>+VLOOKUP(Importaciones_mensuales[[#This Row],[Tipo]],Cod_tipo[],2,0)</f>
        <v>5</v>
      </c>
      <c r="I2669" t="str">
        <f>+VLOOKUP(Importaciones_mensuales[[#This Row],[Código Arancelario]],Codigos10[],5,0)</f>
        <v>Frutas anuales</v>
      </c>
      <c r="J2669">
        <f>+VLOOKUP(Importaciones_mensuales[[#This Row],[Categoría]],Cod_Tipo_cultivo[],2,0)</f>
        <v>10</v>
      </c>
      <c r="K2669" t="s">
        <v>129</v>
      </c>
      <c r="L2669">
        <f>+VLOOKUP(Importaciones_mensuales[[#This Row],[Contenido]],Contenido_cod[],2,0)</f>
        <v>1</v>
      </c>
      <c r="M2669" t="str">
        <f>+VLOOKUP(Importaciones_mensuales[[#This Row],[Código Arancelario]],Codigos10[],7,0)</f>
        <v>Sin especificar</v>
      </c>
      <c r="N2669">
        <v>2018</v>
      </c>
      <c r="O2669" t="s">
        <v>364</v>
      </c>
      <c r="P2669" t="s">
        <v>364</v>
      </c>
      <c r="Q2669" t="s">
        <v>364</v>
      </c>
      <c r="R2669" t="s">
        <v>364</v>
      </c>
      <c r="S2669">
        <v>0.19453174535172651</v>
      </c>
      <c r="T2669">
        <v>0.59174290338352442</v>
      </c>
      <c r="U2669">
        <v>1.1385625154900474</v>
      </c>
      <c r="V2669">
        <v>0.95402779362129009</v>
      </c>
      <c r="W2669" t="s">
        <v>364</v>
      </c>
      <c r="X2669">
        <v>0.16022196261682242</v>
      </c>
      <c r="Y2669">
        <v>0.10608050000000001</v>
      </c>
      <c r="Z2669">
        <v>0.25903846153846155</v>
      </c>
    </row>
    <row r="2670" spans="1:26" x14ac:dyDescent="0.25">
      <c r="A2670" t="s">
        <v>203</v>
      </c>
      <c r="B2670" t="s">
        <v>363</v>
      </c>
      <c r="C2670" t="str">
        <f>+VLOOKUP(Importaciones_mensuales[[#This Row],[Código Arancelario]],Codigos10[],2,0)</f>
        <v>Papaya</v>
      </c>
      <c r="D2670">
        <f>+VLOOKUP(Importaciones_mensuales[[#This Row],[Cultivo]],Cod_categoría[],2,0)</f>
        <v>100108004</v>
      </c>
      <c r="E2670" t="str">
        <f>+VLOOKUP(Importaciones_mensuales[[#This Row],[Código Arancelario]],Codigos10[],4,0)</f>
        <v>Fresco</v>
      </c>
      <c r="F2670">
        <f>+VLOOKUP(Importaciones_mensuales[[#This Row],[Procesamiento]],Cod_procesamiento[],2,0)</f>
        <v>4</v>
      </c>
      <c r="G2670" t="str">
        <f>+VLOOKUP(Importaciones_mensuales[[#This Row],[Código Arancelario]],Codigos10[],3,0)</f>
        <v>Sin especificar</v>
      </c>
      <c r="H2670">
        <f>+VLOOKUP(Importaciones_mensuales[[#This Row],[Tipo]],Cod_tipo[],2,0)</f>
        <v>5</v>
      </c>
      <c r="I2670" t="str">
        <f>+VLOOKUP(Importaciones_mensuales[[#This Row],[Código Arancelario]],Codigos10[],5,0)</f>
        <v>Tropicales y Subtropicales</v>
      </c>
      <c r="J2670">
        <f>+VLOOKUP(Importaciones_mensuales[[#This Row],[Categoría]],Cod_Tipo_cultivo[],2,0)</f>
        <v>4</v>
      </c>
      <c r="K2670" t="s">
        <v>129</v>
      </c>
      <c r="L2670">
        <f>+VLOOKUP(Importaciones_mensuales[[#This Row],[Contenido]],Contenido_cod[],2,0)</f>
        <v>1</v>
      </c>
      <c r="M2670" t="str">
        <f>+VLOOKUP(Importaciones_mensuales[[#This Row],[Código Arancelario]],Codigos10[],7,0)</f>
        <v>Sin especificar</v>
      </c>
      <c r="N2670">
        <v>2018</v>
      </c>
      <c r="O2670" t="s">
        <v>364</v>
      </c>
      <c r="P2670" t="s">
        <v>364</v>
      </c>
      <c r="Q2670">
        <v>21.389962825278811</v>
      </c>
      <c r="R2670" t="s">
        <v>364</v>
      </c>
      <c r="S2670" t="s">
        <v>364</v>
      </c>
      <c r="T2670" t="s">
        <v>364</v>
      </c>
      <c r="U2670">
        <v>0.10903010033444815</v>
      </c>
      <c r="V2670" t="s">
        <v>364</v>
      </c>
      <c r="W2670" t="s">
        <v>364</v>
      </c>
      <c r="X2670" t="s">
        <v>364</v>
      </c>
      <c r="Y2670" t="s">
        <v>364</v>
      </c>
      <c r="Z2670" t="s">
        <v>364</v>
      </c>
    </row>
    <row r="2671" spans="1:26" x14ac:dyDescent="0.25">
      <c r="A2671" t="s">
        <v>205</v>
      </c>
      <c r="B2671" t="s">
        <v>363</v>
      </c>
      <c r="C2671" t="str">
        <f>+VLOOKUP(Importaciones_mensuales[[#This Row],[Código Arancelario]],Codigos10[],2,0)</f>
        <v>Manzana</v>
      </c>
      <c r="D2671">
        <f>+VLOOKUP(Importaciones_mensuales[[#This Row],[Cultivo]],Cod_categoría[],2,0)</f>
        <v>100104002</v>
      </c>
      <c r="E2671" t="str">
        <f>+VLOOKUP(Importaciones_mensuales[[#This Row],[Código Arancelario]],Codigos10[],4,0)</f>
        <v>Fresco</v>
      </c>
      <c r="F2671">
        <f>+VLOOKUP(Importaciones_mensuales[[#This Row],[Procesamiento]],Cod_procesamiento[],2,0)</f>
        <v>4</v>
      </c>
      <c r="G2671" t="str">
        <f>+VLOOKUP(Importaciones_mensuales[[#This Row],[Código Arancelario]],Codigos10[],3,0)</f>
        <v>Sin especificar</v>
      </c>
      <c r="H2671">
        <f>+VLOOKUP(Importaciones_mensuales[[#This Row],[Tipo]],Cod_tipo[],2,0)</f>
        <v>5</v>
      </c>
      <c r="I2671" t="str">
        <f>+VLOOKUP(Importaciones_mensuales[[#This Row],[Código Arancelario]],Codigos10[],5,0)</f>
        <v>Frutos de pepita</v>
      </c>
      <c r="J2671">
        <f>+VLOOKUP(Importaciones_mensuales[[#This Row],[Categoría]],Cod_Tipo_cultivo[],2,0)</f>
        <v>3</v>
      </c>
      <c r="K2671" t="s">
        <v>129</v>
      </c>
      <c r="L2671">
        <f>+VLOOKUP(Importaciones_mensuales[[#This Row],[Contenido]],Contenido_cod[],2,0)</f>
        <v>1</v>
      </c>
      <c r="M2671" t="str">
        <f>+VLOOKUP(Importaciones_mensuales[[#This Row],[Código Arancelario]],Codigos10[],7,0)</f>
        <v>Richared delicious</v>
      </c>
      <c r="N2671">
        <v>2018</v>
      </c>
      <c r="O2671">
        <v>1.7540430380571019</v>
      </c>
      <c r="P2671">
        <v>1.8337074629793075</v>
      </c>
      <c r="Q2671" t="s">
        <v>364</v>
      </c>
      <c r="R2671" t="s">
        <v>364</v>
      </c>
      <c r="S2671" t="s">
        <v>364</v>
      </c>
      <c r="T2671">
        <v>1.1122754609090013</v>
      </c>
      <c r="U2671" t="s">
        <v>364</v>
      </c>
      <c r="V2671" t="s">
        <v>364</v>
      </c>
      <c r="W2671" t="s">
        <v>364</v>
      </c>
      <c r="X2671">
        <v>1.4166638321995464</v>
      </c>
      <c r="Y2671">
        <v>1.41655811707399</v>
      </c>
      <c r="Z2671">
        <v>1.4166657218442933</v>
      </c>
    </row>
    <row r="2672" spans="1:26" x14ac:dyDescent="0.25">
      <c r="A2672" t="s">
        <v>244</v>
      </c>
      <c r="B2672" t="s">
        <v>362</v>
      </c>
      <c r="C2672" t="str">
        <f>+VLOOKUP(Importaciones_mensuales[[#This Row],[Código Arancelario]],Codigos10[],2,0)</f>
        <v>Zarzaparrilla</v>
      </c>
      <c r="D2672">
        <f>+VLOOKUP(Importaciones_mensuales[[#This Row],[Cultivo]],Cod_categoría[],2,0)</f>
        <v>100114039</v>
      </c>
      <c r="E2672" t="str">
        <f>+VLOOKUP(Importaciones_mensuales[[#This Row],[Código Arancelario]],Codigos10[],4,0)</f>
        <v>Fresco</v>
      </c>
      <c r="F2672">
        <f>+VLOOKUP(Importaciones_mensuales[[#This Row],[Procesamiento]],Cod_procesamiento[],2,0)</f>
        <v>4</v>
      </c>
      <c r="G2672" t="str">
        <f>+VLOOKUP(Importaciones_mensuales[[#This Row],[Código Arancelario]],Codigos10[],3,0)</f>
        <v>No orgánico</v>
      </c>
      <c r="H2672">
        <f>+VLOOKUP(Importaciones_mensuales[[#This Row],[Tipo]],Cod_tipo[],2,0)</f>
        <v>2</v>
      </c>
      <c r="I2672" t="str">
        <f>+VLOOKUP(Importaciones_mensuales[[#This Row],[Código Arancelario]],Codigos10[],5,0)</f>
        <v>Berries</v>
      </c>
      <c r="J2672">
        <f>+VLOOKUP(Importaciones_mensuales[[#This Row],[Categoría]],Cod_Tipo_cultivo[],2,0)</f>
        <v>1</v>
      </c>
      <c r="K2672" t="s">
        <v>129</v>
      </c>
      <c r="L2672">
        <f>+VLOOKUP(Importaciones_mensuales[[#This Row],[Contenido]],Contenido_cod[],2,0)</f>
        <v>1</v>
      </c>
      <c r="M2672" t="str">
        <f>+VLOOKUP(Importaciones_mensuales[[#This Row],[Código Arancelario]],Codigos10[],7,0)</f>
        <v>Sin especificar</v>
      </c>
      <c r="N2672">
        <v>2021</v>
      </c>
      <c r="O2672">
        <v>0</v>
      </c>
      <c r="P2672">
        <v>0</v>
      </c>
      <c r="Q2672">
        <v>0</v>
      </c>
      <c r="R2672">
        <v>0</v>
      </c>
      <c r="S2672">
        <v>200</v>
      </c>
      <c r="T2672">
        <v>0</v>
      </c>
      <c r="U2672">
        <v>0</v>
      </c>
      <c r="V2672">
        <v>0</v>
      </c>
      <c r="W2672">
        <v>0</v>
      </c>
      <c r="X2672">
        <v>0</v>
      </c>
      <c r="Y2672">
        <v>0</v>
      </c>
      <c r="Z2672">
        <v>0</v>
      </c>
    </row>
    <row r="2673" spans="1:26" x14ac:dyDescent="0.25">
      <c r="A2673" t="s">
        <v>295</v>
      </c>
      <c r="B2673" t="s">
        <v>363</v>
      </c>
      <c r="C2673" t="str">
        <f>+VLOOKUP(Importaciones_mensuales[[#This Row],[Código Arancelario]],Codigos10[],2,0)</f>
        <v>Manzana</v>
      </c>
      <c r="D2673">
        <f>+VLOOKUP(Importaciones_mensuales[[#This Row],[Cultivo]],Cod_categoría[],2,0)</f>
        <v>100104002</v>
      </c>
      <c r="E2673" t="str">
        <f>+VLOOKUP(Importaciones_mensuales[[#This Row],[Código Arancelario]],Codigos10[],4,0)</f>
        <v>Fresco</v>
      </c>
      <c r="F2673">
        <f>+VLOOKUP(Importaciones_mensuales[[#This Row],[Procesamiento]],Cod_procesamiento[],2,0)</f>
        <v>4</v>
      </c>
      <c r="G2673" t="str">
        <f>+VLOOKUP(Importaciones_mensuales[[#This Row],[Código Arancelario]],Codigos10[],3,0)</f>
        <v>Sin especificar</v>
      </c>
      <c r="H2673">
        <f>+VLOOKUP(Importaciones_mensuales[[#This Row],[Tipo]],Cod_tipo[],2,0)</f>
        <v>5</v>
      </c>
      <c r="I2673" t="str">
        <f>+VLOOKUP(Importaciones_mensuales[[#This Row],[Código Arancelario]],Codigos10[],5,0)</f>
        <v>Frutos de pepita</v>
      </c>
      <c r="J2673">
        <f>+VLOOKUP(Importaciones_mensuales[[#This Row],[Categoría]],Cod_Tipo_cultivo[],2,0)</f>
        <v>3</v>
      </c>
      <c r="K2673" t="s">
        <v>129</v>
      </c>
      <c r="L2673">
        <f>+VLOOKUP(Importaciones_mensuales[[#This Row],[Contenido]],Contenido_cod[],2,0)</f>
        <v>1</v>
      </c>
      <c r="M2673" t="str">
        <f>+VLOOKUP(Importaciones_mensuales[[#This Row],[Código Arancelario]],Codigos10[],7,0)</f>
        <v>Red starking</v>
      </c>
      <c r="N2673">
        <v>2018</v>
      </c>
      <c r="O2673">
        <v>1.5046997739103001</v>
      </c>
      <c r="P2673">
        <v>1.7981188200057441</v>
      </c>
      <c r="Q2673" t="s">
        <v>364</v>
      </c>
      <c r="R2673" t="s">
        <v>364</v>
      </c>
      <c r="S2673" t="s">
        <v>364</v>
      </c>
      <c r="T2673" t="s">
        <v>364</v>
      </c>
      <c r="U2673" t="s">
        <v>364</v>
      </c>
      <c r="V2673" t="s">
        <v>364</v>
      </c>
      <c r="W2673" t="s">
        <v>364</v>
      </c>
      <c r="X2673" t="s">
        <v>364</v>
      </c>
      <c r="Y2673" t="s">
        <v>364</v>
      </c>
      <c r="Z2673" t="s">
        <v>364</v>
      </c>
    </row>
    <row r="2674" spans="1:26" x14ac:dyDescent="0.25">
      <c r="A2674" t="s">
        <v>246</v>
      </c>
      <c r="B2674" t="s">
        <v>362</v>
      </c>
      <c r="C2674" t="str">
        <f>+VLOOKUP(Importaciones_mensuales[[#This Row],[Código Arancelario]],Codigos10[],2,0)</f>
        <v>Frutilla</v>
      </c>
      <c r="D2674">
        <f>+VLOOKUP(Importaciones_mensuales[[#This Row],[Cultivo]],Cod_categoría[],2,0)</f>
        <v>100112025</v>
      </c>
      <c r="E2674" t="str">
        <f>+VLOOKUP(Importaciones_mensuales[[#This Row],[Código Arancelario]],Codigos10[],4,0)</f>
        <v>Congelado</v>
      </c>
      <c r="F2674">
        <f>+VLOOKUP(Importaciones_mensuales[[#This Row],[Procesamiento]],Cod_procesamiento[],2,0)</f>
        <v>1</v>
      </c>
      <c r="G2674" t="str">
        <f>+VLOOKUP(Importaciones_mensuales[[#This Row],[Código Arancelario]],Codigos10[],3,0)</f>
        <v>Orgánico</v>
      </c>
      <c r="H2674">
        <f>+VLOOKUP(Importaciones_mensuales[[#This Row],[Tipo]],Cod_tipo[],2,0)</f>
        <v>1</v>
      </c>
      <c r="I2674" t="str">
        <f>+VLOOKUP(Importaciones_mensuales[[#This Row],[Código Arancelario]],Codigos10[],5,0)</f>
        <v>Berries</v>
      </c>
      <c r="J2674">
        <f>+VLOOKUP(Importaciones_mensuales[[#This Row],[Categoría]],Cod_Tipo_cultivo[],2,0)</f>
        <v>1</v>
      </c>
      <c r="K2674" t="s">
        <v>129</v>
      </c>
      <c r="L2674">
        <f>+VLOOKUP(Importaciones_mensuales[[#This Row],[Contenido]],Contenido_cod[],2,0)</f>
        <v>1</v>
      </c>
      <c r="M2674" t="str">
        <f>+VLOOKUP(Importaciones_mensuales[[#This Row],[Código Arancelario]],Codigos10[],7,0)</f>
        <v>Sin especificar</v>
      </c>
      <c r="N2674">
        <v>2021</v>
      </c>
      <c r="O2674">
        <v>0</v>
      </c>
      <c r="P2674">
        <v>0</v>
      </c>
      <c r="Q2674">
        <v>22000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19800</v>
      </c>
      <c r="X2674">
        <v>0</v>
      </c>
      <c r="Y2674">
        <v>0</v>
      </c>
      <c r="Z2674">
        <v>0</v>
      </c>
    </row>
    <row r="2675" spans="1:26" x14ac:dyDescent="0.25">
      <c r="A2675" t="s">
        <v>247</v>
      </c>
      <c r="B2675" t="s">
        <v>362</v>
      </c>
      <c r="C2675" t="str">
        <f>+VLOOKUP(Importaciones_mensuales[[#This Row],[Código Arancelario]],Codigos10[],2,0)</f>
        <v>Frutilla</v>
      </c>
      <c r="D2675">
        <f>+VLOOKUP(Importaciones_mensuales[[#This Row],[Cultivo]],Cod_categoría[],2,0)</f>
        <v>100112025</v>
      </c>
      <c r="E2675" t="str">
        <f>+VLOOKUP(Importaciones_mensuales[[#This Row],[Código Arancelario]],Codigos10[],4,0)</f>
        <v>Congelado</v>
      </c>
      <c r="F2675">
        <f>+VLOOKUP(Importaciones_mensuales[[#This Row],[Procesamiento]],Cod_procesamiento[],2,0)</f>
        <v>1</v>
      </c>
      <c r="G2675" t="str">
        <f>+VLOOKUP(Importaciones_mensuales[[#This Row],[Código Arancelario]],Codigos10[],3,0)</f>
        <v>No orgánico</v>
      </c>
      <c r="H2675">
        <f>+VLOOKUP(Importaciones_mensuales[[#This Row],[Tipo]],Cod_tipo[],2,0)</f>
        <v>2</v>
      </c>
      <c r="I2675" t="str">
        <f>+VLOOKUP(Importaciones_mensuales[[#This Row],[Código Arancelario]],Codigos10[],5,0)</f>
        <v>Berries</v>
      </c>
      <c r="J2675">
        <f>+VLOOKUP(Importaciones_mensuales[[#This Row],[Categoría]],Cod_Tipo_cultivo[],2,0)</f>
        <v>1</v>
      </c>
      <c r="K2675" t="s">
        <v>129</v>
      </c>
      <c r="L2675">
        <f>+VLOOKUP(Importaciones_mensuales[[#This Row],[Contenido]],Contenido_cod[],2,0)</f>
        <v>1</v>
      </c>
      <c r="M2675" t="str">
        <f>+VLOOKUP(Importaciones_mensuales[[#This Row],[Código Arancelario]],Codigos10[],7,0)</f>
        <v>Sin especificar</v>
      </c>
      <c r="N2675">
        <v>2021</v>
      </c>
      <c r="O2675">
        <v>0</v>
      </c>
      <c r="P2675">
        <v>92641</v>
      </c>
      <c r="Q2675">
        <v>487.79</v>
      </c>
      <c r="R2675">
        <v>24000.3462</v>
      </c>
      <c r="S2675">
        <v>27200</v>
      </c>
      <c r="T2675">
        <v>0</v>
      </c>
      <c r="U2675">
        <v>50260</v>
      </c>
      <c r="V2675">
        <v>114376</v>
      </c>
      <c r="W2675">
        <v>141796</v>
      </c>
      <c r="X2675">
        <v>0</v>
      </c>
      <c r="Y2675">
        <v>0</v>
      </c>
      <c r="Z2675">
        <v>0</v>
      </c>
    </row>
    <row r="2676" spans="1:26" x14ac:dyDescent="0.25">
      <c r="A2676" t="s">
        <v>249</v>
      </c>
      <c r="B2676" t="s">
        <v>362</v>
      </c>
      <c r="C2676" t="str">
        <f>+VLOOKUP(Importaciones_mensuales[[#This Row],[Código Arancelario]],Codigos10[],2,0)</f>
        <v>Frambuesa</v>
      </c>
      <c r="D2676">
        <f>+VLOOKUP(Importaciones_mensuales[[#This Row],[Cultivo]],Cod_categoría[],2,0)</f>
        <v>100101004</v>
      </c>
      <c r="E2676" t="str">
        <f>+VLOOKUP(Importaciones_mensuales[[#This Row],[Código Arancelario]],Codigos10[],4,0)</f>
        <v>Congelado</v>
      </c>
      <c r="F2676">
        <f>+VLOOKUP(Importaciones_mensuales[[#This Row],[Procesamiento]],Cod_procesamiento[],2,0)</f>
        <v>1</v>
      </c>
      <c r="G2676" t="str">
        <f>+VLOOKUP(Importaciones_mensuales[[#This Row],[Código Arancelario]],Codigos10[],3,0)</f>
        <v>Orgánico</v>
      </c>
      <c r="H2676">
        <f>+VLOOKUP(Importaciones_mensuales[[#This Row],[Tipo]],Cod_tipo[],2,0)</f>
        <v>1</v>
      </c>
      <c r="I2676" t="str">
        <f>+VLOOKUP(Importaciones_mensuales[[#This Row],[Código Arancelario]],Codigos10[],5,0)</f>
        <v>Berries</v>
      </c>
      <c r="J2676">
        <f>+VLOOKUP(Importaciones_mensuales[[#This Row],[Categoría]],Cod_Tipo_cultivo[],2,0)</f>
        <v>1</v>
      </c>
      <c r="K2676" t="s">
        <v>129</v>
      </c>
      <c r="L2676">
        <f>+VLOOKUP(Importaciones_mensuales[[#This Row],[Contenido]],Contenido_cod[],2,0)</f>
        <v>1</v>
      </c>
      <c r="M2676" t="str">
        <f>+VLOOKUP(Importaciones_mensuales[[#This Row],[Código Arancelario]],Codigos10[],7,0)</f>
        <v>Sin especificar</v>
      </c>
      <c r="N2676">
        <v>2021</v>
      </c>
      <c r="O2676">
        <v>0</v>
      </c>
      <c r="P2676">
        <v>23580</v>
      </c>
      <c r="Q2676">
        <v>46579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0</v>
      </c>
      <c r="Z2676">
        <v>0</v>
      </c>
    </row>
    <row r="2677" spans="1:26" x14ac:dyDescent="0.25">
      <c r="A2677" t="s">
        <v>216</v>
      </c>
      <c r="B2677" t="s">
        <v>363</v>
      </c>
      <c r="C2677" t="str">
        <f>+VLOOKUP(Importaciones_mensuales[[#This Row],[Código Arancelario]],Codigos10[],2,0)</f>
        <v>Pera</v>
      </c>
      <c r="D2677">
        <f>+VLOOKUP(Importaciones_mensuales[[#This Row],[Cultivo]],Cod_categoría[],2,0)</f>
        <v>100104005</v>
      </c>
      <c r="E2677" t="str">
        <f>+VLOOKUP(Importaciones_mensuales[[#This Row],[Código Arancelario]],Codigos10[],4,0)</f>
        <v>Fresco</v>
      </c>
      <c r="F2677">
        <f>+VLOOKUP(Importaciones_mensuales[[#This Row],[Procesamiento]],Cod_procesamiento[],2,0)</f>
        <v>4</v>
      </c>
      <c r="G2677" t="str">
        <f>+VLOOKUP(Importaciones_mensuales[[#This Row],[Código Arancelario]],Codigos10[],3,0)</f>
        <v>Sin especificar</v>
      </c>
      <c r="H2677">
        <f>+VLOOKUP(Importaciones_mensuales[[#This Row],[Tipo]],Cod_tipo[],2,0)</f>
        <v>5</v>
      </c>
      <c r="I2677" t="str">
        <f>+VLOOKUP(Importaciones_mensuales[[#This Row],[Código Arancelario]],Codigos10[],5,0)</f>
        <v>Frutos de pepita</v>
      </c>
      <c r="J2677">
        <f>+VLOOKUP(Importaciones_mensuales[[#This Row],[Categoría]],Cod_Tipo_cultivo[],2,0)</f>
        <v>3</v>
      </c>
      <c r="K2677" t="s">
        <v>129</v>
      </c>
      <c r="L2677">
        <f>+VLOOKUP(Importaciones_mensuales[[#This Row],[Contenido]],Contenido_cod[],2,0)</f>
        <v>1</v>
      </c>
      <c r="M2677" t="str">
        <f>+VLOOKUP(Importaciones_mensuales[[#This Row],[Código Arancelario]],Codigos10[],7,0)</f>
        <v>Packham's triumph</v>
      </c>
      <c r="N2677">
        <v>2018</v>
      </c>
      <c r="O2677">
        <v>1.7915514430968451</v>
      </c>
      <c r="P2677" t="s">
        <v>364</v>
      </c>
      <c r="Q2677" t="s">
        <v>364</v>
      </c>
      <c r="R2677" t="s">
        <v>364</v>
      </c>
      <c r="S2677" t="s">
        <v>364</v>
      </c>
      <c r="T2677" t="s">
        <v>364</v>
      </c>
      <c r="U2677" t="s">
        <v>364</v>
      </c>
      <c r="V2677" t="s">
        <v>364</v>
      </c>
      <c r="W2677" t="s">
        <v>364</v>
      </c>
      <c r="X2677">
        <v>1.1733061098810866</v>
      </c>
      <c r="Y2677">
        <v>1.2714985436294464</v>
      </c>
      <c r="Z2677">
        <v>1.2896397843245579</v>
      </c>
    </row>
    <row r="2678" spans="1:26" x14ac:dyDescent="0.25">
      <c r="A2678" t="s">
        <v>327</v>
      </c>
      <c r="B2678" t="s">
        <v>363</v>
      </c>
      <c r="C2678" t="str">
        <f>+VLOOKUP(Importaciones_mensuales[[#This Row],[Código Arancelario]],Codigos10[],2,0)</f>
        <v>Pera</v>
      </c>
      <c r="D2678">
        <f>+VLOOKUP(Importaciones_mensuales[[#This Row],[Cultivo]],Cod_categoría[],2,0)</f>
        <v>100104005</v>
      </c>
      <c r="E2678" t="str">
        <f>+VLOOKUP(Importaciones_mensuales[[#This Row],[Código Arancelario]],Codigos10[],4,0)</f>
        <v>Fresco</v>
      </c>
      <c r="F2678">
        <f>+VLOOKUP(Importaciones_mensuales[[#This Row],[Procesamiento]],Cod_procesamiento[],2,0)</f>
        <v>4</v>
      </c>
      <c r="G2678" t="str">
        <f>+VLOOKUP(Importaciones_mensuales[[#This Row],[Código Arancelario]],Codigos10[],3,0)</f>
        <v>Sin especificar</v>
      </c>
      <c r="H2678">
        <f>+VLOOKUP(Importaciones_mensuales[[#This Row],[Tipo]],Cod_tipo[],2,0)</f>
        <v>5</v>
      </c>
      <c r="I2678" t="str">
        <f>+VLOOKUP(Importaciones_mensuales[[#This Row],[Código Arancelario]],Codigos10[],5,0)</f>
        <v>Frutos de pepita</v>
      </c>
      <c r="J2678">
        <f>+VLOOKUP(Importaciones_mensuales[[#This Row],[Categoría]],Cod_Tipo_cultivo[],2,0)</f>
        <v>3</v>
      </c>
      <c r="K2678" t="s">
        <v>129</v>
      </c>
      <c r="L2678">
        <f>+VLOOKUP(Importaciones_mensuales[[#This Row],[Contenido]],Contenido_cod[],2,0)</f>
        <v>1</v>
      </c>
      <c r="M2678" t="str">
        <f>+VLOOKUP(Importaciones_mensuales[[#This Row],[Código Arancelario]],Codigos10[],7,0)</f>
        <v>Asiáticas</v>
      </c>
      <c r="N2678">
        <v>2018</v>
      </c>
      <c r="O2678">
        <v>1.1481481481481481</v>
      </c>
      <c r="P2678" t="s">
        <v>364</v>
      </c>
      <c r="Q2678" t="s">
        <v>364</v>
      </c>
      <c r="R2678" t="s">
        <v>364</v>
      </c>
      <c r="S2678" t="s">
        <v>364</v>
      </c>
      <c r="T2678" t="s">
        <v>364</v>
      </c>
      <c r="U2678" t="s">
        <v>364</v>
      </c>
      <c r="V2678" t="s">
        <v>364</v>
      </c>
      <c r="W2678" t="s">
        <v>364</v>
      </c>
      <c r="X2678" t="s">
        <v>364</v>
      </c>
      <c r="Y2678" t="s">
        <v>364</v>
      </c>
      <c r="Z2678" t="s">
        <v>364</v>
      </c>
    </row>
    <row r="2679" spans="1:26" x14ac:dyDescent="0.25">
      <c r="A2679" t="s">
        <v>329</v>
      </c>
      <c r="B2679" t="s">
        <v>363</v>
      </c>
      <c r="C2679" t="str">
        <f>+VLOOKUP(Importaciones_mensuales[[#This Row],[Código Arancelario]],Codigos10[],2,0)</f>
        <v>Pera</v>
      </c>
      <c r="D2679">
        <f>+VLOOKUP(Importaciones_mensuales[[#This Row],[Cultivo]],Cod_categoría[],2,0)</f>
        <v>100104005</v>
      </c>
      <c r="E2679" t="str">
        <f>+VLOOKUP(Importaciones_mensuales[[#This Row],[Código Arancelario]],Codigos10[],4,0)</f>
        <v>Fresco</v>
      </c>
      <c r="F2679">
        <f>+VLOOKUP(Importaciones_mensuales[[#This Row],[Procesamiento]],Cod_procesamiento[],2,0)</f>
        <v>4</v>
      </c>
      <c r="G2679" t="str">
        <f>+VLOOKUP(Importaciones_mensuales[[#This Row],[Código Arancelario]],Codigos10[],3,0)</f>
        <v>Sin especificar</v>
      </c>
      <c r="H2679">
        <f>+VLOOKUP(Importaciones_mensuales[[#This Row],[Tipo]],Cod_tipo[],2,0)</f>
        <v>5</v>
      </c>
      <c r="I2679" t="str">
        <f>+VLOOKUP(Importaciones_mensuales[[#This Row],[Código Arancelario]],Codigos10[],5,0)</f>
        <v>Frutos de pepita</v>
      </c>
      <c r="J2679">
        <f>+VLOOKUP(Importaciones_mensuales[[#This Row],[Categoría]],Cod_Tipo_cultivo[],2,0)</f>
        <v>3</v>
      </c>
      <c r="K2679" t="s">
        <v>129</v>
      </c>
      <c r="L2679">
        <f>+VLOOKUP(Importaciones_mensuales[[#This Row],[Contenido]],Contenido_cod[],2,0)</f>
        <v>1</v>
      </c>
      <c r="M2679" t="str">
        <f>+VLOOKUP(Importaciones_mensuales[[#This Row],[Código Arancelario]],Codigos10[],7,0)</f>
        <v>Beurre bosc</v>
      </c>
      <c r="N2679">
        <v>2018</v>
      </c>
      <c r="O2679" t="s">
        <v>364</v>
      </c>
      <c r="P2679" t="s">
        <v>364</v>
      </c>
      <c r="Q2679" t="s">
        <v>364</v>
      </c>
      <c r="R2679" t="s">
        <v>364</v>
      </c>
      <c r="S2679" t="s">
        <v>364</v>
      </c>
      <c r="T2679" t="s">
        <v>364</v>
      </c>
      <c r="U2679" t="s">
        <v>364</v>
      </c>
      <c r="V2679">
        <v>1.2569691647150663</v>
      </c>
      <c r="W2679" t="s">
        <v>364</v>
      </c>
      <c r="X2679" t="s">
        <v>364</v>
      </c>
      <c r="Y2679">
        <v>1.7763144468313641</v>
      </c>
      <c r="Z2679" t="s">
        <v>364</v>
      </c>
    </row>
    <row r="2680" spans="1:26" x14ac:dyDescent="0.25">
      <c r="A2680" t="s">
        <v>219</v>
      </c>
      <c r="B2680" t="s">
        <v>363</v>
      </c>
      <c r="C2680" t="str">
        <f>+VLOOKUP(Importaciones_mensuales[[#This Row],[Código Arancelario]],Codigos10[],2,0)</f>
        <v>Pera</v>
      </c>
      <c r="D2680">
        <f>+VLOOKUP(Importaciones_mensuales[[#This Row],[Cultivo]],Cod_categoría[],2,0)</f>
        <v>100104005</v>
      </c>
      <c r="E2680" t="str">
        <f>+VLOOKUP(Importaciones_mensuales[[#This Row],[Código Arancelario]],Codigos10[],4,0)</f>
        <v>Fresco</v>
      </c>
      <c r="F2680">
        <f>+VLOOKUP(Importaciones_mensuales[[#This Row],[Procesamiento]],Cod_procesamiento[],2,0)</f>
        <v>4</v>
      </c>
      <c r="G2680" t="str">
        <f>+VLOOKUP(Importaciones_mensuales[[#This Row],[Código Arancelario]],Codigos10[],3,0)</f>
        <v>Sin especificar</v>
      </c>
      <c r="H2680">
        <f>+VLOOKUP(Importaciones_mensuales[[#This Row],[Tipo]],Cod_tipo[],2,0)</f>
        <v>5</v>
      </c>
      <c r="I2680" t="str">
        <f>+VLOOKUP(Importaciones_mensuales[[#This Row],[Código Arancelario]],Codigos10[],5,0)</f>
        <v>Frutos de pepita</v>
      </c>
      <c r="J2680">
        <f>+VLOOKUP(Importaciones_mensuales[[#This Row],[Categoría]],Cod_Tipo_cultivo[],2,0)</f>
        <v>3</v>
      </c>
      <c r="K2680" t="s">
        <v>129</v>
      </c>
      <c r="L2680">
        <f>+VLOOKUP(Importaciones_mensuales[[#This Row],[Contenido]],Contenido_cod[],2,0)</f>
        <v>1</v>
      </c>
      <c r="M2680" t="str">
        <f>+VLOOKUP(Importaciones_mensuales[[#This Row],[Código Arancelario]],Codigos10[],7,0)</f>
        <v>D'Anjou</v>
      </c>
      <c r="N2680">
        <v>2018</v>
      </c>
      <c r="O2680">
        <v>3.3008299999999999</v>
      </c>
      <c r="P2680" t="s">
        <v>364</v>
      </c>
      <c r="Q2680" t="s">
        <v>364</v>
      </c>
      <c r="R2680" t="s">
        <v>364</v>
      </c>
      <c r="S2680" t="s">
        <v>364</v>
      </c>
      <c r="T2680" t="s">
        <v>364</v>
      </c>
      <c r="U2680" t="s">
        <v>364</v>
      </c>
      <c r="V2680" t="s">
        <v>364</v>
      </c>
      <c r="W2680" t="s">
        <v>364</v>
      </c>
      <c r="X2680">
        <v>1.1039466680860124</v>
      </c>
      <c r="Y2680">
        <v>1.3865934387203207</v>
      </c>
      <c r="Z2680">
        <v>1.2572773593265398</v>
      </c>
    </row>
    <row r="2681" spans="1:26" x14ac:dyDescent="0.25">
      <c r="A2681" t="s">
        <v>221</v>
      </c>
      <c r="B2681" t="s">
        <v>363</v>
      </c>
      <c r="C2681" t="str">
        <f>+VLOOKUP(Importaciones_mensuales[[#This Row],[Código Arancelario]],Codigos10[],2,0)</f>
        <v>Pera</v>
      </c>
      <c r="D2681">
        <f>+VLOOKUP(Importaciones_mensuales[[#This Row],[Cultivo]],Cod_categoría[],2,0)</f>
        <v>100104005</v>
      </c>
      <c r="E2681" t="str">
        <f>+VLOOKUP(Importaciones_mensuales[[#This Row],[Código Arancelario]],Codigos10[],4,0)</f>
        <v>Fresco</v>
      </c>
      <c r="F2681">
        <f>+VLOOKUP(Importaciones_mensuales[[#This Row],[Procesamiento]],Cod_procesamiento[],2,0)</f>
        <v>4</v>
      </c>
      <c r="G2681" t="str">
        <f>+VLOOKUP(Importaciones_mensuales[[#This Row],[Código Arancelario]],Codigos10[],3,0)</f>
        <v>Sin especificar</v>
      </c>
      <c r="H2681">
        <f>+VLOOKUP(Importaciones_mensuales[[#This Row],[Tipo]],Cod_tipo[],2,0)</f>
        <v>5</v>
      </c>
      <c r="I2681" t="str">
        <f>+VLOOKUP(Importaciones_mensuales[[#This Row],[Código Arancelario]],Codigos10[],5,0)</f>
        <v>Frutos de pepita</v>
      </c>
      <c r="J2681">
        <f>+VLOOKUP(Importaciones_mensuales[[#This Row],[Categoría]],Cod_Tipo_cultivo[],2,0)</f>
        <v>3</v>
      </c>
      <c r="K2681" t="s">
        <v>129</v>
      </c>
      <c r="L2681">
        <f>+VLOOKUP(Importaciones_mensuales[[#This Row],[Contenido]],Contenido_cod[],2,0)</f>
        <v>1</v>
      </c>
      <c r="M2681" t="str">
        <f>+VLOOKUP(Importaciones_mensuales[[#This Row],[Código Arancelario]],Codigos10[],7,0)</f>
        <v>Sin especificar</v>
      </c>
      <c r="N2681">
        <v>2018</v>
      </c>
      <c r="O2681" t="s">
        <v>364</v>
      </c>
      <c r="P2681" t="s">
        <v>364</v>
      </c>
      <c r="Q2681" t="s">
        <v>364</v>
      </c>
      <c r="R2681" t="s">
        <v>364</v>
      </c>
      <c r="S2681" t="s">
        <v>364</v>
      </c>
      <c r="T2681" t="s">
        <v>364</v>
      </c>
      <c r="U2681" t="s">
        <v>364</v>
      </c>
      <c r="V2681">
        <v>1.1804571623731459</v>
      </c>
      <c r="W2681" t="s">
        <v>364</v>
      </c>
      <c r="X2681">
        <v>1.1847880051633404</v>
      </c>
      <c r="Y2681">
        <v>1.618421052631579</v>
      </c>
      <c r="Z2681" t="s">
        <v>364</v>
      </c>
    </row>
    <row r="2682" spans="1:26" x14ac:dyDescent="0.25">
      <c r="A2682" t="s">
        <v>254</v>
      </c>
      <c r="B2682" t="s">
        <v>362</v>
      </c>
      <c r="C2682" t="str">
        <f>+VLOOKUP(Importaciones_mensuales[[#This Row],[Código Arancelario]],Codigos10[],2,0)</f>
        <v>Arándano</v>
      </c>
      <c r="D2682">
        <f>+VLOOKUP(Importaciones_mensuales[[#This Row],[Cultivo]],Cod_categoría[],2,0)</f>
        <v>100101001</v>
      </c>
      <c r="E2682" t="str">
        <f>+VLOOKUP(Importaciones_mensuales[[#This Row],[Código Arancelario]],Codigos10[],4,0)</f>
        <v>Congelado</v>
      </c>
      <c r="F2682">
        <f>+VLOOKUP(Importaciones_mensuales[[#This Row],[Procesamiento]],Cod_procesamiento[],2,0)</f>
        <v>1</v>
      </c>
      <c r="G2682" t="str">
        <f>+VLOOKUP(Importaciones_mensuales[[#This Row],[Código Arancelario]],Codigos10[],3,0)</f>
        <v>Orgánico</v>
      </c>
      <c r="H2682">
        <f>+VLOOKUP(Importaciones_mensuales[[#This Row],[Tipo]],Cod_tipo[],2,0)</f>
        <v>1</v>
      </c>
      <c r="I2682" t="str">
        <f>+VLOOKUP(Importaciones_mensuales[[#This Row],[Código Arancelario]],Codigos10[],5,0)</f>
        <v>Berries</v>
      </c>
      <c r="J2682">
        <f>+VLOOKUP(Importaciones_mensuales[[#This Row],[Categoría]],Cod_Tipo_cultivo[],2,0)</f>
        <v>1</v>
      </c>
      <c r="K2682" t="s">
        <v>129</v>
      </c>
      <c r="L2682">
        <f>+VLOOKUP(Importaciones_mensuales[[#This Row],[Contenido]],Contenido_cod[],2,0)</f>
        <v>1</v>
      </c>
      <c r="M2682" t="str">
        <f>+VLOOKUP(Importaciones_mensuales[[#This Row],[Código Arancelario]],Codigos10[],7,0)</f>
        <v>Sin especificar</v>
      </c>
      <c r="N2682">
        <v>2021</v>
      </c>
      <c r="O2682">
        <v>0</v>
      </c>
      <c r="P2682">
        <v>0</v>
      </c>
      <c r="Q2682">
        <v>20580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65800</v>
      </c>
      <c r="X2682">
        <v>0</v>
      </c>
      <c r="Y2682">
        <v>0</v>
      </c>
      <c r="Z2682">
        <v>0</v>
      </c>
    </row>
    <row r="2683" spans="1:26" x14ac:dyDescent="0.25">
      <c r="A2683" t="s">
        <v>225</v>
      </c>
      <c r="B2683" t="s">
        <v>363</v>
      </c>
      <c r="C2683" t="str">
        <f>+VLOOKUP(Importaciones_mensuales[[#This Row],[Código Arancelario]],Codigos10[],2,0)</f>
        <v>Nectarín</v>
      </c>
      <c r="D2683">
        <f>+VLOOKUP(Importaciones_mensuales[[#This Row],[Cultivo]],Cod_categoría[],2,0)</f>
        <v>100103006</v>
      </c>
      <c r="E2683" t="str">
        <f>+VLOOKUP(Importaciones_mensuales[[#This Row],[Código Arancelario]],Codigos10[],4,0)</f>
        <v>Fresco</v>
      </c>
      <c r="F2683">
        <f>+VLOOKUP(Importaciones_mensuales[[#This Row],[Procesamiento]],Cod_procesamiento[],2,0)</f>
        <v>4</v>
      </c>
      <c r="G2683" t="str">
        <f>+VLOOKUP(Importaciones_mensuales[[#This Row],[Código Arancelario]],Codigos10[],3,0)</f>
        <v>Sin especificar</v>
      </c>
      <c r="H2683">
        <f>+VLOOKUP(Importaciones_mensuales[[#This Row],[Tipo]],Cod_tipo[],2,0)</f>
        <v>5</v>
      </c>
      <c r="I2683" t="str">
        <f>+VLOOKUP(Importaciones_mensuales[[#This Row],[Código Arancelario]],Codigos10[],5,0)</f>
        <v>Frutos de carozo</v>
      </c>
      <c r="J2683">
        <f>+VLOOKUP(Importaciones_mensuales[[#This Row],[Categoría]],Cod_Tipo_cultivo[],2,0)</f>
        <v>5</v>
      </c>
      <c r="K2683" t="s">
        <v>129</v>
      </c>
      <c r="L2683">
        <f>+VLOOKUP(Importaciones_mensuales[[#This Row],[Contenido]],Contenido_cod[],2,0)</f>
        <v>1</v>
      </c>
      <c r="M2683" t="str">
        <f>+VLOOKUP(Importaciones_mensuales[[#This Row],[Código Arancelario]],Codigos10[],7,0)</f>
        <v>Sin especificar</v>
      </c>
      <c r="N2683">
        <v>2018</v>
      </c>
      <c r="O2683" t="s">
        <v>364</v>
      </c>
      <c r="P2683" t="s">
        <v>364</v>
      </c>
      <c r="Q2683" t="s">
        <v>364</v>
      </c>
      <c r="R2683" t="s">
        <v>364</v>
      </c>
      <c r="S2683">
        <v>5.5687499999999996</v>
      </c>
      <c r="T2683">
        <v>5.7343491923839087</v>
      </c>
      <c r="U2683">
        <v>5.3663715733335309</v>
      </c>
      <c r="V2683">
        <v>5.1198635858277601</v>
      </c>
      <c r="W2683">
        <v>5.4031907239318135</v>
      </c>
      <c r="X2683" t="s">
        <v>364</v>
      </c>
      <c r="Y2683" t="s">
        <v>364</v>
      </c>
      <c r="Z2683" t="s">
        <v>364</v>
      </c>
    </row>
    <row r="2684" spans="1:26" x14ac:dyDescent="0.25">
      <c r="A2684" t="s">
        <v>227</v>
      </c>
      <c r="B2684" t="s">
        <v>363</v>
      </c>
      <c r="C2684" t="str">
        <f>+VLOOKUP(Importaciones_mensuales[[#This Row],[Código Arancelario]],Codigos10[],2,0)</f>
        <v>Durazno</v>
      </c>
      <c r="D2684">
        <f>+VLOOKUP(Importaciones_mensuales[[#This Row],[Cultivo]],Cod_categoría[],2,0)</f>
        <v>100103004</v>
      </c>
      <c r="E2684" t="str">
        <f>+VLOOKUP(Importaciones_mensuales[[#This Row],[Código Arancelario]],Codigos10[],4,0)</f>
        <v>Fresco</v>
      </c>
      <c r="F2684">
        <f>+VLOOKUP(Importaciones_mensuales[[#This Row],[Procesamiento]],Cod_procesamiento[],2,0)</f>
        <v>4</v>
      </c>
      <c r="G2684" t="str">
        <f>+VLOOKUP(Importaciones_mensuales[[#This Row],[Código Arancelario]],Codigos10[],3,0)</f>
        <v>Sin especificar</v>
      </c>
      <c r="H2684">
        <f>+VLOOKUP(Importaciones_mensuales[[#This Row],[Tipo]],Cod_tipo[],2,0)</f>
        <v>5</v>
      </c>
      <c r="I2684" t="str">
        <f>+VLOOKUP(Importaciones_mensuales[[#This Row],[Código Arancelario]],Codigos10[],5,0)</f>
        <v>Frutos de carozo</v>
      </c>
      <c r="J2684">
        <f>+VLOOKUP(Importaciones_mensuales[[#This Row],[Categoría]],Cod_Tipo_cultivo[],2,0)</f>
        <v>5</v>
      </c>
      <c r="K2684" t="s">
        <v>129</v>
      </c>
      <c r="L2684">
        <f>+VLOOKUP(Importaciones_mensuales[[#This Row],[Contenido]],Contenido_cod[],2,0)</f>
        <v>1</v>
      </c>
      <c r="M2684" t="str">
        <f>+VLOOKUP(Importaciones_mensuales[[#This Row],[Código Arancelario]],Codigos10[],7,0)</f>
        <v>Sin especificar</v>
      </c>
      <c r="N2684">
        <v>2018</v>
      </c>
      <c r="O2684" t="s">
        <v>364</v>
      </c>
      <c r="P2684" t="s">
        <v>364</v>
      </c>
      <c r="Q2684" t="s">
        <v>364</v>
      </c>
      <c r="R2684" t="s">
        <v>364</v>
      </c>
      <c r="S2684" t="s">
        <v>364</v>
      </c>
      <c r="T2684">
        <v>5.9550129320000815</v>
      </c>
      <c r="U2684">
        <v>5.2741554608068224</v>
      </c>
      <c r="V2684">
        <v>4.8565024363833249</v>
      </c>
      <c r="W2684">
        <v>5.1875</v>
      </c>
      <c r="X2684">
        <v>5.2871716697936213</v>
      </c>
      <c r="Y2684" t="s">
        <v>364</v>
      </c>
      <c r="Z2684" t="s">
        <v>364</v>
      </c>
    </row>
    <row r="2685" spans="1:26" x14ac:dyDescent="0.25">
      <c r="A2685" t="s">
        <v>255</v>
      </c>
      <c r="B2685" t="s">
        <v>362</v>
      </c>
      <c r="C2685" t="str">
        <f>+VLOOKUP(Importaciones_mensuales[[#This Row],[Código Arancelario]],Codigos10[],2,0)</f>
        <v>Arándano</v>
      </c>
      <c r="D2685">
        <f>+VLOOKUP(Importaciones_mensuales[[#This Row],[Cultivo]],Cod_categoría[],2,0)</f>
        <v>100101001</v>
      </c>
      <c r="E2685" t="str">
        <f>+VLOOKUP(Importaciones_mensuales[[#This Row],[Código Arancelario]],Codigos10[],4,0)</f>
        <v>Congelado</v>
      </c>
      <c r="F2685">
        <f>+VLOOKUP(Importaciones_mensuales[[#This Row],[Procesamiento]],Cod_procesamiento[],2,0)</f>
        <v>1</v>
      </c>
      <c r="G2685" t="str">
        <f>+VLOOKUP(Importaciones_mensuales[[#This Row],[Código Arancelario]],Codigos10[],3,0)</f>
        <v>No orgánico</v>
      </c>
      <c r="H2685">
        <f>+VLOOKUP(Importaciones_mensuales[[#This Row],[Tipo]],Cod_tipo[],2,0)</f>
        <v>2</v>
      </c>
      <c r="I2685" t="str">
        <f>+VLOOKUP(Importaciones_mensuales[[#This Row],[Código Arancelario]],Codigos10[],5,0)</f>
        <v>Berries</v>
      </c>
      <c r="J2685">
        <f>+VLOOKUP(Importaciones_mensuales[[#This Row],[Categoría]],Cod_Tipo_cultivo[],2,0)</f>
        <v>1</v>
      </c>
      <c r="K2685" t="s">
        <v>129</v>
      </c>
      <c r="L2685">
        <f>+VLOOKUP(Importaciones_mensuales[[#This Row],[Contenido]],Contenido_cod[],2,0)</f>
        <v>1</v>
      </c>
      <c r="M2685" t="str">
        <f>+VLOOKUP(Importaciones_mensuales[[#This Row],[Código Arancelario]],Codigos10[],7,0)</f>
        <v>Sin especificar</v>
      </c>
      <c r="N2685">
        <v>2021</v>
      </c>
      <c r="O2685">
        <v>0</v>
      </c>
      <c r="P2685">
        <v>70807.679999999993</v>
      </c>
      <c r="Q2685">
        <v>0</v>
      </c>
      <c r="R2685">
        <v>0</v>
      </c>
      <c r="S2685">
        <v>14008.19</v>
      </c>
      <c r="T2685">
        <v>6402.01</v>
      </c>
      <c r="U2685">
        <v>1500</v>
      </c>
      <c r="V2685">
        <v>28346.3</v>
      </c>
      <c r="W2685">
        <v>24390.080000000002</v>
      </c>
      <c r="X2685">
        <v>0</v>
      </c>
      <c r="Y2685">
        <v>0</v>
      </c>
      <c r="Z2685">
        <v>0</v>
      </c>
    </row>
    <row r="2686" spans="1:26" x14ac:dyDescent="0.25">
      <c r="A2686" t="s">
        <v>260</v>
      </c>
      <c r="B2686" t="s">
        <v>362</v>
      </c>
      <c r="C2686" t="str">
        <f>+VLOOKUP(Importaciones_mensuales[[#This Row],[Código Arancelario]],Codigos10[],2,0)</f>
        <v>Cereza</v>
      </c>
      <c r="D2686">
        <f>+VLOOKUP(Importaciones_mensuales[[#This Row],[Cultivo]],Cod_categoría[],2,0)</f>
        <v>100103001</v>
      </c>
      <c r="E2686" t="str">
        <f>+VLOOKUP(Importaciones_mensuales[[#This Row],[Código Arancelario]],Codigos10[],4,0)</f>
        <v>Conserva</v>
      </c>
      <c r="F2686">
        <f>+VLOOKUP(Importaciones_mensuales[[#This Row],[Procesamiento]],Cod_procesamiento[],2,0)</f>
        <v>2</v>
      </c>
      <c r="G2686" t="str">
        <f>+VLOOKUP(Importaciones_mensuales[[#This Row],[Código Arancelario]],Codigos10[],3,0)</f>
        <v>Orgánico</v>
      </c>
      <c r="H2686">
        <f>+VLOOKUP(Importaciones_mensuales[[#This Row],[Tipo]],Cod_tipo[],2,0)</f>
        <v>1</v>
      </c>
      <c r="I2686" t="str">
        <f>+VLOOKUP(Importaciones_mensuales[[#This Row],[Código Arancelario]],Codigos10[],5,0)</f>
        <v>Frutos de carozo</v>
      </c>
      <c r="J2686">
        <f>+VLOOKUP(Importaciones_mensuales[[#This Row],[Categoría]],Cod_Tipo_cultivo[],2,0)</f>
        <v>5</v>
      </c>
      <c r="K2686" t="s">
        <v>129</v>
      </c>
      <c r="L2686">
        <f>+VLOOKUP(Importaciones_mensuales[[#This Row],[Contenido]],Contenido_cod[],2,0)</f>
        <v>1</v>
      </c>
      <c r="M2686" t="str">
        <f>+VLOOKUP(Importaciones_mensuales[[#This Row],[Código Arancelario]],Codigos10[],7,0)</f>
        <v>Sin especificar</v>
      </c>
      <c r="N2686">
        <v>2021</v>
      </c>
      <c r="O2686">
        <v>0</v>
      </c>
      <c r="P2686">
        <v>0</v>
      </c>
      <c r="Q2686">
        <v>0.4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10400</v>
      </c>
      <c r="X2686">
        <v>0</v>
      </c>
      <c r="Y2686">
        <v>0</v>
      </c>
      <c r="Z2686">
        <v>0</v>
      </c>
    </row>
    <row r="2687" spans="1:26" x14ac:dyDescent="0.25">
      <c r="A2687" t="s">
        <v>231</v>
      </c>
      <c r="B2687" t="s">
        <v>363</v>
      </c>
      <c r="C2687" t="str">
        <f>+VLOOKUP(Importaciones_mensuales[[#This Row],[Código Arancelario]],Codigos10[],2,0)</f>
        <v>Frutilla</v>
      </c>
      <c r="D2687">
        <f>+VLOOKUP(Importaciones_mensuales[[#This Row],[Cultivo]],Cod_categoría[],2,0)</f>
        <v>100112025</v>
      </c>
      <c r="E2687" t="str">
        <f>+VLOOKUP(Importaciones_mensuales[[#This Row],[Código Arancelario]],Codigos10[],4,0)</f>
        <v>Fresco</v>
      </c>
      <c r="F2687">
        <f>+VLOOKUP(Importaciones_mensuales[[#This Row],[Procesamiento]],Cod_procesamiento[],2,0)</f>
        <v>4</v>
      </c>
      <c r="G2687" t="str">
        <f>+VLOOKUP(Importaciones_mensuales[[#This Row],[Código Arancelario]],Codigos10[],3,0)</f>
        <v>Sin especificar</v>
      </c>
      <c r="H2687">
        <f>+VLOOKUP(Importaciones_mensuales[[#This Row],[Tipo]],Cod_tipo[],2,0)</f>
        <v>5</v>
      </c>
      <c r="I2687" t="str">
        <f>+VLOOKUP(Importaciones_mensuales[[#This Row],[Código Arancelario]],Codigos10[],5,0)</f>
        <v>Berries</v>
      </c>
      <c r="J2687">
        <f>+VLOOKUP(Importaciones_mensuales[[#This Row],[Categoría]],Cod_Tipo_cultivo[],2,0)</f>
        <v>1</v>
      </c>
      <c r="K2687" t="s">
        <v>129</v>
      </c>
      <c r="L2687">
        <f>+VLOOKUP(Importaciones_mensuales[[#This Row],[Contenido]],Contenido_cod[],2,0)</f>
        <v>1</v>
      </c>
      <c r="M2687" t="str">
        <f>+VLOOKUP(Importaciones_mensuales[[#This Row],[Código Arancelario]],Codigos10[],7,0)</f>
        <v>Sin especificar</v>
      </c>
      <c r="N2687">
        <v>2018</v>
      </c>
      <c r="O2687">
        <v>255.15</v>
      </c>
      <c r="P2687" t="s">
        <v>364</v>
      </c>
      <c r="Q2687" t="s">
        <v>364</v>
      </c>
      <c r="R2687" t="s">
        <v>364</v>
      </c>
      <c r="S2687" t="s">
        <v>364</v>
      </c>
      <c r="T2687" t="s">
        <v>364</v>
      </c>
      <c r="U2687" t="s">
        <v>364</v>
      </c>
      <c r="V2687">
        <v>43.341037122634695</v>
      </c>
      <c r="W2687" t="s">
        <v>364</v>
      </c>
      <c r="X2687" t="s">
        <v>364</v>
      </c>
      <c r="Y2687" t="s">
        <v>364</v>
      </c>
      <c r="Z2687" t="s">
        <v>364</v>
      </c>
    </row>
    <row r="2688" spans="1:26" x14ac:dyDescent="0.25">
      <c r="A2688" t="s">
        <v>262</v>
      </c>
      <c r="B2688" t="s">
        <v>362</v>
      </c>
      <c r="C2688" t="str">
        <f>+VLOOKUP(Importaciones_mensuales[[#This Row],[Código Arancelario]],Codigos10[],2,0)</f>
        <v>Cereza</v>
      </c>
      <c r="D2688">
        <f>+VLOOKUP(Importaciones_mensuales[[#This Row],[Cultivo]],Cod_categoría[],2,0)</f>
        <v>100103001</v>
      </c>
      <c r="E2688" t="str">
        <f>+VLOOKUP(Importaciones_mensuales[[#This Row],[Código Arancelario]],Codigos10[],4,0)</f>
        <v>Conserva</v>
      </c>
      <c r="F2688">
        <f>+VLOOKUP(Importaciones_mensuales[[#This Row],[Procesamiento]],Cod_procesamiento[],2,0)</f>
        <v>2</v>
      </c>
      <c r="G2688" t="str">
        <f>+VLOOKUP(Importaciones_mensuales[[#This Row],[Código Arancelario]],Codigos10[],3,0)</f>
        <v>No orgánico</v>
      </c>
      <c r="H2688">
        <f>+VLOOKUP(Importaciones_mensuales[[#This Row],[Tipo]],Cod_tipo[],2,0)</f>
        <v>2</v>
      </c>
      <c r="I2688" t="str">
        <f>+VLOOKUP(Importaciones_mensuales[[#This Row],[Código Arancelario]],Codigos10[],5,0)</f>
        <v>Frutos de carozo</v>
      </c>
      <c r="J2688">
        <f>+VLOOKUP(Importaciones_mensuales[[#This Row],[Categoría]],Cod_Tipo_cultivo[],2,0)</f>
        <v>5</v>
      </c>
      <c r="K2688" t="s">
        <v>129</v>
      </c>
      <c r="L2688">
        <f>+VLOOKUP(Importaciones_mensuales[[#This Row],[Contenido]],Contenido_cod[],2,0)</f>
        <v>1</v>
      </c>
      <c r="M2688" t="str">
        <f>+VLOOKUP(Importaciones_mensuales[[#This Row],[Código Arancelario]],Codigos10[],7,0)</f>
        <v>Sin especificar</v>
      </c>
      <c r="N2688">
        <v>2021</v>
      </c>
      <c r="O2688">
        <v>0</v>
      </c>
      <c r="P2688">
        <v>20800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>
        <v>0</v>
      </c>
    </row>
    <row r="2689" spans="1:26" x14ac:dyDescent="0.25">
      <c r="A2689" t="s">
        <v>272</v>
      </c>
      <c r="B2689" t="s">
        <v>362</v>
      </c>
      <c r="C2689" t="str">
        <f>+VLOOKUP(Importaciones_mensuales[[#This Row],[Código Arancelario]],Codigos10[],2,0)</f>
        <v>Frambuesa</v>
      </c>
      <c r="D2689">
        <f>+VLOOKUP(Importaciones_mensuales[[#This Row],[Cultivo]],Cod_categoría[],2,0)</f>
        <v>100101004</v>
      </c>
      <c r="E2689" t="str">
        <f>+VLOOKUP(Importaciones_mensuales[[#This Row],[Código Arancelario]],Codigos10[],4,0)</f>
        <v>Deshidratado</v>
      </c>
      <c r="F2689">
        <f>+VLOOKUP(Importaciones_mensuales[[#This Row],[Procesamiento]],Cod_procesamiento[],2,0)</f>
        <v>3</v>
      </c>
      <c r="G2689" t="str">
        <f>+VLOOKUP(Importaciones_mensuales[[#This Row],[Código Arancelario]],Codigos10[],3,0)</f>
        <v>No orgánico</v>
      </c>
      <c r="H2689">
        <f>+VLOOKUP(Importaciones_mensuales[[#This Row],[Tipo]],Cod_tipo[],2,0)</f>
        <v>2</v>
      </c>
      <c r="I2689" t="str">
        <f>+VLOOKUP(Importaciones_mensuales[[#This Row],[Código Arancelario]],Codigos10[],5,0)</f>
        <v>Berries</v>
      </c>
      <c r="J2689">
        <f>+VLOOKUP(Importaciones_mensuales[[#This Row],[Categoría]],Cod_Tipo_cultivo[],2,0)</f>
        <v>1</v>
      </c>
      <c r="K2689" t="s">
        <v>129</v>
      </c>
      <c r="L2689">
        <f>+VLOOKUP(Importaciones_mensuales[[#This Row],[Contenido]],Contenido_cod[],2,0)</f>
        <v>1</v>
      </c>
      <c r="M2689" t="str">
        <f>+VLOOKUP(Importaciones_mensuales[[#This Row],[Código Arancelario]],Codigos10[],7,0)</f>
        <v>Sin especificar</v>
      </c>
      <c r="N2689">
        <v>2021</v>
      </c>
      <c r="O2689">
        <v>0</v>
      </c>
      <c r="P2689">
        <v>0</v>
      </c>
      <c r="Q2689">
        <v>804.6</v>
      </c>
      <c r="R2689">
        <v>208</v>
      </c>
      <c r="S2689">
        <v>0</v>
      </c>
      <c r="T2689">
        <v>66.45</v>
      </c>
      <c r="U2689">
        <v>23.76</v>
      </c>
      <c r="V2689">
        <v>0</v>
      </c>
      <c r="W2689">
        <v>0</v>
      </c>
      <c r="X2689">
        <v>0</v>
      </c>
      <c r="Y2689">
        <v>0</v>
      </c>
      <c r="Z2689">
        <v>0</v>
      </c>
    </row>
    <row r="2690" spans="1:26" x14ac:dyDescent="0.25">
      <c r="A2690" t="s">
        <v>273</v>
      </c>
      <c r="B2690" t="s">
        <v>362</v>
      </c>
      <c r="C2690" t="str">
        <f>+VLOOKUP(Importaciones_mensuales[[#This Row],[Código Arancelario]],Codigos10[],2,0)</f>
        <v>Arándano</v>
      </c>
      <c r="D2690">
        <f>+VLOOKUP(Importaciones_mensuales[[#This Row],[Cultivo]],Cod_categoría[],2,0)</f>
        <v>100101001</v>
      </c>
      <c r="E2690" t="str">
        <f>+VLOOKUP(Importaciones_mensuales[[#This Row],[Código Arancelario]],Codigos10[],4,0)</f>
        <v>Deshidratado</v>
      </c>
      <c r="F2690">
        <f>+VLOOKUP(Importaciones_mensuales[[#This Row],[Procesamiento]],Cod_procesamiento[],2,0)</f>
        <v>3</v>
      </c>
      <c r="G2690" t="str">
        <f>+VLOOKUP(Importaciones_mensuales[[#This Row],[Código Arancelario]],Codigos10[],3,0)</f>
        <v>No orgánico</v>
      </c>
      <c r="H2690">
        <f>+VLOOKUP(Importaciones_mensuales[[#This Row],[Tipo]],Cod_tipo[],2,0)</f>
        <v>2</v>
      </c>
      <c r="I2690" t="str">
        <f>+VLOOKUP(Importaciones_mensuales[[#This Row],[Código Arancelario]],Codigos10[],5,0)</f>
        <v>Berries</v>
      </c>
      <c r="J2690">
        <f>+VLOOKUP(Importaciones_mensuales[[#This Row],[Categoría]],Cod_Tipo_cultivo[],2,0)</f>
        <v>1</v>
      </c>
      <c r="K2690" t="s">
        <v>129</v>
      </c>
      <c r="L2690">
        <f>+VLOOKUP(Importaciones_mensuales[[#This Row],[Contenido]],Contenido_cod[],2,0)</f>
        <v>1</v>
      </c>
      <c r="M2690" t="str">
        <f>+VLOOKUP(Importaciones_mensuales[[#This Row],[Código Arancelario]],Codigos10[],7,0)</f>
        <v>Sin especificar</v>
      </c>
      <c r="N2690">
        <v>2021</v>
      </c>
      <c r="O2690">
        <v>0</v>
      </c>
      <c r="P2690">
        <v>0</v>
      </c>
      <c r="Q2690">
        <v>0</v>
      </c>
      <c r="R2690">
        <v>200.3</v>
      </c>
      <c r="S2690">
        <v>400.61</v>
      </c>
      <c r="T2690">
        <v>400.61</v>
      </c>
      <c r="U2690">
        <v>1186.98</v>
      </c>
      <c r="V2690">
        <v>0</v>
      </c>
      <c r="W2690">
        <v>0</v>
      </c>
      <c r="X2690">
        <v>0</v>
      </c>
      <c r="Y2690">
        <v>0</v>
      </c>
      <c r="Z2690">
        <v>0</v>
      </c>
    </row>
    <row r="2691" spans="1:26" x14ac:dyDescent="0.25">
      <c r="A2691" t="s">
        <v>275</v>
      </c>
      <c r="B2691" t="s">
        <v>362</v>
      </c>
      <c r="C2691" t="str">
        <f>+VLOOKUP(Importaciones_mensuales[[#This Row],[Código Arancelario]],Codigos10[],2,0)</f>
        <v>Maqui</v>
      </c>
      <c r="D2691">
        <f>+VLOOKUP(Importaciones_mensuales[[#This Row],[Cultivo]],Cod_categoría[],2,0)</f>
        <v>100114028</v>
      </c>
      <c r="E2691" t="str">
        <f>+VLOOKUP(Importaciones_mensuales[[#This Row],[Código Arancelario]],Codigos10[],4,0)</f>
        <v>Deshidratado</v>
      </c>
      <c r="F2691">
        <f>+VLOOKUP(Importaciones_mensuales[[#This Row],[Procesamiento]],Cod_procesamiento[],2,0)</f>
        <v>3</v>
      </c>
      <c r="G2691" t="str">
        <f>+VLOOKUP(Importaciones_mensuales[[#This Row],[Código Arancelario]],Codigos10[],3,0)</f>
        <v>No orgánico</v>
      </c>
      <c r="H2691">
        <f>+VLOOKUP(Importaciones_mensuales[[#This Row],[Tipo]],Cod_tipo[],2,0)</f>
        <v>2</v>
      </c>
      <c r="I2691" t="str">
        <f>+VLOOKUP(Importaciones_mensuales[[#This Row],[Código Arancelario]],Codigos10[],5,0)</f>
        <v>Berries</v>
      </c>
      <c r="J2691">
        <f>+VLOOKUP(Importaciones_mensuales[[#This Row],[Categoría]],Cod_Tipo_cultivo[],2,0)</f>
        <v>1</v>
      </c>
      <c r="K2691" t="s">
        <v>129</v>
      </c>
      <c r="L2691">
        <f>+VLOOKUP(Importaciones_mensuales[[#This Row],[Contenido]],Contenido_cod[],2,0)</f>
        <v>1</v>
      </c>
      <c r="M2691" t="str">
        <f>+VLOOKUP(Importaciones_mensuales[[#This Row],[Código Arancelario]],Codigos10[],7,0)</f>
        <v>Sin especificar</v>
      </c>
      <c r="N2691">
        <v>2021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1</v>
      </c>
      <c r="U2691">
        <v>0</v>
      </c>
      <c r="V2691">
        <v>0</v>
      </c>
      <c r="W2691">
        <v>0</v>
      </c>
      <c r="X2691">
        <v>0</v>
      </c>
      <c r="Y2691">
        <v>0</v>
      </c>
      <c r="Z2691">
        <v>0</v>
      </c>
    </row>
    <row r="2692" spans="1:26" x14ac:dyDescent="0.25">
      <c r="A2692" t="s">
        <v>24</v>
      </c>
      <c r="B2692" t="s">
        <v>362</v>
      </c>
      <c r="C2692" t="str">
        <f>+VLOOKUP(Importaciones_mensuales[[#This Row],[Código Arancelario]],Codigos10[],2,0)</f>
        <v>Cebolla</v>
      </c>
      <c r="D2692">
        <f>+VLOOKUP(Importaciones_mensuales[[#This Row],[Cultivo]],Cod_categoría[],2,0)</f>
        <v>100112004</v>
      </c>
      <c r="E2692" t="str">
        <f>+VLOOKUP(Importaciones_mensuales[[#This Row],[Código Arancelario]],Codigos10[],4,0)</f>
        <v>Fresco</v>
      </c>
      <c r="F2692">
        <f>+VLOOKUP(Importaciones_mensuales[[#This Row],[Procesamiento]],Cod_procesamiento[],2,0)</f>
        <v>4</v>
      </c>
      <c r="G2692" t="str">
        <f>+VLOOKUP(Importaciones_mensuales[[#This Row],[Código Arancelario]],Codigos10[],3,0)</f>
        <v>Orgánico</v>
      </c>
      <c r="H2692">
        <f>+VLOOKUP(Importaciones_mensuales[[#This Row],[Tipo]],Cod_tipo[],2,0)</f>
        <v>1</v>
      </c>
      <c r="I2692" t="str">
        <f>+VLOOKUP(Importaciones_mensuales[[#This Row],[Código Arancelario]],Codigos10[],5,0)</f>
        <v>Hortalizas</v>
      </c>
      <c r="J2692">
        <f>+VLOOKUP(Importaciones_mensuales[[#This Row],[Categoría]],Cod_Tipo_cultivo[],2,0)</f>
        <v>7</v>
      </c>
      <c r="K2692" t="s">
        <v>20</v>
      </c>
      <c r="L2692">
        <f>+VLOOKUP(Importaciones_mensuales[[#This Row],[Contenido]],Contenido_cod[],2,0)</f>
        <v>2</v>
      </c>
      <c r="M2692" t="str">
        <f>+VLOOKUP(Importaciones_mensuales[[#This Row],[Código Arancelario]],Codigos10[],7,0)</f>
        <v>Sin especificar</v>
      </c>
      <c r="N2692">
        <v>2020</v>
      </c>
      <c r="O2692">
        <v>0</v>
      </c>
      <c r="P2692">
        <v>0</v>
      </c>
      <c r="Q2692">
        <v>0</v>
      </c>
      <c r="R2692">
        <v>178584</v>
      </c>
      <c r="S2692">
        <v>198876</v>
      </c>
      <c r="T2692">
        <v>55568</v>
      </c>
      <c r="U2692">
        <v>29700</v>
      </c>
      <c r="V2692">
        <v>90000</v>
      </c>
      <c r="W2692">
        <v>0</v>
      </c>
      <c r="X2692">
        <v>0</v>
      </c>
      <c r="Y2692">
        <v>0</v>
      </c>
      <c r="Z2692">
        <v>0</v>
      </c>
    </row>
    <row r="2693" spans="1:26" x14ac:dyDescent="0.25">
      <c r="A2693" t="s">
        <v>32</v>
      </c>
      <c r="B2693" t="s">
        <v>362</v>
      </c>
      <c r="C2693" t="str">
        <f>+VLOOKUP(Importaciones_mensuales[[#This Row],[Código Arancelario]],Codigos10[],2,0)</f>
        <v>Ajo</v>
      </c>
      <c r="D2693">
        <f>+VLOOKUP(Importaciones_mensuales[[#This Row],[Cultivo]],Cod_categoría[],2,0)</f>
        <v>100112003</v>
      </c>
      <c r="E2693" t="str">
        <f>+VLOOKUP(Importaciones_mensuales[[#This Row],[Código Arancelario]],Codigos10[],4,0)</f>
        <v>Fresco</v>
      </c>
      <c r="F2693">
        <f>+VLOOKUP(Importaciones_mensuales[[#This Row],[Procesamiento]],Cod_procesamiento[],2,0)</f>
        <v>4</v>
      </c>
      <c r="G2693" t="str">
        <f>+VLOOKUP(Importaciones_mensuales[[#This Row],[Código Arancelario]],Codigos10[],3,0)</f>
        <v>Orgánico</v>
      </c>
      <c r="H2693">
        <f>+VLOOKUP(Importaciones_mensuales[[#This Row],[Tipo]],Cod_tipo[],2,0)</f>
        <v>1</v>
      </c>
      <c r="I2693" t="str">
        <f>+VLOOKUP(Importaciones_mensuales[[#This Row],[Código Arancelario]],Codigos10[],5,0)</f>
        <v>Hortalizas</v>
      </c>
      <c r="J2693">
        <f>+VLOOKUP(Importaciones_mensuales[[#This Row],[Categoría]],Cod_Tipo_cultivo[],2,0)</f>
        <v>7</v>
      </c>
      <c r="K2693" t="s">
        <v>20</v>
      </c>
      <c r="L2693">
        <f>+VLOOKUP(Importaciones_mensuales[[#This Row],[Contenido]],Contenido_cod[],2,0)</f>
        <v>2</v>
      </c>
      <c r="M2693" t="str">
        <f>+VLOOKUP(Importaciones_mensuales[[#This Row],[Código Arancelario]],Codigos10[],7,0)</f>
        <v>Sin especificar</v>
      </c>
      <c r="N2693">
        <v>2020</v>
      </c>
      <c r="O2693">
        <v>0</v>
      </c>
      <c r="P2693">
        <v>0</v>
      </c>
      <c r="Q2693">
        <v>0</v>
      </c>
      <c r="R2693">
        <v>53000</v>
      </c>
      <c r="S2693">
        <v>26500</v>
      </c>
      <c r="T2693">
        <v>80000</v>
      </c>
      <c r="U2693">
        <v>77410</v>
      </c>
      <c r="V2693">
        <v>156790</v>
      </c>
      <c r="W2693">
        <v>315715</v>
      </c>
      <c r="X2693">
        <v>28000</v>
      </c>
      <c r="Y2693">
        <v>135000</v>
      </c>
      <c r="Z2693">
        <v>16800</v>
      </c>
    </row>
    <row r="2694" spans="1:26" x14ac:dyDescent="0.25">
      <c r="A2694" t="s">
        <v>336</v>
      </c>
      <c r="B2694" t="s">
        <v>363</v>
      </c>
      <c r="C2694" t="str">
        <f>+VLOOKUP(Importaciones_mensuales[[#This Row],[Código Arancelario]],Codigos10[],2,0)</f>
        <v>Caqui</v>
      </c>
      <c r="D2694">
        <f>+VLOOKUP(Importaciones_mensuales[[#This Row],[Cultivo]],Cod_categoría[],2,0)</f>
        <v>100107001</v>
      </c>
      <c r="E2694" t="str">
        <f>+VLOOKUP(Importaciones_mensuales[[#This Row],[Código Arancelario]],Codigos10[],4,0)</f>
        <v>Fresco</v>
      </c>
      <c r="F2694">
        <f>+VLOOKUP(Importaciones_mensuales[[#This Row],[Procesamiento]],Cod_procesamiento[],2,0)</f>
        <v>4</v>
      </c>
      <c r="G2694" t="str">
        <f>+VLOOKUP(Importaciones_mensuales[[#This Row],[Código Arancelario]],Codigos10[],3,0)</f>
        <v>Sin especificar</v>
      </c>
      <c r="H2694">
        <f>+VLOOKUP(Importaciones_mensuales[[#This Row],[Tipo]],Cod_tipo[],2,0)</f>
        <v>5</v>
      </c>
      <c r="I2694" t="str">
        <f>+VLOOKUP(Importaciones_mensuales[[#This Row],[Código Arancelario]],Codigos10[],5,0)</f>
        <v>Frutos de pepita</v>
      </c>
      <c r="J2694">
        <f>+VLOOKUP(Importaciones_mensuales[[#This Row],[Categoría]],Cod_Tipo_cultivo[],2,0)</f>
        <v>3</v>
      </c>
      <c r="K2694" t="s">
        <v>129</v>
      </c>
      <c r="L2694">
        <f>+VLOOKUP(Importaciones_mensuales[[#This Row],[Contenido]],Contenido_cod[],2,0)</f>
        <v>1</v>
      </c>
      <c r="M2694" t="str">
        <f>+VLOOKUP(Importaciones_mensuales[[#This Row],[Código Arancelario]],Codigos10[],7,0)</f>
        <v>Sin especificar</v>
      </c>
      <c r="N2694">
        <v>2018</v>
      </c>
      <c r="O2694" t="s">
        <v>364</v>
      </c>
      <c r="P2694" t="s">
        <v>364</v>
      </c>
      <c r="Q2694" t="s">
        <v>364</v>
      </c>
      <c r="R2694">
        <v>1.4668064245209929</v>
      </c>
      <c r="S2694" t="s">
        <v>364</v>
      </c>
      <c r="T2694" t="s">
        <v>364</v>
      </c>
      <c r="U2694" t="s">
        <v>364</v>
      </c>
      <c r="V2694" t="s">
        <v>364</v>
      </c>
      <c r="W2694" t="s">
        <v>364</v>
      </c>
      <c r="X2694" t="s">
        <v>364</v>
      </c>
      <c r="Y2694" t="s">
        <v>364</v>
      </c>
      <c r="Z2694" t="s">
        <v>364</v>
      </c>
    </row>
    <row r="2695" spans="1:26" x14ac:dyDescent="0.25">
      <c r="A2695" t="s">
        <v>338</v>
      </c>
      <c r="B2695" t="s">
        <v>363</v>
      </c>
      <c r="C2695" t="str">
        <f>+VLOOKUP(Importaciones_mensuales[[#This Row],[Código Arancelario]],Codigos10[],2,0)</f>
        <v>Chirimoya</v>
      </c>
      <c r="D2695">
        <f>+VLOOKUP(Importaciones_mensuales[[#This Row],[Cultivo]],Cod_categoría[],2,0)</f>
        <v>100107002</v>
      </c>
      <c r="E2695" t="str">
        <f>+VLOOKUP(Importaciones_mensuales[[#This Row],[Código Arancelario]],Codigos10[],4,0)</f>
        <v>Fresco</v>
      </c>
      <c r="F2695">
        <f>+VLOOKUP(Importaciones_mensuales[[#This Row],[Procesamiento]],Cod_procesamiento[],2,0)</f>
        <v>4</v>
      </c>
      <c r="G2695" t="str">
        <f>+VLOOKUP(Importaciones_mensuales[[#This Row],[Código Arancelario]],Codigos10[],3,0)</f>
        <v>Sin especificar</v>
      </c>
      <c r="H2695">
        <f>+VLOOKUP(Importaciones_mensuales[[#This Row],[Tipo]],Cod_tipo[],2,0)</f>
        <v>5</v>
      </c>
      <c r="I2695" t="str">
        <f>+VLOOKUP(Importaciones_mensuales[[#This Row],[Código Arancelario]],Codigos10[],5,0)</f>
        <v>Tropicales y Subtropicales</v>
      </c>
      <c r="J2695">
        <f>+VLOOKUP(Importaciones_mensuales[[#This Row],[Categoría]],Cod_Tipo_cultivo[],2,0)</f>
        <v>4</v>
      </c>
      <c r="K2695" t="s">
        <v>129</v>
      </c>
      <c r="L2695">
        <f>+VLOOKUP(Importaciones_mensuales[[#This Row],[Contenido]],Contenido_cod[],2,0)</f>
        <v>1</v>
      </c>
      <c r="M2695" t="str">
        <f>+VLOOKUP(Importaciones_mensuales[[#This Row],[Código Arancelario]],Codigos10[],7,0)</f>
        <v>Sin especificar</v>
      </c>
      <c r="N2695">
        <v>2018</v>
      </c>
      <c r="O2695" t="s">
        <v>364</v>
      </c>
      <c r="P2695">
        <v>52.809375000000003</v>
      </c>
      <c r="Q2695" t="s">
        <v>364</v>
      </c>
      <c r="R2695" t="s">
        <v>364</v>
      </c>
      <c r="S2695" t="s">
        <v>364</v>
      </c>
      <c r="T2695" t="s">
        <v>364</v>
      </c>
      <c r="U2695" t="s">
        <v>364</v>
      </c>
      <c r="V2695" t="s">
        <v>364</v>
      </c>
      <c r="W2695" t="s">
        <v>364</v>
      </c>
      <c r="X2695" t="s">
        <v>364</v>
      </c>
      <c r="Y2695" t="s">
        <v>364</v>
      </c>
      <c r="Z2695" t="s">
        <v>364</v>
      </c>
    </row>
    <row r="2696" spans="1:26" x14ac:dyDescent="0.25">
      <c r="A2696" t="s">
        <v>340</v>
      </c>
      <c r="B2696" t="s">
        <v>363</v>
      </c>
      <c r="C2696" t="str">
        <f>+VLOOKUP(Importaciones_mensuales[[#This Row],[Código Arancelario]],Codigos10[],2,0)</f>
        <v>Níspero</v>
      </c>
      <c r="D2696">
        <f>+VLOOKUP(Importaciones_mensuales[[#This Row],[Cultivo]],Cod_categoría[],2,0)</f>
        <v>100114031</v>
      </c>
      <c r="E2696" t="str">
        <f>+VLOOKUP(Importaciones_mensuales[[#This Row],[Código Arancelario]],Codigos10[],4,0)</f>
        <v>Fresco</v>
      </c>
      <c r="F2696">
        <f>+VLOOKUP(Importaciones_mensuales[[#This Row],[Procesamiento]],Cod_procesamiento[],2,0)</f>
        <v>4</v>
      </c>
      <c r="G2696" t="str">
        <f>+VLOOKUP(Importaciones_mensuales[[#This Row],[Código Arancelario]],Codigos10[],3,0)</f>
        <v>Sin especificar</v>
      </c>
      <c r="H2696">
        <f>+VLOOKUP(Importaciones_mensuales[[#This Row],[Tipo]],Cod_tipo[],2,0)</f>
        <v>5</v>
      </c>
      <c r="I2696" t="str">
        <f>+VLOOKUP(Importaciones_mensuales[[#This Row],[Código Arancelario]],Codigos10[],5,0)</f>
        <v>Frutos de pepita</v>
      </c>
      <c r="J2696">
        <f>+VLOOKUP(Importaciones_mensuales[[#This Row],[Categoría]],Cod_Tipo_cultivo[],2,0)</f>
        <v>3</v>
      </c>
      <c r="K2696" t="s">
        <v>129</v>
      </c>
      <c r="L2696">
        <f>+VLOOKUP(Importaciones_mensuales[[#This Row],[Contenido]],Contenido_cod[],2,0)</f>
        <v>1</v>
      </c>
      <c r="M2696" t="str">
        <f>+VLOOKUP(Importaciones_mensuales[[#This Row],[Código Arancelario]],Codigos10[],7,0)</f>
        <v>Sin especificar</v>
      </c>
      <c r="N2696">
        <v>2018</v>
      </c>
      <c r="O2696" t="s">
        <v>364</v>
      </c>
      <c r="P2696" t="s">
        <v>364</v>
      </c>
      <c r="Q2696" t="s">
        <v>364</v>
      </c>
      <c r="R2696" t="s">
        <v>364</v>
      </c>
      <c r="S2696" t="s">
        <v>364</v>
      </c>
      <c r="T2696">
        <v>131.63999999999999</v>
      </c>
      <c r="U2696" t="s">
        <v>364</v>
      </c>
      <c r="V2696" t="s">
        <v>364</v>
      </c>
      <c r="W2696" t="s">
        <v>364</v>
      </c>
      <c r="X2696" t="s">
        <v>364</v>
      </c>
      <c r="Y2696" t="s">
        <v>364</v>
      </c>
      <c r="Z2696" t="s">
        <v>364</v>
      </c>
    </row>
    <row r="2697" spans="1:26" x14ac:dyDescent="0.25">
      <c r="A2697" t="s">
        <v>90</v>
      </c>
      <c r="B2697" t="s">
        <v>362</v>
      </c>
      <c r="C2697" t="str">
        <f>+VLOOKUP(Importaciones_mensuales[[#This Row],[Código Arancelario]],Codigos10[],2,0)</f>
        <v>Tomate</v>
      </c>
      <c r="D2697">
        <f>+VLOOKUP(Importaciones_mensuales[[#This Row],[Cultivo]],Cod_categoría[],2,0)</f>
        <v>100112020</v>
      </c>
      <c r="E2697" t="str">
        <f>+VLOOKUP(Importaciones_mensuales[[#This Row],[Código Arancelario]],Codigos10[],4,0)</f>
        <v>Deshidratado</v>
      </c>
      <c r="F2697">
        <f>+VLOOKUP(Importaciones_mensuales[[#This Row],[Procesamiento]],Cod_procesamiento[],2,0)</f>
        <v>3</v>
      </c>
      <c r="G2697" t="str">
        <f>+VLOOKUP(Importaciones_mensuales[[#This Row],[Código Arancelario]],Codigos10[],3,0)</f>
        <v>Orgánico</v>
      </c>
      <c r="H2697">
        <f>+VLOOKUP(Importaciones_mensuales[[#This Row],[Tipo]],Cod_tipo[],2,0)</f>
        <v>1</v>
      </c>
      <c r="I2697" t="str">
        <f>+VLOOKUP(Importaciones_mensuales[[#This Row],[Código Arancelario]],Codigos10[],5,0)</f>
        <v>Hortalizas</v>
      </c>
      <c r="J2697">
        <f>+VLOOKUP(Importaciones_mensuales[[#This Row],[Categoría]],Cod_Tipo_cultivo[],2,0)</f>
        <v>7</v>
      </c>
      <c r="K2697" t="s">
        <v>20</v>
      </c>
      <c r="L2697">
        <f>+VLOOKUP(Importaciones_mensuales[[#This Row],[Contenido]],Contenido_cod[],2,0)</f>
        <v>2</v>
      </c>
      <c r="M2697" t="str">
        <f>+VLOOKUP(Importaciones_mensuales[[#This Row],[Código Arancelario]],Codigos10[],7,0)</f>
        <v>Sin especificar</v>
      </c>
      <c r="N2697">
        <v>2020</v>
      </c>
      <c r="O2697">
        <v>0</v>
      </c>
      <c r="P2697">
        <v>0</v>
      </c>
      <c r="Q2697">
        <v>0</v>
      </c>
      <c r="R2697">
        <v>0</v>
      </c>
      <c r="S2697">
        <v>168.28460000000001</v>
      </c>
      <c r="T2697">
        <v>0</v>
      </c>
      <c r="U2697">
        <v>0</v>
      </c>
      <c r="V2697">
        <v>498</v>
      </c>
      <c r="W2697">
        <v>0</v>
      </c>
      <c r="X2697">
        <v>0</v>
      </c>
      <c r="Y2697">
        <v>0</v>
      </c>
      <c r="Z2697">
        <v>1998</v>
      </c>
    </row>
    <row r="2698" spans="1:26" x14ac:dyDescent="0.25">
      <c r="A2698" t="s">
        <v>92</v>
      </c>
      <c r="B2698" t="s">
        <v>362</v>
      </c>
      <c r="C2698" t="str">
        <f>+VLOOKUP(Importaciones_mensuales[[#This Row],[Código Arancelario]],Codigos10[],2,0)</f>
        <v>Tomate</v>
      </c>
      <c r="D2698">
        <f>+VLOOKUP(Importaciones_mensuales[[#This Row],[Cultivo]],Cod_categoría[],2,0)</f>
        <v>100112020</v>
      </c>
      <c r="E2698" t="str">
        <f>+VLOOKUP(Importaciones_mensuales[[#This Row],[Código Arancelario]],Codigos10[],4,0)</f>
        <v>Deshidratado</v>
      </c>
      <c r="F2698">
        <f>+VLOOKUP(Importaciones_mensuales[[#This Row],[Procesamiento]],Cod_procesamiento[],2,0)</f>
        <v>3</v>
      </c>
      <c r="G2698" t="str">
        <f>+VLOOKUP(Importaciones_mensuales[[#This Row],[Código Arancelario]],Codigos10[],3,0)</f>
        <v>No orgánico</v>
      </c>
      <c r="H2698">
        <f>+VLOOKUP(Importaciones_mensuales[[#This Row],[Tipo]],Cod_tipo[],2,0)</f>
        <v>2</v>
      </c>
      <c r="I2698" t="str">
        <f>+VLOOKUP(Importaciones_mensuales[[#This Row],[Código Arancelario]],Codigos10[],5,0)</f>
        <v>Hortalizas</v>
      </c>
      <c r="J2698">
        <f>+VLOOKUP(Importaciones_mensuales[[#This Row],[Categoría]],Cod_Tipo_cultivo[],2,0)</f>
        <v>7</v>
      </c>
      <c r="K2698" t="s">
        <v>20</v>
      </c>
      <c r="L2698">
        <f>+VLOOKUP(Importaciones_mensuales[[#This Row],[Contenido]],Contenido_cod[],2,0)</f>
        <v>2</v>
      </c>
      <c r="M2698" t="str">
        <f>+VLOOKUP(Importaciones_mensuales[[#This Row],[Código Arancelario]],Codigos10[],7,0)</f>
        <v>Sin especificar</v>
      </c>
      <c r="N2698">
        <v>2020</v>
      </c>
      <c r="O2698">
        <v>0</v>
      </c>
      <c r="P2698">
        <v>24000</v>
      </c>
      <c r="Q2698">
        <v>344.96</v>
      </c>
      <c r="R2698">
        <v>12000</v>
      </c>
      <c r="S2698">
        <v>14000</v>
      </c>
      <c r="T2698">
        <v>14500</v>
      </c>
      <c r="U2698">
        <v>61073.142800000001</v>
      </c>
      <c r="V2698">
        <v>12200</v>
      </c>
      <c r="W2698">
        <v>19507.099999999999</v>
      </c>
      <c r="X2698">
        <v>25948.84</v>
      </c>
      <c r="Y2698">
        <v>1042</v>
      </c>
      <c r="Z2698">
        <v>5210</v>
      </c>
    </row>
    <row r="2699" spans="1:26" x14ac:dyDescent="0.25">
      <c r="A2699" t="s">
        <v>96</v>
      </c>
      <c r="B2699" t="s">
        <v>362</v>
      </c>
      <c r="C2699" t="str">
        <f>+VLOOKUP(Importaciones_mensuales[[#This Row],[Código Arancelario]],Codigos10[],2,0)</f>
        <v>Zapallo</v>
      </c>
      <c r="D2699">
        <f>+VLOOKUP(Importaciones_mensuales[[#This Row],[Cultivo]],Cod_categoría[],2,0)</f>
        <v>100112032</v>
      </c>
      <c r="E2699" t="str">
        <f>+VLOOKUP(Importaciones_mensuales[[#This Row],[Código Arancelario]],Codigos10[],4,0)</f>
        <v>Deshidratado</v>
      </c>
      <c r="F2699">
        <f>+VLOOKUP(Importaciones_mensuales[[#This Row],[Procesamiento]],Cod_procesamiento[],2,0)</f>
        <v>3</v>
      </c>
      <c r="G2699" t="str">
        <f>+VLOOKUP(Importaciones_mensuales[[#This Row],[Código Arancelario]],Codigos10[],3,0)</f>
        <v>No orgánico</v>
      </c>
      <c r="H2699">
        <f>+VLOOKUP(Importaciones_mensuales[[#This Row],[Tipo]],Cod_tipo[],2,0)</f>
        <v>2</v>
      </c>
      <c r="I2699" t="str">
        <f>+VLOOKUP(Importaciones_mensuales[[#This Row],[Código Arancelario]],Codigos10[],5,0)</f>
        <v>Hortalizas</v>
      </c>
      <c r="J2699">
        <f>+VLOOKUP(Importaciones_mensuales[[#This Row],[Categoría]],Cod_Tipo_cultivo[],2,0)</f>
        <v>7</v>
      </c>
      <c r="K2699" t="s">
        <v>20</v>
      </c>
      <c r="L2699">
        <f>+VLOOKUP(Importaciones_mensuales[[#This Row],[Contenido]],Contenido_cod[],2,0)</f>
        <v>2</v>
      </c>
      <c r="M2699" t="str">
        <f>+VLOOKUP(Importaciones_mensuales[[#This Row],[Código Arancelario]],Codigos10[],7,0)</f>
        <v>Sin especificar</v>
      </c>
      <c r="N2699">
        <v>2020</v>
      </c>
      <c r="O2699">
        <v>0</v>
      </c>
      <c r="P2699">
        <v>0</v>
      </c>
      <c r="Q2699">
        <v>5700</v>
      </c>
      <c r="R2699">
        <v>4000</v>
      </c>
      <c r="S2699">
        <v>0</v>
      </c>
      <c r="T2699">
        <v>0</v>
      </c>
      <c r="U2699">
        <v>300</v>
      </c>
      <c r="V2699">
        <v>5000</v>
      </c>
      <c r="W2699">
        <v>400</v>
      </c>
      <c r="X2699">
        <v>4748.8999999999996</v>
      </c>
      <c r="Y2699">
        <v>0</v>
      </c>
      <c r="Z2699">
        <v>0</v>
      </c>
    </row>
    <row r="2700" spans="1:26" x14ac:dyDescent="0.25">
      <c r="A2700" t="s">
        <v>170</v>
      </c>
      <c r="B2700" t="s">
        <v>362</v>
      </c>
      <c r="C2700" t="str">
        <f>+VLOOKUP(Importaciones_mensuales[[#This Row],[Código Arancelario]],Codigos10[],2,0)</f>
        <v>Palta</v>
      </c>
      <c r="D2700">
        <f>+VLOOKUP(Importaciones_mensuales[[#This Row],[Cultivo]],Cod_categoría[],2,0)</f>
        <v>100106002</v>
      </c>
      <c r="E2700" t="str">
        <f>+VLOOKUP(Importaciones_mensuales[[#This Row],[Código Arancelario]],Codigos10[],4,0)</f>
        <v>Sin especificar</v>
      </c>
      <c r="F2700">
        <f>+VLOOKUP(Importaciones_mensuales[[#This Row],[Procesamiento]],Cod_procesamiento[],2,0)</f>
        <v>6</v>
      </c>
      <c r="G2700" t="str">
        <f>+VLOOKUP(Importaciones_mensuales[[#This Row],[Código Arancelario]],Codigos10[],3,0)</f>
        <v>No orgánico</v>
      </c>
      <c r="H2700">
        <f>+VLOOKUP(Importaciones_mensuales[[#This Row],[Tipo]],Cod_tipo[],2,0)</f>
        <v>2</v>
      </c>
      <c r="I2700" t="str">
        <f>+VLOOKUP(Importaciones_mensuales[[#This Row],[Código Arancelario]],Codigos10[],5,0)</f>
        <v>Frutos Oleaginosos</v>
      </c>
      <c r="J2700">
        <f>+VLOOKUP(Importaciones_mensuales[[#This Row],[Categoría]],Cod_Tipo_cultivo[],2,0)</f>
        <v>12</v>
      </c>
      <c r="K2700" t="s">
        <v>129</v>
      </c>
      <c r="L2700">
        <f>+VLOOKUP(Importaciones_mensuales[[#This Row],[Contenido]],Contenido_cod[],2,0)</f>
        <v>1</v>
      </c>
      <c r="M2700" t="str">
        <f>+VLOOKUP(Importaciones_mensuales[[#This Row],[Código Arancelario]],Codigos10[],7,0)</f>
        <v>Hass</v>
      </c>
      <c r="N2700">
        <v>2020</v>
      </c>
      <c r="O2700">
        <v>0</v>
      </c>
      <c r="P2700">
        <v>283480</v>
      </c>
      <c r="Q2700">
        <v>1293090.1538</v>
      </c>
      <c r="R2700">
        <v>2794666</v>
      </c>
      <c r="S2700">
        <v>4470710</v>
      </c>
      <c r="T2700">
        <v>7963114.5975000001</v>
      </c>
      <c r="U2700">
        <v>9641352.1999999993</v>
      </c>
      <c r="V2700">
        <v>4332499.8</v>
      </c>
      <c r="W2700">
        <v>1364372</v>
      </c>
      <c r="X2700">
        <v>286040</v>
      </c>
      <c r="Y2700">
        <v>95670</v>
      </c>
      <c r="Z2700">
        <v>773382.84000000008</v>
      </c>
    </row>
    <row r="2701" spans="1:26" x14ac:dyDescent="0.25">
      <c r="A2701" t="s">
        <v>173</v>
      </c>
      <c r="B2701" t="s">
        <v>362</v>
      </c>
      <c r="C2701" t="str">
        <f>+VLOOKUP(Importaciones_mensuales[[#This Row],[Código Arancelario]],Codigos10[],2,0)</f>
        <v>Palta</v>
      </c>
      <c r="D2701">
        <f>+VLOOKUP(Importaciones_mensuales[[#This Row],[Cultivo]],Cod_categoría[],2,0)</f>
        <v>100106002</v>
      </c>
      <c r="E2701" t="str">
        <f>+VLOOKUP(Importaciones_mensuales[[#This Row],[Código Arancelario]],Codigos10[],4,0)</f>
        <v>Sin especificar</v>
      </c>
      <c r="F2701">
        <f>+VLOOKUP(Importaciones_mensuales[[#This Row],[Procesamiento]],Cod_procesamiento[],2,0)</f>
        <v>6</v>
      </c>
      <c r="G2701" t="str">
        <f>+VLOOKUP(Importaciones_mensuales[[#This Row],[Código Arancelario]],Codigos10[],3,0)</f>
        <v>Orgánico</v>
      </c>
      <c r="H2701">
        <f>+VLOOKUP(Importaciones_mensuales[[#This Row],[Tipo]],Cod_tipo[],2,0)</f>
        <v>1</v>
      </c>
      <c r="I2701" t="str">
        <f>+VLOOKUP(Importaciones_mensuales[[#This Row],[Código Arancelario]],Codigos10[],5,0)</f>
        <v>Frutos Oleaginosos</v>
      </c>
      <c r="J2701">
        <f>+VLOOKUP(Importaciones_mensuales[[#This Row],[Categoría]],Cod_Tipo_cultivo[],2,0)</f>
        <v>12</v>
      </c>
      <c r="K2701" t="s">
        <v>129</v>
      </c>
      <c r="L2701">
        <f>+VLOOKUP(Importaciones_mensuales[[#This Row],[Contenido]],Contenido_cod[],2,0)</f>
        <v>1</v>
      </c>
      <c r="M2701" t="str">
        <f>+VLOOKUP(Importaciones_mensuales[[#This Row],[Código Arancelario]],Codigos10[],7,0)</f>
        <v>Sin especificar</v>
      </c>
      <c r="N2701">
        <v>2020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0.5</v>
      </c>
      <c r="V2701">
        <v>0</v>
      </c>
      <c r="W2701">
        <v>0</v>
      </c>
      <c r="X2701">
        <v>0</v>
      </c>
      <c r="Y2701">
        <v>0</v>
      </c>
      <c r="Z2701">
        <v>0</v>
      </c>
    </row>
    <row r="2702" spans="1:26" x14ac:dyDescent="0.25">
      <c r="A2702" t="s">
        <v>192</v>
      </c>
      <c r="B2702" t="s">
        <v>362</v>
      </c>
      <c r="C2702" t="str">
        <f>+VLOOKUP(Importaciones_mensuales[[#This Row],[Código Arancelario]],Codigos10[],2,0)</f>
        <v>Uva</v>
      </c>
      <c r="D2702">
        <f>+VLOOKUP(Importaciones_mensuales[[#This Row],[Cultivo]],Cod_categoría[],2,0)</f>
        <v>100109001</v>
      </c>
      <c r="E2702" t="str">
        <f>+VLOOKUP(Importaciones_mensuales[[#This Row],[Código Arancelario]],Codigos10[],4,0)</f>
        <v>Fresco</v>
      </c>
      <c r="F2702">
        <f>+VLOOKUP(Importaciones_mensuales[[#This Row],[Procesamiento]],Cod_procesamiento[],2,0)</f>
        <v>4</v>
      </c>
      <c r="G2702" t="str">
        <f>+VLOOKUP(Importaciones_mensuales[[#This Row],[Código Arancelario]],Codigos10[],3,0)</f>
        <v>No orgánico</v>
      </c>
      <c r="H2702">
        <f>+VLOOKUP(Importaciones_mensuales[[#This Row],[Tipo]],Cod_tipo[],2,0)</f>
        <v>2</v>
      </c>
      <c r="I2702" t="str">
        <f>+VLOOKUP(Importaciones_mensuales[[#This Row],[Código Arancelario]],Codigos10[],5,0)</f>
        <v>Uva</v>
      </c>
      <c r="J2702">
        <f>+VLOOKUP(Importaciones_mensuales[[#This Row],[Categoría]],Cod_Tipo_cultivo[],2,0)</f>
        <v>11</v>
      </c>
      <c r="K2702" t="s">
        <v>129</v>
      </c>
      <c r="L2702">
        <f>+VLOOKUP(Importaciones_mensuales[[#This Row],[Contenido]],Contenido_cod[],2,0)</f>
        <v>1</v>
      </c>
      <c r="M2702" t="str">
        <f>+VLOOKUP(Importaciones_mensuales[[#This Row],[Código Arancelario]],Codigos10[],7,0)</f>
        <v>Flame seedles</v>
      </c>
      <c r="N2702">
        <v>2020</v>
      </c>
      <c r="O2702">
        <v>0</v>
      </c>
      <c r="P2702">
        <v>56420</v>
      </c>
      <c r="Q2702">
        <v>97950</v>
      </c>
      <c r="R2702">
        <v>0</v>
      </c>
      <c r="S2702">
        <v>0</v>
      </c>
      <c r="T2702">
        <v>28500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0</v>
      </c>
    </row>
    <row r="2703" spans="1:26" x14ac:dyDescent="0.25">
      <c r="A2703" t="s">
        <v>252</v>
      </c>
      <c r="B2703" t="s">
        <v>363</v>
      </c>
      <c r="C2703" t="str">
        <f>+VLOOKUP(Importaciones_mensuales[[#This Row],[Código Arancelario]],Codigos10[],2,0)</f>
        <v>Zarzamora</v>
      </c>
      <c r="D2703">
        <f>+VLOOKUP(Importaciones_mensuales[[#This Row],[Cultivo]],Cod_categoría[],2,0)</f>
        <v>100114038</v>
      </c>
      <c r="E2703" t="str">
        <f>+VLOOKUP(Importaciones_mensuales[[#This Row],[Código Arancelario]],Codigos10[],4,0)</f>
        <v>Congelado</v>
      </c>
      <c r="F2703">
        <f>+VLOOKUP(Importaciones_mensuales[[#This Row],[Procesamiento]],Cod_procesamiento[],2,0)</f>
        <v>1</v>
      </c>
      <c r="G2703" t="str">
        <f>+VLOOKUP(Importaciones_mensuales[[#This Row],[Código Arancelario]],Codigos10[],3,0)</f>
        <v>Sin especificar</v>
      </c>
      <c r="H2703">
        <f>+VLOOKUP(Importaciones_mensuales[[#This Row],[Tipo]],Cod_tipo[],2,0)</f>
        <v>5</v>
      </c>
      <c r="I2703" t="str">
        <f>+VLOOKUP(Importaciones_mensuales[[#This Row],[Código Arancelario]],Codigos10[],5,0)</f>
        <v>Berries</v>
      </c>
      <c r="J2703">
        <f>+VLOOKUP(Importaciones_mensuales[[#This Row],[Categoría]],Cod_Tipo_cultivo[],2,0)</f>
        <v>1</v>
      </c>
      <c r="K2703" t="s">
        <v>129</v>
      </c>
      <c r="L2703">
        <f>+VLOOKUP(Importaciones_mensuales[[#This Row],[Contenido]],Contenido_cod[],2,0)</f>
        <v>1</v>
      </c>
      <c r="M2703" t="str">
        <f>+VLOOKUP(Importaciones_mensuales[[#This Row],[Código Arancelario]],Codigos10[],7,0)</f>
        <v>Sin especificar</v>
      </c>
      <c r="N2703">
        <v>2018</v>
      </c>
      <c r="O2703" t="s">
        <v>364</v>
      </c>
      <c r="P2703" t="s">
        <v>364</v>
      </c>
      <c r="Q2703">
        <v>0.35649999999999998</v>
      </c>
      <c r="R2703">
        <v>6.7607544610050683</v>
      </c>
      <c r="S2703" t="s">
        <v>364</v>
      </c>
      <c r="T2703" t="s">
        <v>364</v>
      </c>
      <c r="U2703" t="s">
        <v>364</v>
      </c>
      <c r="V2703" t="s">
        <v>364</v>
      </c>
      <c r="W2703" t="s">
        <v>364</v>
      </c>
      <c r="X2703">
        <v>2.42205</v>
      </c>
      <c r="Y2703">
        <v>2.7134840425531914</v>
      </c>
      <c r="Z2703" t="s">
        <v>364</v>
      </c>
    </row>
    <row r="2704" spans="1:26" x14ac:dyDescent="0.25">
      <c r="A2704" t="s">
        <v>291</v>
      </c>
      <c r="B2704" t="s">
        <v>362</v>
      </c>
      <c r="C2704" t="str">
        <f>+VLOOKUP(Importaciones_mensuales[[#This Row],[Código Arancelario]],Codigos10[],2,0)</f>
        <v>Uva</v>
      </c>
      <c r="D2704">
        <f>+VLOOKUP(Importaciones_mensuales[[#This Row],[Cultivo]],Cod_categoría[],2,0)</f>
        <v>100109001</v>
      </c>
      <c r="E2704" t="str">
        <f>+VLOOKUP(Importaciones_mensuales[[#This Row],[Código Arancelario]],Codigos10[],4,0)</f>
        <v>Fresco</v>
      </c>
      <c r="F2704">
        <f>+VLOOKUP(Importaciones_mensuales[[#This Row],[Procesamiento]],Cod_procesamiento[],2,0)</f>
        <v>4</v>
      </c>
      <c r="G2704" t="str">
        <f>+VLOOKUP(Importaciones_mensuales[[#This Row],[Código Arancelario]],Codigos10[],3,0)</f>
        <v>No orgánico</v>
      </c>
      <c r="H2704">
        <f>+VLOOKUP(Importaciones_mensuales[[#This Row],[Tipo]],Cod_tipo[],2,0)</f>
        <v>2</v>
      </c>
      <c r="I2704" t="str">
        <f>+VLOOKUP(Importaciones_mensuales[[#This Row],[Código Arancelario]],Codigos10[],5,0)</f>
        <v>Uva</v>
      </c>
      <c r="J2704">
        <f>+VLOOKUP(Importaciones_mensuales[[#This Row],[Categoría]],Cod_Tipo_cultivo[],2,0)</f>
        <v>11</v>
      </c>
      <c r="K2704" t="s">
        <v>129</v>
      </c>
      <c r="L2704">
        <f>+VLOOKUP(Importaciones_mensuales[[#This Row],[Contenido]],Contenido_cod[],2,0)</f>
        <v>1</v>
      </c>
      <c r="M2704" t="str">
        <f>+VLOOKUP(Importaciones_mensuales[[#This Row],[Código Arancelario]],Codigos10[],7,0)</f>
        <v>Red globe</v>
      </c>
      <c r="N2704">
        <v>2020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6494.4</v>
      </c>
      <c r="U2704">
        <v>0</v>
      </c>
      <c r="V2704">
        <v>0</v>
      </c>
      <c r="W2704">
        <v>0</v>
      </c>
      <c r="X2704">
        <v>0</v>
      </c>
      <c r="Y2704">
        <v>0</v>
      </c>
      <c r="Z2704">
        <v>0</v>
      </c>
    </row>
    <row r="2705" spans="1:26" x14ac:dyDescent="0.25">
      <c r="A2705" t="s">
        <v>293</v>
      </c>
      <c r="B2705" t="s">
        <v>362</v>
      </c>
      <c r="C2705" t="str">
        <f>+VLOOKUP(Importaciones_mensuales[[#This Row],[Código Arancelario]],Codigos10[],2,0)</f>
        <v>Uva</v>
      </c>
      <c r="D2705">
        <f>+VLOOKUP(Importaciones_mensuales[[#This Row],[Cultivo]],Cod_categoría[],2,0)</f>
        <v>100109001</v>
      </c>
      <c r="E2705" t="str">
        <f>+VLOOKUP(Importaciones_mensuales[[#This Row],[Código Arancelario]],Codigos10[],4,0)</f>
        <v>Fresco</v>
      </c>
      <c r="F2705">
        <f>+VLOOKUP(Importaciones_mensuales[[#This Row],[Procesamiento]],Cod_procesamiento[],2,0)</f>
        <v>4</v>
      </c>
      <c r="G2705" t="str">
        <f>+VLOOKUP(Importaciones_mensuales[[#This Row],[Código Arancelario]],Codigos10[],3,0)</f>
        <v>No orgánico</v>
      </c>
      <c r="H2705">
        <f>+VLOOKUP(Importaciones_mensuales[[#This Row],[Tipo]],Cod_tipo[],2,0)</f>
        <v>2</v>
      </c>
      <c r="I2705" t="str">
        <f>+VLOOKUP(Importaciones_mensuales[[#This Row],[Código Arancelario]],Codigos10[],5,0)</f>
        <v>Uva</v>
      </c>
      <c r="J2705">
        <f>+VLOOKUP(Importaciones_mensuales[[#This Row],[Categoría]],Cod_Tipo_cultivo[],2,0)</f>
        <v>11</v>
      </c>
      <c r="K2705" t="s">
        <v>129</v>
      </c>
      <c r="L2705">
        <f>+VLOOKUP(Importaciones_mensuales[[#This Row],[Contenido]],Contenido_cod[],2,0)</f>
        <v>1</v>
      </c>
      <c r="M2705" t="str">
        <f>+VLOOKUP(Importaciones_mensuales[[#This Row],[Código Arancelario]],Codigos10[],7,0)</f>
        <v>Crimson seedless</v>
      </c>
      <c r="N2705">
        <v>2020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14852.3</v>
      </c>
      <c r="X2705">
        <v>0</v>
      </c>
      <c r="Y2705">
        <v>0</v>
      </c>
      <c r="Z2705">
        <v>0</v>
      </c>
    </row>
    <row r="2706" spans="1:26" x14ac:dyDescent="0.25">
      <c r="A2706" t="s">
        <v>256</v>
      </c>
      <c r="B2706" t="s">
        <v>363</v>
      </c>
      <c r="C2706" t="str">
        <f>+VLOOKUP(Importaciones_mensuales[[#This Row],[Código Arancelario]],Codigos10[],2,0)</f>
        <v>Damasco</v>
      </c>
      <c r="D2706">
        <f>+VLOOKUP(Importaciones_mensuales[[#This Row],[Cultivo]],Cod_categoría[],2,0)</f>
        <v>100103003</v>
      </c>
      <c r="E2706" t="str">
        <f>+VLOOKUP(Importaciones_mensuales[[#This Row],[Código Arancelario]],Codigos10[],4,0)</f>
        <v>Congelado</v>
      </c>
      <c r="F2706">
        <f>+VLOOKUP(Importaciones_mensuales[[#This Row],[Procesamiento]],Cod_procesamiento[],2,0)</f>
        <v>1</v>
      </c>
      <c r="G2706" t="str">
        <f>+VLOOKUP(Importaciones_mensuales[[#This Row],[Código Arancelario]],Codigos10[],3,0)</f>
        <v>Sin especificar</v>
      </c>
      <c r="H2706">
        <f>+VLOOKUP(Importaciones_mensuales[[#This Row],[Tipo]],Cod_tipo[],2,0)</f>
        <v>5</v>
      </c>
      <c r="I2706" t="str">
        <f>+VLOOKUP(Importaciones_mensuales[[#This Row],[Código Arancelario]],Codigos10[],5,0)</f>
        <v>Frutos de carozo</v>
      </c>
      <c r="J2706">
        <f>+VLOOKUP(Importaciones_mensuales[[#This Row],[Categoría]],Cod_Tipo_cultivo[],2,0)</f>
        <v>5</v>
      </c>
      <c r="K2706" t="s">
        <v>129</v>
      </c>
      <c r="L2706">
        <f>+VLOOKUP(Importaciones_mensuales[[#This Row],[Contenido]],Contenido_cod[],2,0)</f>
        <v>1</v>
      </c>
      <c r="M2706" t="str">
        <f>+VLOOKUP(Importaciones_mensuales[[#This Row],[Código Arancelario]],Codigos10[],7,0)</f>
        <v>Sin especificar</v>
      </c>
      <c r="N2706">
        <v>2018</v>
      </c>
      <c r="O2706" t="s">
        <v>364</v>
      </c>
      <c r="P2706" t="s">
        <v>364</v>
      </c>
      <c r="Q2706" t="s">
        <v>364</v>
      </c>
      <c r="R2706" t="s">
        <v>364</v>
      </c>
      <c r="S2706" t="s">
        <v>364</v>
      </c>
      <c r="T2706" t="s">
        <v>364</v>
      </c>
      <c r="U2706" t="s">
        <v>364</v>
      </c>
      <c r="V2706">
        <v>1.1224691666666666</v>
      </c>
      <c r="W2706">
        <v>0.96369583333333342</v>
      </c>
      <c r="X2706">
        <v>1.0339654166666665</v>
      </c>
      <c r="Y2706">
        <v>0.96369583333333342</v>
      </c>
      <c r="Z2706">
        <v>0.96369583333333342</v>
      </c>
    </row>
    <row r="2707" spans="1:26" x14ac:dyDescent="0.25">
      <c r="A2707" t="s">
        <v>257</v>
      </c>
      <c r="B2707" t="s">
        <v>363</v>
      </c>
      <c r="C2707" t="str">
        <f>+VLOOKUP(Importaciones_mensuales[[#This Row],[Código Arancelario]],Codigos10[],2,0)</f>
        <v>Durazno</v>
      </c>
      <c r="D2707">
        <f>+VLOOKUP(Importaciones_mensuales[[#This Row],[Cultivo]],Cod_categoría[],2,0)</f>
        <v>100103004</v>
      </c>
      <c r="E2707" t="str">
        <f>+VLOOKUP(Importaciones_mensuales[[#This Row],[Código Arancelario]],Codigos10[],4,0)</f>
        <v>Congelado</v>
      </c>
      <c r="F2707">
        <f>+VLOOKUP(Importaciones_mensuales[[#This Row],[Procesamiento]],Cod_procesamiento[],2,0)</f>
        <v>1</v>
      </c>
      <c r="G2707" t="str">
        <f>+VLOOKUP(Importaciones_mensuales[[#This Row],[Código Arancelario]],Codigos10[],3,0)</f>
        <v>Sin especificar</v>
      </c>
      <c r="H2707">
        <f>+VLOOKUP(Importaciones_mensuales[[#This Row],[Tipo]],Cod_tipo[],2,0)</f>
        <v>5</v>
      </c>
      <c r="I2707" t="str">
        <f>+VLOOKUP(Importaciones_mensuales[[#This Row],[Código Arancelario]],Codigos10[],5,0)</f>
        <v>Frutos de carozo</v>
      </c>
      <c r="J2707">
        <f>+VLOOKUP(Importaciones_mensuales[[#This Row],[Categoría]],Cod_Tipo_cultivo[],2,0)</f>
        <v>5</v>
      </c>
      <c r="K2707" t="s">
        <v>129</v>
      </c>
      <c r="L2707">
        <f>+VLOOKUP(Importaciones_mensuales[[#This Row],[Contenido]],Contenido_cod[],2,0)</f>
        <v>1</v>
      </c>
      <c r="M2707" t="str">
        <f>+VLOOKUP(Importaciones_mensuales[[#This Row],[Código Arancelario]],Codigos10[],7,0)</f>
        <v>Sin especificar</v>
      </c>
      <c r="N2707">
        <v>2018</v>
      </c>
      <c r="O2707">
        <v>1.1541868749999999</v>
      </c>
      <c r="P2707">
        <v>1.1644658333333333</v>
      </c>
      <c r="Q2707">
        <v>0.33416917875757146</v>
      </c>
      <c r="R2707">
        <v>1.29</v>
      </c>
      <c r="S2707">
        <v>1.6481929885456439</v>
      </c>
      <c r="T2707">
        <v>1.2713552000000001</v>
      </c>
      <c r="U2707">
        <v>1.822051748869028</v>
      </c>
      <c r="V2707">
        <v>1.5503295218862569</v>
      </c>
      <c r="W2707">
        <v>1.5932119679875252</v>
      </c>
      <c r="X2707">
        <v>1.8852901889756979</v>
      </c>
      <c r="Y2707">
        <v>1.55</v>
      </c>
      <c r="Z2707">
        <v>1.0339654166666665</v>
      </c>
    </row>
    <row r="2708" spans="1:26" x14ac:dyDescent="0.25">
      <c r="A2708" t="s">
        <v>258</v>
      </c>
      <c r="B2708" t="s">
        <v>363</v>
      </c>
      <c r="C2708" t="str">
        <f>+VLOOKUP(Importaciones_mensuales[[#This Row],[Código Arancelario]],Codigos10[],2,0)</f>
        <v>Manzana</v>
      </c>
      <c r="D2708">
        <f>+VLOOKUP(Importaciones_mensuales[[#This Row],[Cultivo]],Cod_categoría[],2,0)</f>
        <v>100104002</v>
      </c>
      <c r="E2708" t="str">
        <f>+VLOOKUP(Importaciones_mensuales[[#This Row],[Código Arancelario]],Codigos10[],4,0)</f>
        <v>Congelado</v>
      </c>
      <c r="F2708">
        <f>+VLOOKUP(Importaciones_mensuales[[#This Row],[Procesamiento]],Cod_procesamiento[],2,0)</f>
        <v>1</v>
      </c>
      <c r="G2708" t="str">
        <f>+VLOOKUP(Importaciones_mensuales[[#This Row],[Código Arancelario]],Codigos10[],3,0)</f>
        <v>Sin especificar</v>
      </c>
      <c r="H2708">
        <f>+VLOOKUP(Importaciones_mensuales[[#This Row],[Tipo]],Cod_tipo[],2,0)</f>
        <v>5</v>
      </c>
      <c r="I2708" t="str">
        <f>+VLOOKUP(Importaciones_mensuales[[#This Row],[Código Arancelario]],Codigos10[],5,0)</f>
        <v>Frutos de pepita</v>
      </c>
      <c r="J2708">
        <f>+VLOOKUP(Importaciones_mensuales[[#This Row],[Categoría]],Cod_Tipo_cultivo[],2,0)</f>
        <v>3</v>
      </c>
      <c r="K2708" t="s">
        <v>129</v>
      </c>
      <c r="L2708">
        <f>+VLOOKUP(Importaciones_mensuales[[#This Row],[Contenido]],Contenido_cod[],2,0)</f>
        <v>1</v>
      </c>
      <c r="M2708" t="str">
        <f>+VLOOKUP(Importaciones_mensuales[[#This Row],[Código Arancelario]],Codigos10[],7,0)</f>
        <v>Sin especificar</v>
      </c>
      <c r="N2708">
        <v>2018</v>
      </c>
      <c r="O2708" t="s">
        <v>364</v>
      </c>
      <c r="P2708" t="s">
        <v>364</v>
      </c>
      <c r="Q2708" t="s">
        <v>364</v>
      </c>
      <c r="R2708" t="s">
        <v>364</v>
      </c>
      <c r="S2708" t="s">
        <v>364</v>
      </c>
      <c r="T2708" t="s">
        <v>364</v>
      </c>
      <c r="U2708" t="s">
        <v>364</v>
      </c>
      <c r="V2708" t="s">
        <v>364</v>
      </c>
      <c r="W2708" t="s">
        <v>364</v>
      </c>
      <c r="X2708">
        <v>2.2337166666666666</v>
      </c>
      <c r="Y2708">
        <v>2.1625333333333332</v>
      </c>
      <c r="Z2708">
        <v>2.1539523809523811</v>
      </c>
    </row>
    <row r="2709" spans="1:26" x14ac:dyDescent="0.25">
      <c r="A2709" t="s">
        <v>259</v>
      </c>
      <c r="B2709" t="s">
        <v>363</v>
      </c>
      <c r="C2709" t="str">
        <f>+VLOOKUP(Importaciones_mensuales[[#This Row],[Código Arancelario]],Codigos10[],2,0)</f>
        <v>Uva</v>
      </c>
      <c r="D2709">
        <f>+VLOOKUP(Importaciones_mensuales[[#This Row],[Cultivo]],Cod_categoría[],2,0)</f>
        <v>100109001</v>
      </c>
      <c r="E2709" t="str">
        <f>+VLOOKUP(Importaciones_mensuales[[#This Row],[Código Arancelario]],Codigos10[],4,0)</f>
        <v>Congelado</v>
      </c>
      <c r="F2709">
        <f>+VLOOKUP(Importaciones_mensuales[[#This Row],[Procesamiento]],Cod_procesamiento[],2,0)</f>
        <v>1</v>
      </c>
      <c r="G2709" t="str">
        <f>+VLOOKUP(Importaciones_mensuales[[#This Row],[Código Arancelario]],Codigos10[],3,0)</f>
        <v>Sin especificar</v>
      </c>
      <c r="H2709">
        <f>+VLOOKUP(Importaciones_mensuales[[#This Row],[Tipo]],Cod_tipo[],2,0)</f>
        <v>5</v>
      </c>
      <c r="I2709" t="str">
        <f>+VLOOKUP(Importaciones_mensuales[[#This Row],[Código Arancelario]],Codigos10[],5,0)</f>
        <v>Uva</v>
      </c>
      <c r="J2709">
        <f>+VLOOKUP(Importaciones_mensuales[[#This Row],[Categoría]],Cod_Tipo_cultivo[],2,0)</f>
        <v>11</v>
      </c>
      <c r="K2709" t="s">
        <v>129</v>
      </c>
      <c r="L2709">
        <f>+VLOOKUP(Importaciones_mensuales[[#This Row],[Contenido]],Contenido_cod[],2,0)</f>
        <v>1</v>
      </c>
      <c r="M2709" t="str">
        <f>+VLOOKUP(Importaciones_mensuales[[#This Row],[Código Arancelario]],Codigos10[],7,0)</f>
        <v>Sin especificar</v>
      </c>
      <c r="N2709">
        <v>2018</v>
      </c>
      <c r="O2709" t="s">
        <v>364</v>
      </c>
      <c r="P2709" t="s">
        <v>364</v>
      </c>
      <c r="Q2709" t="s">
        <v>364</v>
      </c>
      <c r="R2709">
        <v>2.3304799805979362</v>
      </c>
      <c r="S2709" t="s">
        <v>364</v>
      </c>
      <c r="T2709" t="s">
        <v>364</v>
      </c>
      <c r="U2709" t="s">
        <v>364</v>
      </c>
      <c r="V2709" t="s">
        <v>364</v>
      </c>
      <c r="W2709" t="s">
        <v>364</v>
      </c>
      <c r="X2709" t="s">
        <v>364</v>
      </c>
      <c r="Y2709" t="s">
        <v>364</v>
      </c>
      <c r="Z2709" t="s">
        <v>364</v>
      </c>
    </row>
    <row r="2710" spans="1:26" x14ac:dyDescent="0.25">
      <c r="A2710" t="s">
        <v>194</v>
      </c>
      <c r="B2710" t="s">
        <v>362</v>
      </c>
      <c r="C2710" t="str">
        <f>+VLOOKUP(Importaciones_mensuales[[#This Row],[Código Arancelario]],Codigos10[],2,0)</f>
        <v>Uva</v>
      </c>
      <c r="D2710">
        <f>+VLOOKUP(Importaciones_mensuales[[#This Row],[Cultivo]],Cod_categoría[],2,0)</f>
        <v>100109001</v>
      </c>
      <c r="E2710" t="str">
        <f>+VLOOKUP(Importaciones_mensuales[[#This Row],[Código Arancelario]],Codigos10[],4,0)</f>
        <v>Fresco</v>
      </c>
      <c r="F2710">
        <f>+VLOOKUP(Importaciones_mensuales[[#This Row],[Procesamiento]],Cod_procesamiento[],2,0)</f>
        <v>4</v>
      </c>
      <c r="G2710" t="str">
        <f>+VLOOKUP(Importaciones_mensuales[[#This Row],[Código Arancelario]],Codigos10[],3,0)</f>
        <v>No orgánico</v>
      </c>
      <c r="H2710">
        <f>+VLOOKUP(Importaciones_mensuales[[#This Row],[Tipo]],Cod_tipo[],2,0)</f>
        <v>2</v>
      </c>
      <c r="I2710" t="str">
        <f>+VLOOKUP(Importaciones_mensuales[[#This Row],[Código Arancelario]],Codigos10[],5,0)</f>
        <v>Uva</v>
      </c>
      <c r="J2710">
        <f>+VLOOKUP(Importaciones_mensuales[[#This Row],[Categoría]],Cod_Tipo_cultivo[],2,0)</f>
        <v>11</v>
      </c>
      <c r="K2710" t="s">
        <v>129</v>
      </c>
      <c r="L2710">
        <f>+VLOOKUP(Importaciones_mensuales[[#This Row],[Contenido]],Contenido_cod[],2,0)</f>
        <v>1</v>
      </c>
      <c r="M2710" t="str">
        <f>+VLOOKUP(Importaciones_mensuales[[#This Row],[Código Arancelario]],Codigos10[],7,0)</f>
        <v>Sugraone</v>
      </c>
      <c r="N2710">
        <v>2020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6206.4</v>
      </c>
      <c r="V2710">
        <v>6206.4</v>
      </c>
      <c r="W2710">
        <v>0</v>
      </c>
      <c r="X2710">
        <v>0</v>
      </c>
      <c r="Y2710">
        <v>0</v>
      </c>
      <c r="Z2710">
        <v>0</v>
      </c>
    </row>
    <row r="2711" spans="1:26" x14ac:dyDescent="0.25">
      <c r="A2711" t="s">
        <v>229</v>
      </c>
      <c r="B2711" t="s">
        <v>362</v>
      </c>
      <c r="C2711" t="str">
        <f>+VLOOKUP(Importaciones_mensuales[[#This Row],[Código Arancelario]],Codigos10[],2,0)</f>
        <v>Ciruela</v>
      </c>
      <c r="D2711">
        <f>+VLOOKUP(Importaciones_mensuales[[#This Row],[Cultivo]],Cod_categoría[],2,0)</f>
        <v>100103002</v>
      </c>
      <c r="E2711" t="str">
        <f>+VLOOKUP(Importaciones_mensuales[[#This Row],[Código Arancelario]],Codigos10[],4,0)</f>
        <v>Fresco</v>
      </c>
      <c r="F2711">
        <f>+VLOOKUP(Importaciones_mensuales[[#This Row],[Procesamiento]],Cod_procesamiento[],2,0)</f>
        <v>4</v>
      </c>
      <c r="G2711" t="str">
        <f>+VLOOKUP(Importaciones_mensuales[[#This Row],[Código Arancelario]],Codigos10[],3,0)</f>
        <v>No orgánico</v>
      </c>
      <c r="H2711">
        <f>+VLOOKUP(Importaciones_mensuales[[#This Row],[Tipo]],Cod_tipo[],2,0)</f>
        <v>2</v>
      </c>
      <c r="I2711" t="str">
        <f>+VLOOKUP(Importaciones_mensuales[[#This Row],[Código Arancelario]],Codigos10[],5,0)</f>
        <v>Frutos de carozo</v>
      </c>
      <c r="J2711">
        <f>+VLOOKUP(Importaciones_mensuales[[#This Row],[Categoría]],Cod_Tipo_cultivo[],2,0)</f>
        <v>5</v>
      </c>
      <c r="K2711" t="s">
        <v>129</v>
      </c>
      <c r="L2711">
        <f>+VLOOKUP(Importaciones_mensuales[[#This Row],[Contenido]],Contenido_cod[],2,0)</f>
        <v>1</v>
      </c>
      <c r="M2711" t="str">
        <f>+VLOOKUP(Importaciones_mensuales[[#This Row],[Código Arancelario]],Codigos10[],7,0)</f>
        <v>Sin especificar</v>
      </c>
      <c r="N2711">
        <v>2020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576</v>
      </c>
      <c r="U2711">
        <v>1064</v>
      </c>
      <c r="V2711">
        <v>576</v>
      </c>
      <c r="W2711">
        <v>4608</v>
      </c>
      <c r="X2711">
        <v>0</v>
      </c>
      <c r="Y2711">
        <v>0</v>
      </c>
      <c r="Z2711">
        <v>0</v>
      </c>
    </row>
    <row r="2712" spans="1:26" x14ac:dyDescent="0.25">
      <c r="A2712" t="s">
        <v>239</v>
      </c>
      <c r="B2712" t="s">
        <v>362</v>
      </c>
      <c r="C2712" t="str">
        <f>+VLOOKUP(Importaciones_mensuales[[#This Row],[Código Arancelario]],Codigos10[],2,0)</f>
        <v>Arándano</v>
      </c>
      <c r="D2712">
        <f>+VLOOKUP(Importaciones_mensuales[[#This Row],[Cultivo]],Cod_categoría[],2,0)</f>
        <v>100101001</v>
      </c>
      <c r="E2712" t="str">
        <f>+VLOOKUP(Importaciones_mensuales[[#This Row],[Código Arancelario]],Codigos10[],4,0)</f>
        <v>Fresco</v>
      </c>
      <c r="F2712">
        <f>+VLOOKUP(Importaciones_mensuales[[#This Row],[Procesamiento]],Cod_procesamiento[],2,0)</f>
        <v>4</v>
      </c>
      <c r="G2712" t="str">
        <f>+VLOOKUP(Importaciones_mensuales[[#This Row],[Código Arancelario]],Codigos10[],3,0)</f>
        <v>No orgánico</v>
      </c>
      <c r="H2712">
        <f>+VLOOKUP(Importaciones_mensuales[[#This Row],[Tipo]],Cod_tipo[],2,0)</f>
        <v>2</v>
      </c>
      <c r="I2712" t="str">
        <f>+VLOOKUP(Importaciones_mensuales[[#This Row],[Código Arancelario]],Codigos10[],5,0)</f>
        <v>Berries</v>
      </c>
      <c r="J2712">
        <f>+VLOOKUP(Importaciones_mensuales[[#This Row],[Categoría]],Cod_Tipo_cultivo[],2,0)</f>
        <v>1</v>
      </c>
      <c r="K2712" t="s">
        <v>129</v>
      </c>
      <c r="L2712">
        <f>+VLOOKUP(Importaciones_mensuales[[#This Row],[Contenido]],Contenido_cod[],2,0)</f>
        <v>1</v>
      </c>
      <c r="M2712" t="str">
        <f>+VLOOKUP(Importaciones_mensuales[[#This Row],[Código Arancelario]],Codigos10[],7,0)</f>
        <v>Rojo</v>
      </c>
      <c r="N2712">
        <v>2020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2.1</v>
      </c>
      <c r="U2712">
        <v>0</v>
      </c>
      <c r="V2712">
        <v>0</v>
      </c>
      <c r="W2712">
        <v>0</v>
      </c>
      <c r="X2712">
        <v>0</v>
      </c>
      <c r="Y2712">
        <v>0</v>
      </c>
      <c r="Z2712">
        <v>0</v>
      </c>
    </row>
    <row r="2713" spans="1:26" x14ac:dyDescent="0.25">
      <c r="A2713" t="s">
        <v>263</v>
      </c>
      <c r="B2713" t="s">
        <v>363</v>
      </c>
      <c r="C2713" t="str">
        <f>+VLOOKUP(Importaciones_mensuales[[#This Row],[Código Arancelario]],Codigos10[],2,0)</f>
        <v>Durazno</v>
      </c>
      <c r="D2713">
        <f>+VLOOKUP(Importaciones_mensuales[[#This Row],[Cultivo]],Cod_categoría[],2,0)</f>
        <v>100103004</v>
      </c>
      <c r="E2713" t="str">
        <f>+VLOOKUP(Importaciones_mensuales[[#This Row],[Código Arancelario]],Codigos10[],4,0)</f>
        <v>Conserva</v>
      </c>
      <c r="F2713">
        <f>+VLOOKUP(Importaciones_mensuales[[#This Row],[Procesamiento]],Cod_procesamiento[],2,0)</f>
        <v>2</v>
      </c>
      <c r="G2713" t="str">
        <f>+VLOOKUP(Importaciones_mensuales[[#This Row],[Código Arancelario]],Codigos10[],3,0)</f>
        <v>Sin especificar</v>
      </c>
      <c r="H2713">
        <f>+VLOOKUP(Importaciones_mensuales[[#This Row],[Tipo]],Cod_tipo[],2,0)</f>
        <v>5</v>
      </c>
      <c r="I2713" t="str">
        <f>+VLOOKUP(Importaciones_mensuales[[#This Row],[Código Arancelario]],Codigos10[],5,0)</f>
        <v>Frutos de carozo</v>
      </c>
      <c r="J2713">
        <f>+VLOOKUP(Importaciones_mensuales[[#This Row],[Categoría]],Cod_Tipo_cultivo[],2,0)</f>
        <v>5</v>
      </c>
      <c r="K2713" t="s">
        <v>129</v>
      </c>
      <c r="L2713">
        <f>+VLOOKUP(Importaciones_mensuales[[#This Row],[Contenido]],Contenido_cod[],2,0)</f>
        <v>1</v>
      </c>
      <c r="M2713" t="str">
        <f>+VLOOKUP(Importaciones_mensuales[[#This Row],[Código Arancelario]],Codigos10[],7,0)</f>
        <v>Sin especificar</v>
      </c>
      <c r="N2713">
        <v>2018</v>
      </c>
      <c r="O2713" t="s">
        <v>364</v>
      </c>
      <c r="P2713" t="s">
        <v>364</v>
      </c>
      <c r="Q2713" t="s">
        <v>364</v>
      </c>
      <c r="R2713">
        <v>33.694285714285719</v>
      </c>
      <c r="S2713" t="s">
        <v>364</v>
      </c>
      <c r="T2713" t="s">
        <v>364</v>
      </c>
      <c r="U2713" t="s">
        <v>364</v>
      </c>
      <c r="V2713" t="s">
        <v>364</v>
      </c>
      <c r="W2713" t="s">
        <v>364</v>
      </c>
      <c r="X2713" t="s">
        <v>364</v>
      </c>
      <c r="Y2713" t="s">
        <v>364</v>
      </c>
      <c r="Z2713" t="s">
        <v>364</v>
      </c>
    </row>
    <row r="2714" spans="1:26" x14ac:dyDescent="0.25">
      <c r="A2714" t="s">
        <v>264</v>
      </c>
      <c r="B2714" t="s">
        <v>363</v>
      </c>
      <c r="C2714" t="str">
        <f>+VLOOKUP(Importaciones_mensuales[[#This Row],[Código Arancelario]],Codigos10[],2,0)</f>
        <v>Durazno</v>
      </c>
      <c r="D2714">
        <f>+VLOOKUP(Importaciones_mensuales[[#This Row],[Cultivo]],Cod_categoría[],2,0)</f>
        <v>100103004</v>
      </c>
      <c r="E2714" t="str">
        <f>+VLOOKUP(Importaciones_mensuales[[#This Row],[Código Arancelario]],Codigos10[],4,0)</f>
        <v>Conserva</v>
      </c>
      <c r="F2714">
        <f>+VLOOKUP(Importaciones_mensuales[[#This Row],[Procesamiento]],Cod_procesamiento[],2,0)</f>
        <v>2</v>
      </c>
      <c r="G2714" t="str">
        <f>+VLOOKUP(Importaciones_mensuales[[#This Row],[Código Arancelario]],Codigos10[],3,0)</f>
        <v>Sin especificar</v>
      </c>
      <c r="H2714">
        <f>+VLOOKUP(Importaciones_mensuales[[#This Row],[Tipo]],Cod_tipo[],2,0)</f>
        <v>5</v>
      </c>
      <c r="I2714" t="str">
        <f>+VLOOKUP(Importaciones_mensuales[[#This Row],[Código Arancelario]],Codigos10[],5,0)</f>
        <v>Frutos de carozo</v>
      </c>
      <c r="J2714">
        <f>+VLOOKUP(Importaciones_mensuales[[#This Row],[Categoría]],Cod_Tipo_cultivo[],2,0)</f>
        <v>5</v>
      </c>
      <c r="K2714" t="s">
        <v>129</v>
      </c>
      <c r="L2714">
        <f>+VLOOKUP(Importaciones_mensuales[[#This Row],[Contenido]],Contenido_cod[],2,0)</f>
        <v>1</v>
      </c>
      <c r="M2714" t="str">
        <f>+VLOOKUP(Importaciones_mensuales[[#This Row],[Código Arancelario]],Codigos10[],7,0)</f>
        <v>Sin especificar</v>
      </c>
      <c r="N2714">
        <v>2018</v>
      </c>
      <c r="O2714" t="s">
        <v>364</v>
      </c>
      <c r="P2714" t="s">
        <v>364</v>
      </c>
      <c r="Q2714" t="s">
        <v>364</v>
      </c>
      <c r="R2714" t="s">
        <v>364</v>
      </c>
      <c r="S2714" t="s">
        <v>364</v>
      </c>
      <c r="T2714" t="s">
        <v>364</v>
      </c>
      <c r="U2714">
        <v>23.261950286806879</v>
      </c>
      <c r="V2714" t="s">
        <v>364</v>
      </c>
      <c r="W2714" t="s">
        <v>364</v>
      </c>
      <c r="X2714" t="s">
        <v>364</v>
      </c>
      <c r="Y2714" t="s">
        <v>364</v>
      </c>
      <c r="Z2714" t="s">
        <v>364</v>
      </c>
    </row>
    <row r="2715" spans="1:26" x14ac:dyDescent="0.25">
      <c r="A2715" t="s">
        <v>265</v>
      </c>
      <c r="B2715" t="s">
        <v>363</v>
      </c>
      <c r="C2715" t="str">
        <f>+VLOOKUP(Importaciones_mensuales[[#This Row],[Código Arancelario]],Codigos10[],2,0)</f>
        <v>Damasco</v>
      </c>
      <c r="D2715">
        <f>+VLOOKUP(Importaciones_mensuales[[#This Row],[Cultivo]],Cod_categoría[],2,0)</f>
        <v>100103003</v>
      </c>
      <c r="E2715" t="str">
        <f>+VLOOKUP(Importaciones_mensuales[[#This Row],[Código Arancelario]],Codigos10[],4,0)</f>
        <v>Deshidratado</v>
      </c>
      <c r="F2715">
        <f>+VLOOKUP(Importaciones_mensuales[[#This Row],[Procesamiento]],Cod_procesamiento[],2,0)</f>
        <v>3</v>
      </c>
      <c r="G2715" t="str">
        <f>+VLOOKUP(Importaciones_mensuales[[#This Row],[Código Arancelario]],Codigos10[],3,0)</f>
        <v>Sin especificar</v>
      </c>
      <c r="H2715">
        <f>+VLOOKUP(Importaciones_mensuales[[#This Row],[Tipo]],Cod_tipo[],2,0)</f>
        <v>5</v>
      </c>
      <c r="I2715" t="str">
        <f>+VLOOKUP(Importaciones_mensuales[[#This Row],[Código Arancelario]],Codigos10[],5,0)</f>
        <v>Frutos de carozo</v>
      </c>
      <c r="J2715">
        <f>+VLOOKUP(Importaciones_mensuales[[#This Row],[Categoría]],Cod_Tipo_cultivo[],2,0)</f>
        <v>5</v>
      </c>
      <c r="K2715" t="s">
        <v>129</v>
      </c>
      <c r="L2715">
        <f>+VLOOKUP(Importaciones_mensuales[[#This Row],[Contenido]],Contenido_cod[],2,0)</f>
        <v>1</v>
      </c>
      <c r="M2715" t="str">
        <f>+VLOOKUP(Importaciones_mensuales[[#This Row],[Código Arancelario]],Codigos10[],7,0)</f>
        <v>Sin especificar</v>
      </c>
      <c r="N2715">
        <v>2018</v>
      </c>
      <c r="O2715">
        <v>1.1524176923076923</v>
      </c>
      <c r="P2715" t="s">
        <v>364</v>
      </c>
      <c r="Q2715" t="s">
        <v>364</v>
      </c>
      <c r="R2715" t="s">
        <v>364</v>
      </c>
      <c r="S2715">
        <v>2.4782237735849053</v>
      </c>
      <c r="T2715" t="s">
        <v>364</v>
      </c>
      <c r="U2715">
        <v>2.2135344905660377</v>
      </c>
      <c r="V2715">
        <v>3.0757192307692307</v>
      </c>
      <c r="W2715">
        <v>3.3169247499999996</v>
      </c>
      <c r="X2715" t="s">
        <v>364</v>
      </c>
      <c r="Y2715">
        <v>2.7371352</v>
      </c>
      <c r="Z2715">
        <v>2.90957</v>
      </c>
    </row>
    <row r="2716" spans="1:26" x14ac:dyDescent="0.25">
      <c r="A2716" t="s">
        <v>240</v>
      </c>
      <c r="B2716" t="s">
        <v>362</v>
      </c>
      <c r="C2716" t="str">
        <f>+VLOOKUP(Importaciones_mensuales[[#This Row],[Código Arancelario]],Codigos10[],2,0)</f>
        <v>Arándano</v>
      </c>
      <c r="D2716">
        <f>+VLOOKUP(Importaciones_mensuales[[#This Row],[Cultivo]],Cod_categoría[],2,0)</f>
        <v>100101001</v>
      </c>
      <c r="E2716" t="str">
        <f>+VLOOKUP(Importaciones_mensuales[[#This Row],[Código Arancelario]],Codigos10[],4,0)</f>
        <v>Fresco</v>
      </c>
      <c r="F2716">
        <f>+VLOOKUP(Importaciones_mensuales[[#This Row],[Procesamiento]],Cod_procesamiento[],2,0)</f>
        <v>4</v>
      </c>
      <c r="G2716" t="str">
        <f>+VLOOKUP(Importaciones_mensuales[[#This Row],[Código Arancelario]],Codigos10[],3,0)</f>
        <v>No orgánico</v>
      </c>
      <c r="H2716">
        <f>+VLOOKUP(Importaciones_mensuales[[#This Row],[Tipo]],Cod_tipo[],2,0)</f>
        <v>2</v>
      </c>
      <c r="I2716" t="str">
        <f>+VLOOKUP(Importaciones_mensuales[[#This Row],[Código Arancelario]],Codigos10[],5,0)</f>
        <v>Berries</v>
      </c>
      <c r="J2716">
        <f>+VLOOKUP(Importaciones_mensuales[[#This Row],[Categoría]],Cod_Tipo_cultivo[],2,0)</f>
        <v>1</v>
      </c>
      <c r="K2716" t="s">
        <v>129</v>
      </c>
      <c r="L2716">
        <f>+VLOOKUP(Importaciones_mensuales[[#This Row],[Contenido]],Contenido_cod[],2,0)</f>
        <v>1</v>
      </c>
      <c r="M2716" t="str">
        <f>+VLOOKUP(Importaciones_mensuales[[#This Row],[Código Arancelario]],Codigos10[],7,0)</f>
        <v>Azul</v>
      </c>
      <c r="N2716">
        <v>2020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7650</v>
      </c>
      <c r="U2716">
        <v>7650</v>
      </c>
      <c r="V2716">
        <v>7650</v>
      </c>
      <c r="W2716">
        <v>0</v>
      </c>
      <c r="X2716">
        <v>0</v>
      </c>
      <c r="Y2716">
        <v>0</v>
      </c>
      <c r="Z2716">
        <v>0</v>
      </c>
    </row>
    <row r="2717" spans="1:26" x14ac:dyDescent="0.25">
      <c r="A2717" t="s">
        <v>246</v>
      </c>
      <c r="B2717" t="s">
        <v>362</v>
      </c>
      <c r="C2717" t="str">
        <f>+VLOOKUP(Importaciones_mensuales[[#This Row],[Código Arancelario]],Codigos10[],2,0)</f>
        <v>Frutilla</v>
      </c>
      <c r="D2717">
        <f>+VLOOKUP(Importaciones_mensuales[[#This Row],[Cultivo]],Cod_categoría[],2,0)</f>
        <v>100112025</v>
      </c>
      <c r="E2717" t="str">
        <f>+VLOOKUP(Importaciones_mensuales[[#This Row],[Código Arancelario]],Codigos10[],4,0)</f>
        <v>Congelado</v>
      </c>
      <c r="F2717">
        <f>+VLOOKUP(Importaciones_mensuales[[#This Row],[Procesamiento]],Cod_procesamiento[],2,0)</f>
        <v>1</v>
      </c>
      <c r="G2717" t="str">
        <f>+VLOOKUP(Importaciones_mensuales[[#This Row],[Código Arancelario]],Codigos10[],3,0)</f>
        <v>Orgánico</v>
      </c>
      <c r="H2717">
        <f>+VLOOKUP(Importaciones_mensuales[[#This Row],[Tipo]],Cod_tipo[],2,0)</f>
        <v>1</v>
      </c>
      <c r="I2717" t="str">
        <f>+VLOOKUP(Importaciones_mensuales[[#This Row],[Código Arancelario]],Codigos10[],5,0)</f>
        <v>Berries</v>
      </c>
      <c r="J2717">
        <f>+VLOOKUP(Importaciones_mensuales[[#This Row],[Categoría]],Cod_Tipo_cultivo[],2,0)</f>
        <v>1</v>
      </c>
      <c r="K2717" t="s">
        <v>129</v>
      </c>
      <c r="L2717">
        <f>+VLOOKUP(Importaciones_mensuales[[#This Row],[Contenido]],Contenido_cod[],2,0)</f>
        <v>1</v>
      </c>
      <c r="M2717" t="str">
        <f>+VLOOKUP(Importaciones_mensuales[[#This Row],[Código Arancelario]],Codigos10[],7,0)</f>
        <v>Sin especificar</v>
      </c>
      <c r="N2717">
        <v>2020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24050</v>
      </c>
      <c r="U2717">
        <v>0</v>
      </c>
      <c r="V2717">
        <v>22453</v>
      </c>
      <c r="W2717">
        <v>68453</v>
      </c>
      <c r="X2717">
        <v>0</v>
      </c>
      <c r="Y2717">
        <v>46000</v>
      </c>
      <c r="Z2717">
        <v>0</v>
      </c>
    </row>
    <row r="2718" spans="1:26" x14ac:dyDescent="0.25">
      <c r="A2718" t="s">
        <v>298</v>
      </c>
      <c r="B2718" t="s">
        <v>362</v>
      </c>
      <c r="C2718" t="str">
        <f>+VLOOKUP(Importaciones_mensuales[[#This Row],[Código Arancelario]],Codigos10[],2,0)</f>
        <v>Mora</v>
      </c>
      <c r="D2718">
        <f>+VLOOKUP(Importaciones_mensuales[[#This Row],[Cultivo]],Cod_categoría[],2,0)</f>
        <v>100101008</v>
      </c>
      <c r="E2718" t="str">
        <f>+VLOOKUP(Importaciones_mensuales[[#This Row],[Código Arancelario]],Codigos10[],4,0)</f>
        <v>Congelado</v>
      </c>
      <c r="F2718">
        <f>+VLOOKUP(Importaciones_mensuales[[#This Row],[Procesamiento]],Cod_procesamiento[],2,0)</f>
        <v>1</v>
      </c>
      <c r="G2718" t="str">
        <f>+VLOOKUP(Importaciones_mensuales[[#This Row],[Código Arancelario]],Codigos10[],3,0)</f>
        <v>Orgánico</v>
      </c>
      <c r="H2718">
        <f>+VLOOKUP(Importaciones_mensuales[[#This Row],[Tipo]],Cod_tipo[],2,0)</f>
        <v>1</v>
      </c>
      <c r="I2718" t="str">
        <f>+VLOOKUP(Importaciones_mensuales[[#This Row],[Código Arancelario]],Codigos10[],5,0)</f>
        <v>Berries</v>
      </c>
      <c r="J2718">
        <f>+VLOOKUP(Importaciones_mensuales[[#This Row],[Categoría]],Cod_Tipo_cultivo[],2,0)</f>
        <v>1</v>
      </c>
      <c r="K2718" t="s">
        <v>129</v>
      </c>
      <c r="L2718">
        <f>+VLOOKUP(Importaciones_mensuales[[#This Row],[Contenido]],Contenido_cod[],2,0)</f>
        <v>1</v>
      </c>
      <c r="M2718" t="str">
        <f>+VLOOKUP(Importaciones_mensuales[[#This Row],[Código Arancelario]],Codigos10[],7,0)</f>
        <v>Sin especificar</v>
      </c>
      <c r="N2718">
        <v>2020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22000</v>
      </c>
      <c r="X2718">
        <v>42000</v>
      </c>
      <c r="Y2718">
        <v>0</v>
      </c>
      <c r="Z2718">
        <v>0</v>
      </c>
    </row>
    <row r="2719" spans="1:26" x14ac:dyDescent="0.25">
      <c r="A2719" t="s">
        <v>269</v>
      </c>
      <c r="B2719" t="s">
        <v>363</v>
      </c>
      <c r="C2719" t="str">
        <f>+VLOOKUP(Importaciones_mensuales[[#This Row],[Código Arancelario]],Codigos10[],2,0)</f>
        <v>Durazno</v>
      </c>
      <c r="D2719">
        <f>+VLOOKUP(Importaciones_mensuales[[#This Row],[Cultivo]],Cod_categoría[],2,0)</f>
        <v>100103004</v>
      </c>
      <c r="E2719" t="str">
        <f>+VLOOKUP(Importaciones_mensuales[[#This Row],[Código Arancelario]],Codigos10[],4,0)</f>
        <v>Deshidratado</v>
      </c>
      <c r="F2719">
        <f>+VLOOKUP(Importaciones_mensuales[[#This Row],[Procesamiento]],Cod_procesamiento[],2,0)</f>
        <v>3</v>
      </c>
      <c r="G2719" t="str">
        <f>+VLOOKUP(Importaciones_mensuales[[#This Row],[Código Arancelario]],Codigos10[],3,0)</f>
        <v>Sin especificar</v>
      </c>
      <c r="H2719">
        <f>+VLOOKUP(Importaciones_mensuales[[#This Row],[Tipo]],Cod_tipo[],2,0)</f>
        <v>5</v>
      </c>
      <c r="I2719" t="str">
        <f>+VLOOKUP(Importaciones_mensuales[[#This Row],[Código Arancelario]],Codigos10[],5,0)</f>
        <v>Frutos de carozo</v>
      </c>
      <c r="J2719">
        <f>+VLOOKUP(Importaciones_mensuales[[#This Row],[Categoría]],Cod_Tipo_cultivo[],2,0)</f>
        <v>5</v>
      </c>
      <c r="K2719" t="s">
        <v>129</v>
      </c>
      <c r="L2719">
        <f>+VLOOKUP(Importaciones_mensuales[[#This Row],[Contenido]],Contenido_cod[],2,0)</f>
        <v>1</v>
      </c>
      <c r="M2719" t="str">
        <f>+VLOOKUP(Importaciones_mensuales[[#This Row],[Código Arancelario]],Codigos10[],7,0)</f>
        <v>Sin especificar</v>
      </c>
      <c r="N2719">
        <v>2018</v>
      </c>
      <c r="O2719" t="s">
        <v>364</v>
      </c>
      <c r="P2719">
        <v>3.4715156521739132</v>
      </c>
      <c r="Q2719" t="s">
        <v>364</v>
      </c>
      <c r="R2719">
        <v>4.9826666375660222</v>
      </c>
      <c r="S2719">
        <v>1.6426612500000002</v>
      </c>
      <c r="T2719" t="s">
        <v>364</v>
      </c>
      <c r="U2719">
        <v>0.9078883333333333</v>
      </c>
      <c r="V2719">
        <v>0.89600000000000002</v>
      </c>
      <c r="W2719" t="s">
        <v>364</v>
      </c>
      <c r="X2719">
        <v>1.0066784078379718</v>
      </c>
      <c r="Y2719">
        <v>0.72441740740740745</v>
      </c>
      <c r="Z2719" t="s">
        <v>364</v>
      </c>
    </row>
    <row r="2720" spans="1:26" x14ac:dyDescent="0.25">
      <c r="A2720" t="s">
        <v>270</v>
      </c>
      <c r="B2720" t="s">
        <v>363</v>
      </c>
      <c r="C2720" t="str">
        <f>+VLOOKUP(Importaciones_mensuales[[#This Row],[Código Arancelario]],Codigos10[],2,0)</f>
        <v>Mosqueta</v>
      </c>
      <c r="D2720">
        <f>+VLOOKUP(Importaciones_mensuales[[#This Row],[Cultivo]],Cod_categoría[],2,0)</f>
        <v>100114030</v>
      </c>
      <c r="E2720" t="str">
        <f>+VLOOKUP(Importaciones_mensuales[[#This Row],[Código Arancelario]],Codigos10[],4,0)</f>
        <v>Deshidratado</v>
      </c>
      <c r="F2720">
        <f>+VLOOKUP(Importaciones_mensuales[[#This Row],[Procesamiento]],Cod_procesamiento[],2,0)</f>
        <v>3</v>
      </c>
      <c r="G2720" t="str">
        <f>+VLOOKUP(Importaciones_mensuales[[#This Row],[Código Arancelario]],Codigos10[],3,0)</f>
        <v>Sin especificar</v>
      </c>
      <c r="H2720">
        <f>+VLOOKUP(Importaciones_mensuales[[#This Row],[Tipo]],Cod_tipo[],2,0)</f>
        <v>5</v>
      </c>
      <c r="I2720" t="str">
        <f>+VLOOKUP(Importaciones_mensuales[[#This Row],[Código Arancelario]],Codigos10[],5,0)</f>
        <v>Frutos de pepita</v>
      </c>
      <c r="J2720">
        <f>+VLOOKUP(Importaciones_mensuales[[#This Row],[Categoría]],Cod_Tipo_cultivo[],2,0)</f>
        <v>3</v>
      </c>
      <c r="K2720" t="s">
        <v>129</v>
      </c>
      <c r="L2720">
        <f>+VLOOKUP(Importaciones_mensuales[[#This Row],[Contenido]],Contenido_cod[],2,0)</f>
        <v>1</v>
      </c>
      <c r="M2720" t="str">
        <f>+VLOOKUP(Importaciones_mensuales[[#This Row],[Código Arancelario]],Codigos10[],7,0)</f>
        <v>Sin especificar</v>
      </c>
      <c r="N2720">
        <v>2018</v>
      </c>
      <c r="O2720" t="s">
        <v>364</v>
      </c>
      <c r="P2720" t="s">
        <v>364</v>
      </c>
      <c r="Q2720" t="s">
        <v>364</v>
      </c>
      <c r="R2720" t="s">
        <v>364</v>
      </c>
      <c r="S2720" t="s">
        <v>364</v>
      </c>
      <c r="T2720" t="s">
        <v>364</v>
      </c>
      <c r="U2720" t="s">
        <v>364</v>
      </c>
      <c r="V2720">
        <v>6.507485</v>
      </c>
      <c r="W2720" t="s">
        <v>364</v>
      </c>
      <c r="X2720" t="s">
        <v>364</v>
      </c>
      <c r="Y2720" t="s">
        <v>364</v>
      </c>
      <c r="Z2720" t="s">
        <v>364</v>
      </c>
    </row>
    <row r="2721" spans="1:26" x14ac:dyDescent="0.25">
      <c r="A2721" t="s">
        <v>248</v>
      </c>
      <c r="B2721" t="s">
        <v>362</v>
      </c>
      <c r="C2721" t="str">
        <f>+VLOOKUP(Importaciones_mensuales[[#This Row],[Código Arancelario]],Codigos10[],2,0)</f>
        <v>Mora</v>
      </c>
      <c r="D2721">
        <f>+VLOOKUP(Importaciones_mensuales[[#This Row],[Cultivo]],Cod_categoría[],2,0)</f>
        <v>100101008</v>
      </c>
      <c r="E2721" t="str">
        <f>+VLOOKUP(Importaciones_mensuales[[#This Row],[Código Arancelario]],Codigos10[],4,0)</f>
        <v>Congelado</v>
      </c>
      <c r="F2721">
        <f>+VLOOKUP(Importaciones_mensuales[[#This Row],[Procesamiento]],Cod_procesamiento[],2,0)</f>
        <v>1</v>
      </c>
      <c r="G2721" t="str">
        <f>+VLOOKUP(Importaciones_mensuales[[#This Row],[Código Arancelario]],Codigos10[],3,0)</f>
        <v>No orgánico</v>
      </c>
      <c r="H2721">
        <f>+VLOOKUP(Importaciones_mensuales[[#This Row],[Tipo]],Cod_tipo[],2,0)</f>
        <v>2</v>
      </c>
      <c r="I2721" t="str">
        <f>+VLOOKUP(Importaciones_mensuales[[#This Row],[Código Arancelario]],Codigos10[],5,0)</f>
        <v>Berries</v>
      </c>
      <c r="J2721">
        <f>+VLOOKUP(Importaciones_mensuales[[#This Row],[Categoría]],Cod_Tipo_cultivo[],2,0)</f>
        <v>1</v>
      </c>
      <c r="K2721" t="s">
        <v>129</v>
      </c>
      <c r="L2721">
        <f>+VLOOKUP(Importaciones_mensuales[[#This Row],[Contenido]],Contenido_cod[],2,0)</f>
        <v>1</v>
      </c>
      <c r="M2721" t="str">
        <f>+VLOOKUP(Importaciones_mensuales[[#This Row],[Código Arancelario]],Codigos10[],7,0)</f>
        <v>Sin especificar</v>
      </c>
      <c r="N2721">
        <v>2020</v>
      </c>
      <c r="O2721">
        <v>0</v>
      </c>
      <c r="P2721">
        <v>0</v>
      </c>
      <c r="Q2721">
        <v>0</v>
      </c>
      <c r="R2721">
        <v>0</v>
      </c>
      <c r="S2721">
        <v>5502.48</v>
      </c>
      <c r="T2721">
        <v>0</v>
      </c>
      <c r="U2721">
        <v>21868.63</v>
      </c>
      <c r="V2721">
        <v>21690</v>
      </c>
      <c r="W2721">
        <v>6537.6</v>
      </c>
      <c r="X2721">
        <v>5573.32</v>
      </c>
      <c r="Y2721">
        <v>21608</v>
      </c>
      <c r="Z2721">
        <v>24000</v>
      </c>
    </row>
    <row r="2722" spans="1:26" x14ac:dyDescent="0.25">
      <c r="A2722" t="s">
        <v>249</v>
      </c>
      <c r="B2722" t="s">
        <v>362</v>
      </c>
      <c r="C2722" t="str">
        <f>+VLOOKUP(Importaciones_mensuales[[#This Row],[Código Arancelario]],Codigos10[],2,0)</f>
        <v>Frambuesa</v>
      </c>
      <c r="D2722">
        <f>+VLOOKUP(Importaciones_mensuales[[#This Row],[Cultivo]],Cod_categoría[],2,0)</f>
        <v>100101004</v>
      </c>
      <c r="E2722" t="str">
        <f>+VLOOKUP(Importaciones_mensuales[[#This Row],[Código Arancelario]],Codigos10[],4,0)</f>
        <v>Congelado</v>
      </c>
      <c r="F2722">
        <f>+VLOOKUP(Importaciones_mensuales[[#This Row],[Procesamiento]],Cod_procesamiento[],2,0)</f>
        <v>1</v>
      </c>
      <c r="G2722" t="str">
        <f>+VLOOKUP(Importaciones_mensuales[[#This Row],[Código Arancelario]],Codigos10[],3,0)</f>
        <v>Orgánico</v>
      </c>
      <c r="H2722">
        <f>+VLOOKUP(Importaciones_mensuales[[#This Row],[Tipo]],Cod_tipo[],2,0)</f>
        <v>1</v>
      </c>
      <c r="I2722" t="str">
        <f>+VLOOKUP(Importaciones_mensuales[[#This Row],[Código Arancelario]],Codigos10[],5,0)</f>
        <v>Berries</v>
      </c>
      <c r="J2722">
        <f>+VLOOKUP(Importaciones_mensuales[[#This Row],[Categoría]],Cod_Tipo_cultivo[],2,0)</f>
        <v>1</v>
      </c>
      <c r="K2722" t="s">
        <v>129</v>
      </c>
      <c r="L2722">
        <f>+VLOOKUP(Importaciones_mensuales[[#This Row],[Contenido]],Contenido_cod[],2,0)</f>
        <v>1</v>
      </c>
      <c r="M2722" t="str">
        <f>+VLOOKUP(Importaciones_mensuales[[#This Row],[Código Arancelario]],Codigos10[],7,0)</f>
        <v>Sin especificar</v>
      </c>
      <c r="N2722">
        <v>2020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18500</v>
      </c>
      <c r="U2722">
        <v>0</v>
      </c>
      <c r="V2722">
        <v>0</v>
      </c>
      <c r="W2722">
        <v>56000</v>
      </c>
      <c r="X2722">
        <v>48008.6</v>
      </c>
      <c r="Y2722">
        <v>33580</v>
      </c>
      <c r="Z2722">
        <v>56400</v>
      </c>
    </row>
    <row r="2723" spans="1:26" x14ac:dyDescent="0.25">
      <c r="A2723" t="s">
        <v>254</v>
      </c>
      <c r="B2723" t="s">
        <v>362</v>
      </c>
      <c r="C2723" t="str">
        <f>+VLOOKUP(Importaciones_mensuales[[#This Row],[Código Arancelario]],Codigos10[],2,0)</f>
        <v>Arándano</v>
      </c>
      <c r="D2723">
        <f>+VLOOKUP(Importaciones_mensuales[[#This Row],[Cultivo]],Cod_categoría[],2,0)</f>
        <v>100101001</v>
      </c>
      <c r="E2723" t="str">
        <f>+VLOOKUP(Importaciones_mensuales[[#This Row],[Código Arancelario]],Codigos10[],4,0)</f>
        <v>Congelado</v>
      </c>
      <c r="F2723">
        <f>+VLOOKUP(Importaciones_mensuales[[#This Row],[Procesamiento]],Cod_procesamiento[],2,0)</f>
        <v>1</v>
      </c>
      <c r="G2723" t="str">
        <f>+VLOOKUP(Importaciones_mensuales[[#This Row],[Código Arancelario]],Codigos10[],3,0)</f>
        <v>Orgánico</v>
      </c>
      <c r="H2723">
        <f>+VLOOKUP(Importaciones_mensuales[[#This Row],[Tipo]],Cod_tipo[],2,0)</f>
        <v>1</v>
      </c>
      <c r="I2723" t="str">
        <f>+VLOOKUP(Importaciones_mensuales[[#This Row],[Código Arancelario]],Codigos10[],5,0)</f>
        <v>Berries</v>
      </c>
      <c r="J2723">
        <f>+VLOOKUP(Importaciones_mensuales[[#This Row],[Categoría]],Cod_Tipo_cultivo[],2,0)</f>
        <v>1</v>
      </c>
      <c r="K2723" t="s">
        <v>129</v>
      </c>
      <c r="L2723">
        <f>+VLOOKUP(Importaciones_mensuales[[#This Row],[Contenido]],Contenido_cod[],2,0)</f>
        <v>1</v>
      </c>
      <c r="M2723" t="str">
        <f>+VLOOKUP(Importaciones_mensuales[[#This Row],[Código Arancelario]],Codigos10[],7,0)</f>
        <v>Sin especificar</v>
      </c>
      <c r="N2723">
        <v>2020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19636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24005</v>
      </c>
    </row>
    <row r="2724" spans="1:26" x14ac:dyDescent="0.25">
      <c r="A2724" t="s">
        <v>260</v>
      </c>
      <c r="B2724" t="s">
        <v>362</v>
      </c>
      <c r="C2724" t="str">
        <f>+VLOOKUP(Importaciones_mensuales[[#This Row],[Código Arancelario]],Codigos10[],2,0)</f>
        <v>Cereza</v>
      </c>
      <c r="D2724">
        <f>+VLOOKUP(Importaciones_mensuales[[#This Row],[Cultivo]],Cod_categoría[],2,0)</f>
        <v>100103001</v>
      </c>
      <c r="E2724" t="str">
        <f>+VLOOKUP(Importaciones_mensuales[[#This Row],[Código Arancelario]],Codigos10[],4,0)</f>
        <v>Conserva</v>
      </c>
      <c r="F2724">
        <f>+VLOOKUP(Importaciones_mensuales[[#This Row],[Procesamiento]],Cod_procesamiento[],2,0)</f>
        <v>2</v>
      </c>
      <c r="G2724" t="str">
        <f>+VLOOKUP(Importaciones_mensuales[[#This Row],[Código Arancelario]],Codigos10[],3,0)</f>
        <v>Orgánico</v>
      </c>
      <c r="H2724">
        <f>+VLOOKUP(Importaciones_mensuales[[#This Row],[Tipo]],Cod_tipo[],2,0)</f>
        <v>1</v>
      </c>
      <c r="I2724" t="str">
        <f>+VLOOKUP(Importaciones_mensuales[[#This Row],[Código Arancelario]],Codigos10[],5,0)</f>
        <v>Frutos de carozo</v>
      </c>
      <c r="J2724">
        <f>+VLOOKUP(Importaciones_mensuales[[#This Row],[Categoría]],Cod_Tipo_cultivo[],2,0)</f>
        <v>5</v>
      </c>
      <c r="K2724" t="s">
        <v>129</v>
      </c>
      <c r="L2724">
        <f>+VLOOKUP(Importaciones_mensuales[[#This Row],[Contenido]],Contenido_cod[],2,0)</f>
        <v>1</v>
      </c>
      <c r="M2724" t="str">
        <f>+VLOOKUP(Importaciones_mensuales[[#This Row],[Código Arancelario]],Codigos10[],7,0)</f>
        <v>Sin especificar</v>
      </c>
      <c r="N2724">
        <v>2020</v>
      </c>
      <c r="O2724">
        <v>0</v>
      </c>
      <c r="P2724">
        <v>0</v>
      </c>
      <c r="Q2724">
        <v>20800</v>
      </c>
      <c r="R2724">
        <v>10400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20800</v>
      </c>
    </row>
    <row r="2725" spans="1:26" x14ac:dyDescent="0.25">
      <c r="A2725" t="s">
        <v>262</v>
      </c>
      <c r="B2725" t="s">
        <v>362</v>
      </c>
      <c r="C2725" t="str">
        <f>+VLOOKUP(Importaciones_mensuales[[#This Row],[Código Arancelario]],Codigos10[],2,0)</f>
        <v>Cereza</v>
      </c>
      <c r="D2725">
        <f>+VLOOKUP(Importaciones_mensuales[[#This Row],[Cultivo]],Cod_categoría[],2,0)</f>
        <v>100103001</v>
      </c>
      <c r="E2725" t="str">
        <f>+VLOOKUP(Importaciones_mensuales[[#This Row],[Código Arancelario]],Codigos10[],4,0)</f>
        <v>Conserva</v>
      </c>
      <c r="F2725">
        <f>+VLOOKUP(Importaciones_mensuales[[#This Row],[Procesamiento]],Cod_procesamiento[],2,0)</f>
        <v>2</v>
      </c>
      <c r="G2725" t="str">
        <f>+VLOOKUP(Importaciones_mensuales[[#This Row],[Código Arancelario]],Codigos10[],3,0)</f>
        <v>No orgánico</v>
      </c>
      <c r="H2725">
        <f>+VLOOKUP(Importaciones_mensuales[[#This Row],[Tipo]],Cod_tipo[],2,0)</f>
        <v>2</v>
      </c>
      <c r="I2725" t="str">
        <f>+VLOOKUP(Importaciones_mensuales[[#This Row],[Código Arancelario]],Codigos10[],5,0)</f>
        <v>Frutos de carozo</v>
      </c>
      <c r="J2725">
        <f>+VLOOKUP(Importaciones_mensuales[[#This Row],[Categoría]],Cod_Tipo_cultivo[],2,0)</f>
        <v>5</v>
      </c>
      <c r="K2725" t="s">
        <v>129</v>
      </c>
      <c r="L2725">
        <f>+VLOOKUP(Importaciones_mensuales[[#This Row],[Contenido]],Contenido_cod[],2,0)</f>
        <v>1</v>
      </c>
      <c r="M2725" t="str">
        <f>+VLOOKUP(Importaciones_mensuales[[#This Row],[Código Arancelario]],Codigos10[],7,0)</f>
        <v>Sin especificar</v>
      </c>
      <c r="N2725">
        <v>2020</v>
      </c>
      <c r="O2725">
        <v>0</v>
      </c>
      <c r="P2725">
        <v>0</v>
      </c>
      <c r="Q2725">
        <v>0</v>
      </c>
      <c r="R2725">
        <v>10400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</row>
    <row r="2726" spans="1:26" x14ac:dyDescent="0.25">
      <c r="A2726" t="s">
        <v>14</v>
      </c>
      <c r="B2726" t="s">
        <v>363</v>
      </c>
      <c r="C2726" t="str">
        <f>+VLOOKUP(Importaciones_mensuales[[#This Row],[Código Arancelario]],Codigos10[],2,0)</f>
        <v>Papa</v>
      </c>
      <c r="D2726">
        <f>+VLOOKUP(Importaciones_mensuales[[#This Row],[Cultivo]],Cod_categoría[],2,0)</f>
        <v>100114001</v>
      </c>
      <c r="E2726" t="str">
        <f>+VLOOKUP(Importaciones_mensuales[[#This Row],[Código Arancelario]],Codigos10[],4,0)</f>
        <v>Fresco</v>
      </c>
      <c r="F2726">
        <f>+VLOOKUP(Importaciones_mensuales[[#This Row],[Procesamiento]],Cod_procesamiento[],2,0)</f>
        <v>4</v>
      </c>
      <c r="G2726" t="str">
        <f>+VLOOKUP(Importaciones_mensuales[[#This Row],[Código Arancelario]],Codigos10[],3,0)</f>
        <v>Siembra</v>
      </c>
      <c r="H2726">
        <f>+VLOOKUP(Importaciones_mensuales[[#This Row],[Tipo]],Cod_tipo[],2,0)</f>
        <v>6</v>
      </c>
      <c r="I2726" t="str">
        <f>+VLOOKUP(Importaciones_mensuales[[#This Row],[Código Arancelario]],Codigos10[],5,0)</f>
        <v>Tubérculos</v>
      </c>
      <c r="J2726">
        <f>+VLOOKUP(Importaciones_mensuales[[#This Row],[Categoría]],Cod_Tipo_cultivo[],2,0)</f>
        <v>9</v>
      </c>
      <c r="K2726" t="s">
        <v>20</v>
      </c>
      <c r="L2726">
        <f>+VLOOKUP(Importaciones_mensuales[[#This Row],[Contenido]],Contenido_cod[],2,0)</f>
        <v>2</v>
      </c>
      <c r="M2726" t="str">
        <f>+VLOOKUP(Importaciones_mensuales[[#This Row],[Código Arancelario]],Codigos10[],7,0)</f>
        <v>Sin especificar</v>
      </c>
      <c r="N2726">
        <v>2017</v>
      </c>
      <c r="O2726" t="s">
        <v>364</v>
      </c>
      <c r="P2726" t="s">
        <v>364</v>
      </c>
      <c r="Q2726" t="s">
        <v>364</v>
      </c>
      <c r="R2726" t="s">
        <v>364</v>
      </c>
      <c r="S2726" t="s">
        <v>364</v>
      </c>
      <c r="T2726" t="s">
        <v>364</v>
      </c>
      <c r="U2726" t="s">
        <v>364</v>
      </c>
      <c r="V2726" t="s">
        <v>364</v>
      </c>
      <c r="W2726" t="s">
        <v>364</v>
      </c>
      <c r="X2726" t="s">
        <v>364</v>
      </c>
      <c r="Y2726">
        <v>90.531908108108112</v>
      </c>
      <c r="Z2726" t="s">
        <v>364</v>
      </c>
    </row>
    <row r="2727" spans="1:26" x14ac:dyDescent="0.25">
      <c r="A2727" t="s">
        <v>22</v>
      </c>
      <c r="B2727" t="s">
        <v>363</v>
      </c>
      <c r="C2727" t="str">
        <f>+VLOOKUP(Importaciones_mensuales[[#This Row],[Código Arancelario]],Codigos10[],2,0)</f>
        <v>Papa</v>
      </c>
      <c r="D2727">
        <f>+VLOOKUP(Importaciones_mensuales[[#This Row],[Cultivo]],Cod_categoría[],2,0)</f>
        <v>100114001</v>
      </c>
      <c r="E2727" t="str">
        <f>+VLOOKUP(Importaciones_mensuales[[#This Row],[Código Arancelario]],Codigos10[],4,0)</f>
        <v>Fresco</v>
      </c>
      <c r="F2727">
        <f>+VLOOKUP(Importaciones_mensuales[[#This Row],[Procesamiento]],Cod_procesamiento[],2,0)</f>
        <v>4</v>
      </c>
      <c r="G2727" t="str">
        <f>+VLOOKUP(Importaciones_mensuales[[#This Row],[Código Arancelario]],Codigos10[],3,0)</f>
        <v>Siembra</v>
      </c>
      <c r="H2727">
        <f>+VLOOKUP(Importaciones_mensuales[[#This Row],[Tipo]],Cod_tipo[],2,0)</f>
        <v>6</v>
      </c>
      <c r="I2727" t="str">
        <f>+VLOOKUP(Importaciones_mensuales[[#This Row],[Código Arancelario]],Codigos10[],5,0)</f>
        <v>Tubérculos</v>
      </c>
      <c r="J2727">
        <f>+VLOOKUP(Importaciones_mensuales[[#This Row],[Categoría]],Cod_Tipo_cultivo[],2,0)</f>
        <v>9</v>
      </c>
      <c r="K2727" t="s">
        <v>20</v>
      </c>
      <c r="L2727">
        <f>+VLOOKUP(Importaciones_mensuales[[#This Row],[Contenido]],Contenido_cod[],2,0)</f>
        <v>2</v>
      </c>
      <c r="M2727" t="str">
        <f>+VLOOKUP(Importaciones_mensuales[[#This Row],[Código Arancelario]],Codigos10[],7,0)</f>
        <v>Sin especificar</v>
      </c>
      <c r="N2727">
        <v>2017</v>
      </c>
      <c r="O2727">
        <v>0.12800780234070222</v>
      </c>
      <c r="P2727" t="s">
        <v>364</v>
      </c>
      <c r="Q2727">
        <v>0.1196529160739687</v>
      </c>
      <c r="R2727">
        <v>0.11753956834532374</v>
      </c>
      <c r="S2727">
        <v>0.11696362799263352</v>
      </c>
      <c r="T2727">
        <v>0.10789658194566169</v>
      </c>
      <c r="U2727">
        <v>0.11408521303258146</v>
      </c>
      <c r="V2727" t="s">
        <v>364</v>
      </c>
      <c r="W2727" t="s">
        <v>364</v>
      </c>
      <c r="X2727">
        <v>0.11273809523809523</v>
      </c>
      <c r="Y2727" t="s">
        <v>364</v>
      </c>
      <c r="Z2727">
        <v>0.10882352941176471</v>
      </c>
    </row>
    <row r="2728" spans="1:26" x14ac:dyDescent="0.25">
      <c r="A2728" t="s">
        <v>23</v>
      </c>
      <c r="B2728" t="s">
        <v>363</v>
      </c>
      <c r="C2728" t="str">
        <f>+VLOOKUP(Importaciones_mensuales[[#This Row],[Código Arancelario]],Codigos10[],2,0)</f>
        <v>Papa</v>
      </c>
      <c r="D2728">
        <f>+VLOOKUP(Importaciones_mensuales[[#This Row],[Cultivo]],Cod_categoría[],2,0)</f>
        <v>100114001</v>
      </c>
      <c r="E2728" t="str">
        <f>+VLOOKUP(Importaciones_mensuales[[#This Row],[Código Arancelario]],Codigos10[],4,0)</f>
        <v>Fresco</v>
      </c>
      <c r="F2728">
        <f>+VLOOKUP(Importaciones_mensuales[[#This Row],[Procesamiento]],Cod_procesamiento[],2,0)</f>
        <v>4</v>
      </c>
      <c r="G2728" t="str">
        <f>+VLOOKUP(Importaciones_mensuales[[#This Row],[Código Arancelario]],Codigos10[],3,0)</f>
        <v>Siembra</v>
      </c>
      <c r="H2728">
        <f>+VLOOKUP(Importaciones_mensuales[[#This Row],[Tipo]],Cod_tipo[],2,0)</f>
        <v>6</v>
      </c>
      <c r="I2728" t="str">
        <f>+VLOOKUP(Importaciones_mensuales[[#This Row],[Código Arancelario]],Codigos10[],5,0)</f>
        <v>Tubérculos</v>
      </c>
      <c r="J2728">
        <f>+VLOOKUP(Importaciones_mensuales[[#This Row],[Categoría]],Cod_Tipo_cultivo[],2,0)</f>
        <v>9</v>
      </c>
      <c r="K2728" t="s">
        <v>20</v>
      </c>
      <c r="L2728">
        <f>+VLOOKUP(Importaciones_mensuales[[#This Row],[Contenido]],Contenido_cod[],2,0)</f>
        <v>2</v>
      </c>
      <c r="M2728" t="str">
        <f>+VLOOKUP(Importaciones_mensuales[[#This Row],[Código Arancelario]],Codigos10[],7,0)</f>
        <v>Sin especificar</v>
      </c>
      <c r="N2728">
        <v>2017</v>
      </c>
      <c r="O2728">
        <v>0.11633504624871532</v>
      </c>
      <c r="P2728">
        <v>0.11635043409629045</v>
      </c>
      <c r="Q2728">
        <v>0.12642111629978348</v>
      </c>
      <c r="R2728">
        <v>0.17802765954790101</v>
      </c>
      <c r="S2728">
        <v>0.11296350364963503</v>
      </c>
      <c r="T2728">
        <v>0.10944</v>
      </c>
      <c r="U2728">
        <v>0.10658122448979591</v>
      </c>
      <c r="V2728">
        <v>0.11250420168067227</v>
      </c>
      <c r="W2728">
        <v>0.11679539641943734</v>
      </c>
      <c r="X2728">
        <v>0.11906585365853659</v>
      </c>
      <c r="Y2728">
        <v>0.11346172839506172</v>
      </c>
      <c r="Z2728">
        <v>0.11430361210543442</v>
      </c>
    </row>
    <row r="2729" spans="1:26" x14ac:dyDescent="0.25">
      <c r="A2729" t="s">
        <v>266</v>
      </c>
      <c r="B2729" t="s">
        <v>362</v>
      </c>
      <c r="C2729" t="str">
        <f>+VLOOKUP(Importaciones_mensuales[[#This Row],[Código Arancelario]],Codigos10[],2,0)</f>
        <v>Ciruela</v>
      </c>
      <c r="D2729">
        <f>+VLOOKUP(Importaciones_mensuales[[#This Row],[Cultivo]],Cod_categoría[],2,0)</f>
        <v>100103002</v>
      </c>
      <c r="E2729" t="str">
        <f>+VLOOKUP(Importaciones_mensuales[[#This Row],[Código Arancelario]],Codigos10[],4,0)</f>
        <v>Deshidratado</v>
      </c>
      <c r="F2729">
        <f>+VLOOKUP(Importaciones_mensuales[[#This Row],[Procesamiento]],Cod_procesamiento[],2,0)</f>
        <v>3</v>
      </c>
      <c r="G2729" t="str">
        <f>+VLOOKUP(Importaciones_mensuales[[#This Row],[Código Arancelario]],Codigos10[],3,0)</f>
        <v>Orgánico</v>
      </c>
      <c r="H2729">
        <f>+VLOOKUP(Importaciones_mensuales[[#This Row],[Tipo]],Cod_tipo[],2,0)</f>
        <v>1</v>
      </c>
      <c r="I2729" t="str">
        <f>+VLOOKUP(Importaciones_mensuales[[#This Row],[Código Arancelario]],Codigos10[],5,0)</f>
        <v>Frutos de carozo</v>
      </c>
      <c r="J2729">
        <f>+VLOOKUP(Importaciones_mensuales[[#This Row],[Categoría]],Cod_Tipo_cultivo[],2,0)</f>
        <v>5</v>
      </c>
      <c r="K2729" t="s">
        <v>129</v>
      </c>
      <c r="L2729">
        <f>+VLOOKUP(Importaciones_mensuales[[#This Row],[Contenido]],Contenido_cod[],2,0)</f>
        <v>1</v>
      </c>
      <c r="M2729" t="str">
        <f>+VLOOKUP(Importaciones_mensuales[[#This Row],[Código Arancelario]],Codigos10[],7,0)</f>
        <v>Sin especificar</v>
      </c>
      <c r="N2729">
        <v>2020</v>
      </c>
      <c r="O2729">
        <v>0</v>
      </c>
      <c r="P2729">
        <v>0</v>
      </c>
      <c r="Q2729">
        <v>0</v>
      </c>
      <c r="R2729">
        <v>28680</v>
      </c>
      <c r="S2729">
        <v>394932</v>
      </c>
      <c r="T2729">
        <v>399000</v>
      </c>
      <c r="U2729">
        <v>822345.5</v>
      </c>
      <c r="V2729">
        <v>510500</v>
      </c>
      <c r="W2729">
        <v>327000</v>
      </c>
      <c r="X2729">
        <v>85500</v>
      </c>
      <c r="Y2729">
        <v>43460</v>
      </c>
      <c r="Z2729">
        <v>307406</v>
      </c>
    </row>
    <row r="2730" spans="1:26" x14ac:dyDescent="0.25">
      <c r="A2730" t="s">
        <v>299</v>
      </c>
      <c r="B2730" t="s">
        <v>362</v>
      </c>
      <c r="C2730" t="str">
        <f>+VLOOKUP(Importaciones_mensuales[[#This Row],[Código Arancelario]],Codigos10[],2,0)</f>
        <v>Manzana</v>
      </c>
      <c r="D2730">
        <f>+VLOOKUP(Importaciones_mensuales[[#This Row],[Cultivo]],Cod_categoría[],2,0)</f>
        <v>100104002</v>
      </c>
      <c r="E2730" t="str">
        <f>+VLOOKUP(Importaciones_mensuales[[#This Row],[Código Arancelario]],Codigos10[],4,0)</f>
        <v>Deshidratado</v>
      </c>
      <c r="F2730">
        <f>+VLOOKUP(Importaciones_mensuales[[#This Row],[Procesamiento]],Cod_procesamiento[],2,0)</f>
        <v>3</v>
      </c>
      <c r="G2730" t="str">
        <f>+VLOOKUP(Importaciones_mensuales[[#This Row],[Código Arancelario]],Codigos10[],3,0)</f>
        <v>Orgánico</v>
      </c>
      <c r="H2730">
        <f>+VLOOKUP(Importaciones_mensuales[[#This Row],[Tipo]],Cod_tipo[],2,0)</f>
        <v>1</v>
      </c>
      <c r="I2730" t="str">
        <f>+VLOOKUP(Importaciones_mensuales[[#This Row],[Código Arancelario]],Codigos10[],5,0)</f>
        <v>Frutos de pepita</v>
      </c>
      <c r="J2730">
        <f>+VLOOKUP(Importaciones_mensuales[[#This Row],[Categoría]],Cod_Tipo_cultivo[],2,0)</f>
        <v>3</v>
      </c>
      <c r="K2730" t="s">
        <v>129</v>
      </c>
      <c r="L2730">
        <f>+VLOOKUP(Importaciones_mensuales[[#This Row],[Contenido]],Contenido_cod[],2,0)</f>
        <v>1</v>
      </c>
      <c r="M2730" t="str">
        <f>+VLOOKUP(Importaciones_mensuales[[#This Row],[Código Arancelario]],Codigos10[],7,0)</f>
        <v>Sin especificar</v>
      </c>
      <c r="N2730">
        <v>2020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9600</v>
      </c>
      <c r="X2730">
        <v>2000</v>
      </c>
      <c r="Y2730">
        <v>0</v>
      </c>
      <c r="Z2730">
        <v>0</v>
      </c>
    </row>
    <row r="2731" spans="1:26" x14ac:dyDescent="0.25">
      <c r="A2731" t="s">
        <v>268</v>
      </c>
      <c r="B2731" t="s">
        <v>362</v>
      </c>
      <c r="C2731" t="str">
        <f>+VLOOKUP(Importaciones_mensuales[[#This Row],[Código Arancelario]],Codigos10[],2,0)</f>
        <v>Manzana</v>
      </c>
      <c r="D2731">
        <f>+VLOOKUP(Importaciones_mensuales[[#This Row],[Cultivo]],Cod_categoría[],2,0)</f>
        <v>100104002</v>
      </c>
      <c r="E2731" t="str">
        <f>+VLOOKUP(Importaciones_mensuales[[#This Row],[Código Arancelario]],Codigos10[],4,0)</f>
        <v>Deshidratado</v>
      </c>
      <c r="F2731">
        <f>+VLOOKUP(Importaciones_mensuales[[#This Row],[Procesamiento]],Cod_procesamiento[],2,0)</f>
        <v>3</v>
      </c>
      <c r="G2731" t="str">
        <f>+VLOOKUP(Importaciones_mensuales[[#This Row],[Código Arancelario]],Codigos10[],3,0)</f>
        <v>No orgánico</v>
      </c>
      <c r="H2731">
        <f>+VLOOKUP(Importaciones_mensuales[[#This Row],[Tipo]],Cod_tipo[],2,0)</f>
        <v>2</v>
      </c>
      <c r="I2731" t="str">
        <f>+VLOOKUP(Importaciones_mensuales[[#This Row],[Código Arancelario]],Codigos10[],5,0)</f>
        <v>Frutos de pepita</v>
      </c>
      <c r="J2731">
        <f>+VLOOKUP(Importaciones_mensuales[[#This Row],[Categoría]],Cod_Tipo_cultivo[],2,0)</f>
        <v>3</v>
      </c>
      <c r="K2731" t="s">
        <v>129</v>
      </c>
      <c r="L2731">
        <f>+VLOOKUP(Importaciones_mensuales[[#This Row],[Contenido]],Contenido_cod[],2,0)</f>
        <v>1</v>
      </c>
      <c r="M2731" t="str">
        <f>+VLOOKUP(Importaciones_mensuales[[#This Row],[Código Arancelario]],Codigos10[],7,0)</f>
        <v>Sin especificar</v>
      </c>
      <c r="N2731">
        <v>2020</v>
      </c>
      <c r="O2731">
        <v>0</v>
      </c>
      <c r="P2731">
        <v>0.7</v>
      </c>
      <c r="Q2731">
        <v>3960</v>
      </c>
      <c r="R2731">
        <v>2005.3</v>
      </c>
      <c r="S2731">
        <v>9.1519000000000013</v>
      </c>
      <c r="T2731">
        <v>4010</v>
      </c>
      <c r="U2731">
        <v>38925.660000000003</v>
      </c>
      <c r="V2731">
        <v>15204</v>
      </c>
      <c r="W2731">
        <v>0</v>
      </c>
      <c r="X2731">
        <v>1</v>
      </c>
      <c r="Y2731">
        <v>3170.5769</v>
      </c>
      <c r="Z2731">
        <v>6607.5999999999995</v>
      </c>
    </row>
    <row r="2732" spans="1:26" x14ac:dyDescent="0.25">
      <c r="A2732" t="s">
        <v>300</v>
      </c>
      <c r="B2732" t="s">
        <v>362</v>
      </c>
      <c r="C2732" t="str">
        <f>+VLOOKUP(Importaciones_mensuales[[#This Row],[Código Arancelario]],Codigos10[],2,0)</f>
        <v>Frambuesa</v>
      </c>
      <c r="D2732">
        <f>+VLOOKUP(Importaciones_mensuales[[#This Row],[Cultivo]],Cod_categoría[],2,0)</f>
        <v>100101004</v>
      </c>
      <c r="E2732" t="str">
        <f>+VLOOKUP(Importaciones_mensuales[[#This Row],[Código Arancelario]],Codigos10[],4,0)</f>
        <v>Deshidratado</v>
      </c>
      <c r="F2732">
        <f>+VLOOKUP(Importaciones_mensuales[[#This Row],[Procesamiento]],Cod_procesamiento[],2,0)</f>
        <v>3</v>
      </c>
      <c r="G2732" t="str">
        <f>+VLOOKUP(Importaciones_mensuales[[#This Row],[Código Arancelario]],Codigos10[],3,0)</f>
        <v>Orgánico</v>
      </c>
      <c r="H2732">
        <f>+VLOOKUP(Importaciones_mensuales[[#This Row],[Tipo]],Cod_tipo[],2,0)</f>
        <v>1</v>
      </c>
      <c r="I2732" t="str">
        <f>+VLOOKUP(Importaciones_mensuales[[#This Row],[Código Arancelario]],Codigos10[],5,0)</f>
        <v>Berries</v>
      </c>
      <c r="J2732">
        <f>+VLOOKUP(Importaciones_mensuales[[#This Row],[Categoría]],Cod_Tipo_cultivo[],2,0)</f>
        <v>1</v>
      </c>
      <c r="K2732" t="s">
        <v>129</v>
      </c>
      <c r="L2732">
        <f>+VLOOKUP(Importaciones_mensuales[[#This Row],[Contenido]],Contenido_cod[],2,0)</f>
        <v>1</v>
      </c>
      <c r="M2732" t="str">
        <f>+VLOOKUP(Importaciones_mensuales[[#This Row],[Código Arancelario]],Codigos10[],7,0)</f>
        <v>Sin especificar</v>
      </c>
      <c r="N2732">
        <v>2020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210</v>
      </c>
      <c r="Z2732">
        <v>0</v>
      </c>
    </row>
    <row r="2733" spans="1:26" x14ac:dyDescent="0.25">
      <c r="A2733" t="s">
        <v>277</v>
      </c>
      <c r="B2733" t="s">
        <v>363</v>
      </c>
      <c r="C2733" t="str">
        <f>+VLOOKUP(Importaciones_mensuales[[#This Row],[Código Arancelario]],Codigos10[],2,0)</f>
        <v>Puerro</v>
      </c>
      <c r="D2733">
        <f>+VLOOKUP(Importaciones_mensuales[[#This Row],[Cultivo]],Cod_categoría[],2,0)</f>
        <v>100114035</v>
      </c>
      <c r="E2733" t="str">
        <f>+VLOOKUP(Importaciones_mensuales[[#This Row],[Código Arancelario]],Codigos10[],4,0)</f>
        <v>Fresco</v>
      </c>
      <c r="F2733">
        <f>+VLOOKUP(Importaciones_mensuales[[#This Row],[Procesamiento]],Cod_procesamiento[],2,0)</f>
        <v>4</v>
      </c>
      <c r="G2733" t="str">
        <f>+VLOOKUP(Importaciones_mensuales[[#This Row],[Código Arancelario]],Codigos10[],3,0)</f>
        <v>Sin especificar</v>
      </c>
      <c r="H2733">
        <f>+VLOOKUP(Importaciones_mensuales[[#This Row],[Tipo]],Cod_tipo[],2,0)</f>
        <v>5</v>
      </c>
      <c r="I2733" t="str">
        <f>+VLOOKUP(Importaciones_mensuales[[#This Row],[Código Arancelario]],Codigos10[],5,0)</f>
        <v>Hortalizas</v>
      </c>
      <c r="J2733">
        <f>+VLOOKUP(Importaciones_mensuales[[#This Row],[Categoría]],Cod_Tipo_cultivo[],2,0)</f>
        <v>7</v>
      </c>
      <c r="K2733" t="s">
        <v>20</v>
      </c>
      <c r="L2733">
        <f>+VLOOKUP(Importaciones_mensuales[[#This Row],[Contenido]],Contenido_cod[],2,0)</f>
        <v>2</v>
      </c>
      <c r="M2733" t="str">
        <f>+VLOOKUP(Importaciones_mensuales[[#This Row],[Código Arancelario]],Codigos10[],7,0)</f>
        <v>Sin especificar</v>
      </c>
      <c r="N2733">
        <v>2017</v>
      </c>
      <c r="O2733" t="s">
        <v>364</v>
      </c>
      <c r="P2733" t="s">
        <v>364</v>
      </c>
      <c r="Q2733" t="s">
        <v>364</v>
      </c>
      <c r="R2733" t="s">
        <v>364</v>
      </c>
      <c r="S2733">
        <v>19.758695652173913</v>
      </c>
      <c r="T2733" t="s">
        <v>364</v>
      </c>
      <c r="U2733" t="s">
        <v>364</v>
      </c>
      <c r="V2733" t="s">
        <v>364</v>
      </c>
      <c r="W2733" t="s">
        <v>364</v>
      </c>
      <c r="X2733" t="s">
        <v>364</v>
      </c>
      <c r="Y2733" t="s">
        <v>364</v>
      </c>
      <c r="Z2733" t="s">
        <v>364</v>
      </c>
    </row>
    <row r="2734" spans="1:26" x14ac:dyDescent="0.25">
      <c r="A2734" t="s">
        <v>35</v>
      </c>
      <c r="B2734" t="s">
        <v>363</v>
      </c>
      <c r="C2734" t="str">
        <f>+VLOOKUP(Importaciones_mensuales[[#This Row],[Código Arancelario]],Codigos10[],2,0)</f>
        <v>Coliflor</v>
      </c>
      <c r="D2734">
        <f>+VLOOKUP(Importaciones_mensuales[[#This Row],[Cultivo]],Cod_categoría[],2,0)</f>
        <v>100112008</v>
      </c>
      <c r="E2734" t="str">
        <f>+VLOOKUP(Importaciones_mensuales[[#This Row],[Código Arancelario]],Codigos10[],4,0)</f>
        <v>Fresco</v>
      </c>
      <c r="F2734">
        <f>+VLOOKUP(Importaciones_mensuales[[#This Row],[Procesamiento]],Cod_procesamiento[],2,0)</f>
        <v>4</v>
      </c>
      <c r="G2734" t="str">
        <f>+VLOOKUP(Importaciones_mensuales[[#This Row],[Código Arancelario]],Codigos10[],3,0)</f>
        <v>Sin especificar</v>
      </c>
      <c r="H2734">
        <f>+VLOOKUP(Importaciones_mensuales[[#This Row],[Tipo]],Cod_tipo[],2,0)</f>
        <v>5</v>
      </c>
      <c r="I2734" t="str">
        <f>+VLOOKUP(Importaciones_mensuales[[#This Row],[Código Arancelario]],Codigos10[],5,0)</f>
        <v>Hortalizas</v>
      </c>
      <c r="J2734">
        <f>+VLOOKUP(Importaciones_mensuales[[#This Row],[Categoría]],Cod_Tipo_cultivo[],2,0)</f>
        <v>7</v>
      </c>
      <c r="K2734" t="s">
        <v>20</v>
      </c>
      <c r="L2734">
        <f>+VLOOKUP(Importaciones_mensuales[[#This Row],[Contenido]],Contenido_cod[],2,0)</f>
        <v>2</v>
      </c>
      <c r="M2734" t="str">
        <f>+VLOOKUP(Importaciones_mensuales[[#This Row],[Código Arancelario]],Codigos10[],7,0)</f>
        <v>Sin especificar</v>
      </c>
      <c r="N2734">
        <v>2017</v>
      </c>
      <c r="O2734" t="s">
        <v>364</v>
      </c>
      <c r="P2734" t="s">
        <v>364</v>
      </c>
      <c r="Q2734" t="s">
        <v>364</v>
      </c>
      <c r="R2734" t="s">
        <v>364</v>
      </c>
      <c r="S2734" t="s">
        <v>364</v>
      </c>
      <c r="T2734" t="s">
        <v>364</v>
      </c>
      <c r="U2734">
        <v>0.98976000000000008</v>
      </c>
      <c r="V2734" t="s">
        <v>364</v>
      </c>
      <c r="W2734" t="s">
        <v>364</v>
      </c>
      <c r="X2734" t="s">
        <v>364</v>
      </c>
      <c r="Y2734" t="s">
        <v>364</v>
      </c>
      <c r="Z2734" t="s">
        <v>364</v>
      </c>
    </row>
    <row r="2735" spans="1:26" x14ac:dyDescent="0.25">
      <c r="A2735" t="s">
        <v>41</v>
      </c>
      <c r="B2735" t="s">
        <v>363</v>
      </c>
      <c r="C2735" t="str">
        <f>+VLOOKUP(Importaciones_mensuales[[#This Row],[Código Arancelario]],Codigos10[],2,0)</f>
        <v>Zanahoria</v>
      </c>
      <c r="D2735">
        <f>+VLOOKUP(Importaciones_mensuales[[#This Row],[Cultivo]],Cod_categoría[],2,0)</f>
        <v>100114013</v>
      </c>
      <c r="E2735" t="str">
        <f>+VLOOKUP(Importaciones_mensuales[[#This Row],[Código Arancelario]],Codigos10[],4,0)</f>
        <v>Fresco</v>
      </c>
      <c r="F2735">
        <f>+VLOOKUP(Importaciones_mensuales[[#This Row],[Procesamiento]],Cod_procesamiento[],2,0)</f>
        <v>4</v>
      </c>
      <c r="G2735" t="str">
        <f>+VLOOKUP(Importaciones_mensuales[[#This Row],[Código Arancelario]],Codigos10[],3,0)</f>
        <v>Sin especificar</v>
      </c>
      <c r="H2735">
        <f>+VLOOKUP(Importaciones_mensuales[[#This Row],[Tipo]],Cod_tipo[],2,0)</f>
        <v>5</v>
      </c>
      <c r="I2735" t="str">
        <f>+VLOOKUP(Importaciones_mensuales[[#This Row],[Código Arancelario]],Codigos10[],5,0)</f>
        <v>Hortalizas</v>
      </c>
      <c r="J2735">
        <f>+VLOOKUP(Importaciones_mensuales[[#This Row],[Categoría]],Cod_Tipo_cultivo[],2,0)</f>
        <v>7</v>
      </c>
      <c r="K2735" t="s">
        <v>20</v>
      </c>
      <c r="L2735">
        <f>+VLOOKUP(Importaciones_mensuales[[#This Row],[Contenido]],Contenido_cod[],2,0)</f>
        <v>2</v>
      </c>
      <c r="M2735" t="str">
        <f>+VLOOKUP(Importaciones_mensuales[[#This Row],[Código Arancelario]],Codigos10[],7,0)</f>
        <v>Sin especificar</v>
      </c>
      <c r="N2735">
        <v>2017</v>
      </c>
      <c r="O2735">
        <v>3.2476521872132151</v>
      </c>
      <c r="P2735">
        <v>3.2308082191780825</v>
      </c>
      <c r="Q2735">
        <v>3.2359341162116824</v>
      </c>
      <c r="R2735">
        <v>3.3383773584905656</v>
      </c>
      <c r="S2735">
        <v>3.6973361137573773</v>
      </c>
      <c r="T2735">
        <v>3.2818041906174673</v>
      </c>
      <c r="U2735">
        <v>3.2463730213351689</v>
      </c>
      <c r="V2735">
        <v>3.4249885301089553</v>
      </c>
      <c r="W2735">
        <v>3.2097443074362659</v>
      </c>
      <c r="X2735">
        <v>3.2448661822863976</v>
      </c>
      <c r="Y2735">
        <v>3.2498877952755905</v>
      </c>
      <c r="Z2735">
        <v>3.240673282442748</v>
      </c>
    </row>
    <row r="2736" spans="1:26" x14ac:dyDescent="0.25">
      <c r="A2736" t="s">
        <v>43</v>
      </c>
      <c r="B2736" t="s">
        <v>363</v>
      </c>
      <c r="C2736" t="str">
        <f>+VLOOKUP(Importaciones_mensuales[[#This Row],[Código Arancelario]],Codigos10[],2,0)</f>
        <v>Rábano</v>
      </c>
      <c r="D2736">
        <f>+VLOOKUP(Importaciones_mensuales[[#This Row],[Cultivo]],Cod_categoría[],2,0)</f>
        <v>100114036</v>
      </c>
      <c r="E2736" t="str">
        <f>+VLOOKUP(Importaciones_mensuales[[#This Row],[Código Arancelario]],Codigos10[],4,0)</f>
        <v>Fresco</v>
      </c>
      <c r="F2736">
        <f>+VLOOKUP(Importaciones_mensuales[[#This Row],[Procesamiento]],Cod_procesamiento[],2,0)</f>
        <v>4</v>
      </c>
      <c r="G2736" t="str">
        <f>+VLOOKUP(Importaciones_mensuales[[#This Row],[Código Arancelario]],Codigos10[],3,0)</f>
        <v>Sin especificar</v>
      </c>
      <c r="H2736">
        <f>+VLOOKUP(Importaciones_mensuales[[#This Row],[Tipo]],Cod_tipo[],2,0)</f>
        <v>5</v>
      </c>
      <c r="I2736" t="str">
        <f>+VLOOKUP(Importaciones_mensuales[[#This Row],[Código Arancelario]],Codigos10[],5,0)</f>
        <v>Hortalizas</v>
      </c>
      <c r="J2736">
        <f>+VLOOKUP(Importaciones_mensuales[[#This Row],[Categoría]],Cod_Tipo_cultivo[],2,0)</f>
        <v>7</v>
      </c>
      <c r="K2736" t="s">
        <v>20</v>
      </c>
      <c r="L2736">
        <f>+VLOOKUP(Importaciones_mensuales[[#This Row],[Contenido]],Contenido_cod[],2,0)</f>
        <v>2</v>
      </c>
      <c r="M2736" t="str">
        <f>+VLOOKUP(Importaciones_mensuales[[#This Row],[Código Arancelario]],Codigos10[],7,0)</f>
        <v>Sin especificar</v>
      </c>
      <c r="N2736">
        <v>2017</v>
      </c>
      <c r="O2736" t="s">
        <v>364</v>
      </c>
      <c r="P2736" t="s">
        <v>364</v>
      </c>
      <c r="Q2736" t="s">
        <v>364</v>
      </c>
      <c r="R2736" t="s">
        <v>364</v>
      </c>
      <c r="S2736" t="s">
        <v>364</v>
      </c>
      <c r="T2736" t="s">
        <v>364</v>
      </c>
      <c r="U2736" t="s">
        <v>364</v>
      </c>
      <c r="V2736" t="s">
        <v>364</v>
      </c>
      <c r="W2736">
        <v>53.178571428571431</v>
      </c>
      <c r="X2736" t="s">
        <v>364</v>
      </c>
      <c r="Y2736" t="s">
        <v>364</v>
      </c>
      <c r="Z2736" t="s">
        <v>364</v>
      </c>
    </row>
    <row r="2737" spans="1:26" x14ac:dyDescent="0.25">
      <c r="A2737" t="s">
        <v>45</v>
      </c>
      <c r="B2737" t="s">
        <v>363</v>
      </c>
      <c r="C2737" t="str">
        <f>+VLOOKUP(Importaciones_mensuales[[#This Row],[Código Arancelario]],Codigos10[],2,0)</f>
        <v>Pepino</v>
      </c>
      <c r="D2737">
        <f>+VLOOKUP(Importaciones_mensuales[[#This Row],[Cultivo]],Cod_categoría[],2,0)</f>
        <v>100112016</v>
      </c>
      <c r="E2737" t="str">
        <f>+VLOOKUP(Importaciones_mensuales[[#This Row],[Código Arancelario]],Codigos10[],4,0)</f>
        <v>Fresco</v>
      </c>
      <c r="F2737">
        <f>+VLOOKUP(Importaciones_mensuales[[#This Row],[Procesamiento]],Cod_procesamiento[],2,0)</f>
        <v>4</v>
      </c>
      <c r="G2737" t="str">
        <f>+VLOOKUP(Importaciones_mensuales[[#This Row],[Código Arancelario]],Codigos10[],3,0)</f>
        <v>Sin especificar</v>
      </c>
      <c r="H2737">
        <f>+VLOOKUP(Importaciones_mensuales[[#This Row],[Tipo]],Cod_tipo[],2,0)</f>
        <v>5</v>
      </c>
      <c r="I2737" t="str">
        <f>+VLOOKUP(Importaciones_mensuales[[#This Row],[Código Arancelario]],Codigos10[],5,0)</f>
        <v>Hortalizas</v>
      </c>
      <c r="J2737">
        <f>+VLOOKUP(Importaciones_mensuales[[#This Row],[Categoría]],Cod_Tipo_cultivo[],2,0)</f>
        <v>7</v>
      </c>
      <c r="K2737" t="s">
        <v>20</v>
      </c>
      <c r="L2737">
        <f>+VLOOKUP(Importaciones_mensuales[[#This Row],[Contenido]],Contenido_cod[],2,0)</f>
        <v>2</v>
      </c>
      <c r="M2737" t="str">
        <f>+VLOOKUP(Importaciones_mensuales[[#This Row],[Código Arancelario]],Codigos10[],7,0)</f>
        <v>Pepinos y pepinillos</v>
      </c>
      <c r="N2737">
        <v>2017</v>
      </c>
      <c r="O2737" t="s">
        <v>364</v>
      </c>
      <c r="P2737" t="s">
        <v>364</v>
      </c>
      <c r="Q2737" t="s">
        <v>364</v>
      </c>
      <c r="R2737" t="s">
        <v>364</v>
      </c>
      <c r="S2737">
        <v>0.10717019215243016</v>
      </c>
      <c r="T2737">
        <v>0.10766798758982181</v>
      </c>
      <c r="U2737">
        <v>0.1076069285837529</v>
      </c>
      <c r="V2737">
        <v>0.10780407482216563</v>
      </c>
      <c r="W2737" t="s">
        <v>364</v>
      </c>
      <c r="X2737" t="s">
        <v>364</v>
      </c>
      <c r="Y2737" t="s">
        <v>364</v>
      </c>
      <c r="Z2737" t="s">
        <v>364</v>
      </c>
    </row>
    <row r="2738" spans="1:26" x14ac:dyDescent="0.25">
      <c r="A2738" t="s">
        <v>48</v>
      </c>
      <c r="B2738" t="s">
        <v>363</v>
      </c>
      <c r="C2738" t="str">
        <f>+VLOOKUP(Importaciones_mensuales[[#This Row],[Código Arancelario]],Codigos10[],2,0)</f>
        <v>Arveja</v>
      </c>
      <c r="D2738">
        <f>+VLOOKUP(Importaciones_mensuales[[#This Row],[Cultivo]],Cod_categoría[],2,0)</f>
        <v>100112022</v>
      </c>
      <c r="E2738" t="str">
        <f>+VLOOKUP(Importaciones_mensuales[[#This Row],[Código Arancelario]],Codigos10[],4,0)</f>
        <v>Fresco</v>
      </c>
      <c r="F2738">
        <f>+VLOOKUP(Importaciones_mensuales[[#This Row],[Procesamiento]],Cod_procesamiento[],2,0)</f>
        <v>4</v>
      </c>
      <c r="G2738" t="str">
        <f>+VLOOKUP(Importaciones_mensuales[[#This Row],[Código Arancelario]],Codigos10[],3,0)</f>
        <v>Sin especificar</v>
      </c>
      <c r="H2738">
        <f>+VLOOKUP(Importaciones_mensuales[[#This Row],[Tipo]],Cod_tipo[],2,0)</f>
        <v>5</v>
      </c>
      <c r="I2738" t="str">
        <f>+VLOOKUP(Importaciones_mensuales[[#This Row],[Código Arancelario]],Codigos10[],5,0)</f>
        <v>Hortalizas</v>
      </c>
      <c r="J2738">
        <f>+VLOOKUP(Importaciones_mensuales[[#This Row],[Categoría]],Cod_Tipo_cultivo[],2,0)</f>
        <v>7</v>
      </c>
      <c r="K2738" t="s">
        <v>20</v>
      </c>
      <c r="L2738">
        <f>+VLOOKUP(Importaciones_mensuales[[#This Row],[Contenido]],Contenido_cod[],2,0)</f>
        <v>2</v>
      </c>
      <c r="M2738" t="str">
        <f>+VLOOKUP(Importaciones_mensuales[[#This Row],[Código Arancelario]],Codigos10[],7,0)</f>
        <v>Sin especificar</v>
      </c>
      <c r="N2738">
        <v>2017</v>
      </c>
      <c r="O2738">
        <v>0.54999999999999993</v>
      </c>
      <c r="P2738" t="s">
        <v>364</v>
      </c>
      <c r="Q2738">
        <v>0.60542056426214408</v>
      </c>
      <c r="R2738" t="s">
        <v>364</v>
      </c>
      <c r="S2738" t="s">
        <v>364</v>
      </c>
      <c r="T2738" t="s">
        <v>364</v>
      </c>
      <c r="U2738">
        <v>0.85324268292682925</v>
      </c>
      <c r="V2738" t="s">
        <v>364</v>
      </c>
      <c r="W2738" t="s">
        <v>364</v>
      </c>
      <c r="X2738" t="s">
        <v>364</v>
      </c>
      <c r="Y2738" t="s">
        <v>364</v>
      </c>
      <c r="Z2738" t="s">
        <v>364</v>
      </c>
    </row>
    <row r="2739" spans="1:26" x14ac:dyDescent="0.25">
      <c r="A2739" t="s">
        <v>50</v>
      </c>
      <c r="B2739" t="s">
        <v>363</v>
      </c>
      <c r="C2739" t="str">
        <f>+VLOOKUP(Importaciones_mensuales[[#This Row],[Código Arancelario]],Codigos10[],2,0)</f>
        <v>Poroto</v>
      </c>
      <c r="D2739">
        <f>+VLOOKUP(Importaciones_mensuales[[#This Row],[Cultivo]],Cod_categoría[],2,0)</f>
        <v>100110002</v>
      </c>
      <c r="E2739" t="str">
        <f>+VLOOKUP(Importaciones_mensuales[[#This Row],[Código Arancelario]],Codigos10[],4,0)</f>
        <v>Fresco</v>
      </c>
      <c r="F2739">
        <f>+VLOOKUP(Importaciones_mensuales[[#This Row],[Procesamiento]],Cod_procesamiento[],2,0)</f>
        <v>4</v>
      </c>
      <c r="G2739" t="str">
        <f>+VLOOKUP(Importaciones_mensuales[[#This Row],[Código Arancelario]],Codigos10[],3,0)</f>
        <v>Sin especificar</v>
      </c>
      <c r="H2739">
        <f>+VLOOKUP(Importaciones_mensuales[[#This Row],[Tipo]],Cod_tipo[],2,0)</f>
        <v>5</v>
      </c>
      <c r="I2739" t="str">
        <f>+VLOOKUP(Importaciones_mensuales[[#This Row],[Código Arancelario]],Codigos10[],5,0)</f>
        <v>Hortalizas</v>
      </c>
      <c r="J2739">
        <f>+VLOOKUP(Importaciones_mensuales[[#This Row],[Categoría]],Cod_Tipo_cultivo[],2,0)</f>
        <v>7</v>
      </c>
      <c r="K2739" t="s">
        <v>20</v>
      </c>
      <c r="L2739">
        <f>+VLOOKUP(Importaciones_mensuales[[#This Row],[Contenido]],Contenido_cod[],2,0)</f>
        <v>2</v>
      </c>
      <c r="M2739" t="str">
        <f>+VLOOKUP(Importaciones_mensuales[[#This Row],[Código Arancelario]],Codigos10[],7,0)</f>
        <v>Sin especificar</v>
      </c>
      <c r="N2739">
        <v>2017</v>
      </c>
      <c r="O2739" t="s">
        <v>364</v>
      </c>
      <c r="P2739" t="s">
        <v>364</v>
      </c>
      <c r="Q2739" t="s">
        <v>364</v>
      </c>
      <c r="R2739">
        <v>0.10826797385620915</v>
      </c>
      <c r="S2739">
        <v>0.10597405768350374</v>
      </c>
      <c r="T2739">
        <v>0.10294276570176734</v>
      </c>
      <c r="U2739">
        <v>0.11313234705777202</v>
      </c>
      <c r="V2739">
        <v>0.12633394592505742</v>
      </c>
      <c r="W2739">
        <v>0.14007812962907981</v>
      </c>
      <c r="X2739">
        <v>0.28321105332321533</v>
      </c>
      <c r="Y2739">
        <v>0.14622828485456371</v>
      </c>
      <c r="Z2739">
        <v>0.12259732234809476</v>
      </c>
    </row>
    <row r="2740" spans="1:26" x14ac:dyDescent="0.25">
      <c r="A2740" t="s">
        <v>272</v>
      </c>
      <c r="B2740" t="s">
        <v>362</v>
      </c>
      <c r="C2740" t="str">
        <f>+VLOOKUP(Importaciones_mensuales[[#This Row],[Código Arancelario]],Codigos10[],2,0)</f>
        <v>Frambuesa</v>
      </c>
      <c r="D2740">
        <f>+VLOOKUP(Importaciones_mensuales[[#This Row],[Cultivo]],Cod_categoría[],2,0)</f>
        <v>100101004</v>
      </c>
      <c r="E2740" t="str">
        <f>+VLOOKUP(Importaciones_mensuales[[#This Row],[Código Arancelario]],Codigos10[],4,0)</f>
        <v>Deshidratado</v>
      </c>
      <c r="F2740">
        <f>+VLOOKUP(Importaciones_mensuales[[#This Row],[Procesamiento]],Cod_procesamiento[],2,0)</f>
        <v>3</v>
      </c>
      <c r="G2740" t="str">
        <f>+VLOOKUP(Importaciones_mensuales[[#This Row],[Código Arancelario]],Codigos10[],3,0)</f>
        <v>No orgánico</v>
      </c>
      <c r="H2740">
        <f>+VLOOKUP(Importaciones_mensuales[[#This Row],[Tipo]],Cod_tipo[],2,0)</f>
        <v>2</v>
      </c>
      <c r="I2740" t="str">
        <f>+VLOOKUP(Importaciones_mensuales[[#This Row],[Código Arancelario]],Codigos10[],5,0)</f>
        <v>Berries</v>
      </c>
      <c r="J2740">
        <f>+VLOOKUP(Importaciones_mensuales[[#This Row],[Categoría]],Cod_Tipo_cultivo[],2,0)</f>
        <v>1</v>
      </c>
      <c r="K2740" t="s">
        <v>129</v>
      </c>
      <c r="L2740">
        <f>+VLOOKUP(Importaciones_mensuales[[#This Row],[Contenido]],Contenido_cod[],2,0)</f>
        <v>1</v>
      </c>
      <c r="M2740" t="str">
        <f>+VLOOKUP(Importaciones_mensuales[[#This Row],[Código Arancelario]],Codigos10[],7,0)</f>
        <v>Sin especificar</v>
      </c>
      <c r="N2740">
        <v>2020</v>
      </c>
      <c r="O2740">
        <v>0</v>
      </c>
      <c r="P2740">
        <v>0</v>
      </c>
      <c r="Q2740">
        <v>19.95</v>
      </c>
      <c r="R2740">
        <v>0</v>
      </c>
      <c r="S2740">
        <v>10.3</v>
      </c>
      <c r="T2740">
        <v>240</v>
      </c>
      <c r="U2740">
        <v>5560</v>
      </c>
      <c r="V2740">
        <v>28.35</v>
      </c>
      <c r="W2740">
        <v>0</v>
      </c>
      <c r="X2740">
        <v>0</v>
      </c>
      <c r="Y2740">
        <v>6350</v>
      </c>
      <c r="Z2740">
        <v>27.3</v>
      </c>
    </row>
    <row r="2741" spans="1:26" x14ac:dyDescent="0.25">
      <c r="A2741" t="s">
        <v>56</v>
      </c>
      <c r="B2741" t="s">
        <v>363</v>
      </c>
      <c r="C2741" t="str">
        <f>+VLOOKUP(Importaciones_mensuales[[#This Row],[Código Arancelario]],Codigos10[],2,0)</f>
        <v>Pimiento</v>
      </c>
      <c r="D2741">
        <f>+VLOOKUP(Importaciones_mensuales[[#This Row],[Cultivo]],Cod_categoría[],2,0)</f>
        <v>100112002</v>
      </c>
      <c r="E2741" t="str">
        <f>+VLOOKUP(Importaciones_mensuales[[#This Row],[Código Arancelario]],Codigos10[],4,0)</f>
        <v>Fresco</v>
      </c>
      <c r="F2741">
        <f>+VLOOKUP(Importaciones_mensuales[[#This Row],[Procesamiento]],Cod_procesamiento[],2,0)</f>
        <v>4</v>
      </c>
      <c r="G2741" t="str">
        <f>+VLOOKUP(Importaciones_mensuales[[#This Row],[Código Arancelario]],Codigos10[],3,0)</f>
        <v>Sin especificar</v>
      </c>
      <c r="H2741">
        <f>+VLOOKUP(Importaciones_mensuales[[#This Row],[Tipo]],Cod_tipo[],2,0)</f>
        <v>5</v>
      </c>
      <c r="I2741" t="str">
        <f>+VLOOKUP(Importaciones_mensuales[[#This Row],[Código Arancelario]],Codigos10[],5,0)</f>
        <v>Hortalizas</v>
      </c>
      <c r="J2741">
        <f>+VLOOKUP(Importaciones_mensuales[[#This Row],[Categoría]],Cod_Tipo_cultivo[],2,0)</f>
        <v>7</v>
      </c>
      <c r="K2741" t="s">
        <v>20</v>
      </c>
      <c r="L2741">
        <f>+VLOOKUP(Importaciones_mensuales[[#This Row],[Contenido]],Contenido_cod[],2,0)</f>
        <v>2</v>
      </c>
      <c r="M2741" t="str">
        <f>+VLOOKUP(Importaciones_mensuales[[#This Row],[Código Arancelario]],Codigos10[],7,0)</f>
        <v>Sin especificar</v>
      </c>
      <c r="N2741">
        <v>2017</v>
      </c>
      <c r="O2741" t="s">
        <v>364</v>
      </c>
      <c r="P2741" t="s">
        <v>364</v>
      </c>
      <c r="Q2741" t="s">
        <v>364</v>
      </c>
      <c r="R2741" t="s">
        <v>364</v>
      </c>
      <c r="S2741" t="s">
        <v>364</v>
      </c>
      <c r="T2741" t="s">
        <v>364</v>
      </c>
      <c r="U2741">
        <v>1.0807666666666667</v>
      </c>
      <c r="V2741">
        <v>1.1556375000000001</v>
      </c>
      <c r="W2741">
        <v>1.3041</v>
      </c>
      <c r="X2741">
        <v>1.2780500000000001</v>
      </c>
      <c r="Y2741" t="s">
        <v>364</v>
      </c>
      <c r="Z2741">
        <v>1.30945</v>
      </c>
    </row>
    <row r="2742" spans="1:26" x14ac:dyDescent="0.25">
      <c r="A2742" t="s">
        <v>58</v>
      </c>
      <c r="B2742" t="s">
        <v>363</v>
      </c>
      <c r="C2742" t="str">
        <f>+VLOOKUP(Importaciones_mensuales[[#This Row],[Código Arancelario]],Codigos10[],2,0)</f>
        <v>Ají</v>
      </c>
      <c r="D2742">
        <f>+VLOOKUP(Importaciones_mensuales[[#This Row],[Cultivo]],Cod_categoría[],2,0)</f>
        <v>100112021</v>
      </c>
      <c r="E2742" t="str">
        <f>+VLOOKUP(Importaciones_mensuales[[#This Row],[Código Arancelario]],Codigos10[],4,0)</f>
        <v>Fresco</v>
      </c>
      <c r="F2742">
        <f>+VLOOKUP(Importaciones_mensuales[[#This Row],[Procesamiento]],Cod_procesamiento[],2,0)</f>
        <v>4</v>
      </c>
      <c r="G2742" t="str">
        <f>+VLOOKUP(Importaciones_mensuales[[#This Row],[Código Arancelario]],Codigos10[],3,0)</f>
        <v>Sin especificar</v>
      </c>
      <c r="H2742">
        <f>+VLOOKUP(Importaciones_mensuales[[#This Row],[Tipo]],Cod_tipo[],2,0)</f>
        <v>5</v>
      </c>
      <c r="I2742" t="str">
        <f>+VLOOKUP(Importaciones_mensuales[[#This Row],[Código Arancelario]],Codigos10[],5,0)</f>
        <v>Hortalizas</v>
      </c>
      <c r="J2742">
        <f>+VLOOKUP(Importaciones_mensuales[[#This Row],[Categoría]],Cod_Tipo_cultivo[],2,0)</f>
        <v>7</v>
      </c>
      <c r="K2742" t="s">
        <v>20</v>
      </c>
      <c r="L2742">
        <f>+VLOOKUP(Importaciones_mensuales[[#This Row],[Contenido]],Contenido_cod[],2,0)</f>
        <v>2</v>
      </c>
      <c r="M2742" t="str">
        <f>+VLOOKUP(Importaciones_mensuales[[#This Row],[Código Arancelario]],Codigos10[],7,0)</f>
        <v>Sin especificar</v>
      </c>
      <c r="N2742">
        <v>2017</v>
      </c>
      <c r="O2742" t="s">
        <v>364</v>
      </c>
      <c r="P2742">
        <v>2.0519349611304123</v>
      </c>
      <c r="Q2742" t="s">
        <v>364</v>
      </c>
      <c r="R2742">
        <v>2.6611899999999999</v>
      </c>
      <c r="S2742">
        <v>1.481062747314867</v>
      </c>
      <c r="T2742">
        <v>2.0294006784771956</v>
      </c>
      <c r="U2742" t="s">
        <v>364</v>
      </c>
      <c r="V2742" t="s">
        <v>364</v>
      </c>
      <c r="W2742" t="s">
        <v>364</v>
      </c>
      <c r="X2742">
        <v>2.5806584169974318</v>
      </c>
      <c r="Y2742">
        <v>2.5804202661685736</v>
      </c>
      <c r="Z2742">
        <v>0.27542857142857147</v>
      </c>
    </row>
    <row r="2743" spans="1:26" x14ac:dyDescent="0.25">
      <c r="A2743" t="s">
        <v>62</v>
      </c>
      <c r="B2743" t="s">
        <v>363</v>
      </c>
      <c r="C2743" t="str">
        <f>+VLOOKUP(Importaciones_mensuales[[#This Row],[Código Arancelario]],Codigos10[],2,0)</f>
        <v>Zapallo</v>
      </c>
      <c r="D2743">
        <f>+VLOOKUP(Importaciones_mensuales[[#This Row],[Cultivo]],Cod_categoría[],2,0)</f>
        <v>100112032</v>
      </c>
      <c r="E2743" t="str">
        <f>+VLOOKUP(Importaciones_mensuales[[#This Row],[Código Arancelario]],Codigos10[],4,0)</f>
        <v>Fresco</v>
      </c>
      <c r="F2743">
        <f>+VLOOKUP(Importaciones_mensuales[[#This Row],[Procesamiento]],Cod_procesamiento[],2,0)</f>
        <v>4</v>
      </c>
      <c r="G2743" t="str">
        <f>+VLOOKUP(Importaciones_mensuales[[#This Row],[Código Arancelario]],Codigos10[],3,0)</f>
        <v>Sin especificar</v>
      </c>
      <c r="H2743">
        <f>+VLOOKUP(Importaciones_mensuales[[#This Row],[Tipo]],Cod_tipo[],2,0)</f>
        <v>5</v>
      </c>
      <c r="I2743" t="str">
        <f>+VLOOKUP(Importaciones_mensuales[[#This Row],[Código Arancelario]],Codigos10[],5,0)</f>
        <v>Hortalizas</v>
      </c>
      <c r="J2743">
        <f>+VLOOKUP(Importaciones_mensuales[[#This Row],[Categoría]],Cod_Tipo_cultivo[],2,0)</f>
        <v>7</v>
      </c>
      <c r="K2743" t="s">
        <v>20</v>
      </c>
      <c r="L2743">
        <f>+VLOOKUP(Importaciones_mensuales[[#This Row],[Contenido]],Contenido_cod[],2,0)</f>
        <v>2</v>
      </c>
      <c r="M2743" t="str">
        <f>+VLOOKUP(Importaciones_mensuales[[#This Row],[Código Arancelario]],Codigos10[],7,0)</f>
        <v>De guarda</v>
      </c>
      <c r="N2743">
        <v>2017</v>
      </c>
      <c r="O2743">
        <v>0.10611454545454546</v>
      </c>
      <c r="P2743" t="s">
        <v>364</v>
      </c>
      <c r="Q2743" t="s">
        <v>364</v>
      </c>
      <c r="R2743" t="s">
        <v>364</v>
      </c>
      <c r="S2743" t="s">
        <v>364</v>
      </c>
      <c r="T2743" t="s">
        <v>364</v>
      </c>
      <c r="U2743">
        <v>0.10849970022531454</v>
      </c>
      <c r="V2743">
        <v>0.10624600993609432</v>
      </c>
      <c r="W2743">
        <v>0.1058804109915284</v>
      </c>
      <c r="X2743">
        <v>0.10963815545211078</v>
      </c>
      <c r="Y2743">
        <v>0.10526640556407466</v>
      </c>
      <c r="Z2743">
        <v>0.10651864685289705</v>
      </c>
    </row>
    <row r="2744" spans="1:26" x14ac:dyDescent="0.25">
      <c r="A2744" t="s">
        <v>284</v>
      </c>
      <c r="B2744" t="s">
        <v>363</v>
      </c>
      <c r="C2744" t="str">
        <f>+VLOOKUP(Importaciones_mensuales[[#This Row],[Código Arancelario]],Codigos10[],2,0)</f>
        <v>Zapallo</v>
      </c>
      <c r="D2744">
        <f>+VLOOKUP(Importaciones_mensuales[[#This Row],[Cultivo]],Cod_categoría[],2,0)</f>
        <v>100112032</v>
      </c>
      <c r="E2744" t="str">
        <f>+VLOOKUP(Importaciones_mensuales[[#This Row],[Código Arancelario]],Codigos10[],4,0)</f>
        <v>Fresco</v>
      </c>
      <c r="F2744">
        <f>+VLOOKUP(Importaciones_mensuales[[#This Row],[Procesamiento]],Cod_procesamiento[],2,0)</f>
        <v>4</v>
      </c>
      <c r="G2744" t="str">
        <f>+VLOOKUP(Importaciones_mensuales[[#This Row],[Código Arancelario]],Codigos10[],3,0)</f>
        <v>Sin especificar</v>
      </c>
      <c r="H2744">
        <f>+VLOOKUP(Importaciones_mensuales[[#This Row],[Tipo]],Cod_tipo[],2,0)</f>
        <v>5</v>
      </c>
      <c r="I2744" t="str">
        <f>+VLOOKUP(Importaciones_mensuales[[#This Row],[Código Arancelario]],Codigos10[],5,0)</f>
        <v>Hortalizas</v>
      </c>
      <c r="J2744">
        <f>+VLOOKUP(Importaciones_mensuales[[#This Row],[Categoría]],Cod_Tipo_cultivo[],2,0)</f>
        <v>7</v>
      </c>
      <c r="K2744" t="s">
        <v>20</v>
      </c>
      <c r="L2744">
        <f>+VLOOKUP(Importaciones_mensuales[[#This Row],[Contenido]],Contenido_cod[],2,0)</f>
        <v>2</v>
      </c>
      <c r="M2744" t="str">
        <f>+VLOOKUP(Importaciones_mensuales[[#This Row],[Código Arancelario]],Codigos10[],7,0)</f>
        <v>Sin especificar</v>
      </c>
      <c r="N2744">
        <v>2017</v>
      </c>
      <c r="O2744" t="s">
        <v>364</v>
      </c>
      <c r="P2744" t="s">
        <v>364</v>
      </c>
      <c r="Q2744" t="s">
        <v>364</v>
      </c>
      <c r="R2744" t="s">
        <v>364</v>
      </c>
      <c r="S2744" t="s">
        <v>364</v>
      </c>
      <c r="T2744" t="s">
        <v>364</v>
      </c>
      <c r="U2744" t="s">
        <v>364</v>
      </c>
      <c r="V2744">
        <v>0.107</v>
      </c>
      <c r="W2744" t="s">
        <v>364</v>
      </c>
      <c r="X2744" t="s">
        <v>364</v>
      </c>
      <c r="Y2744">
        <v>0.1053325</v>
      </c>
      <c r="Z2744" t="s">
        <v>364</v>
      </c>
    </row>
    <row r="2745" spans="1:26" x14ac:dyDescent="0.25">
      <c r="A2745" t="s">
        <v>65</v>
      </c>
      <c r="B2745" t="s">
        <v>363</v>
      </c>
      <c r="C2745" t="str">
        <f>+VLOOKUP(Importaciones_mensuales[[#This Row],[Código Arancelario]],Codigos10[],2,0)</f>
        <v>Calabacín</v>
      </c>
      <c r="D2745">
        <f>+VLOOKUP(Importaciones_mensuales[[#This Row],[Cultivo]],Cod_categoría[],2,0)</f>
        <v>100114018</v>
      </c>
      <c r="E2745" t="str">
        <f>+VLOOKUP(Importaciones_mensuales[[#This Row],[Código Arancelario]],Codigos10[],4,0)</f>
        <v>Fresco</v>
      </c>
      <c r="F2745">
        <f>+VLOOKUP(Importaciones_mensuales[[#This Row],[Procesamiento]],Cod_procesamiento[],2,0)</f>
        <v>4</v>
      </c>
      <c r="G2745" t="str">
        <f>+VLOOKUP(Importaciones_mensuales[[#This Row],[Código Arancelario]],Codigos10[],3,0)</f>
        <v>Sin especificar</v>
      </c>
      <c r="H2745">
        <f>+VLOOKUP(Importaciones_mensuales[[#This Row],[Tipo]],Cod_tipo[],2,0)</f>
        <v>5</v>
      </c>
      <c r="I2745" t="str">
        <f>+VLOOKUP(Importaciones_mensuales[[#This Row],[Código Arancelario]],Codigos10[],5,0)</f>
        <v>Hortalizas</v>
      </c>
      <c r="J2745">
        <f>+VLOOKUP(Importaciones_mensuales[[#This Row],[Categoría]],Cod_Tipo_cultivo[],2,0)</f>
        <v>7</v>
      </c>
      <c r="K2745" t="s">
        <v>20</v>
      </c>
      <c r="L2745">
        <f>+VLOOKUP(Importaciones_mensuales[[#This Row],[Contenido]],Contenido_cod[],2,0)</f>
        <v>2</v>
      </c>
      <c r="M2745" t="str">
        <f>+VLOOKUP(Importaciones_mensuales[[#This Row],[Código Arancelario]],Codigos10[],7,0)</f>
        <v>Sin especificar</v>
      </c>
      <c r="N2745">
        <v>2017</v>
      </c>
      <c r="O2745" t="s">
        <v>364</v>
      </c>
      <c r="P2745" t="s">
        <v>364</v>
      </c>
      <c r="Q2745" t="s">
        <v>364</v>
      </c>
      <c r="R2745" t="s">
        <v>364</v>
      </c>
      <c r="S2745" t="s">
        <v>364</v>
      </c>
      <c r="T2745">
        <v>0.1145</v>
      </c>
      <c r="U2745">
        <v>0.29836749121505951</v>
      </c>
      <c r="V2745">
        <v>0.3304333381068309</v>
      </c>
      <c r="W2745" t="s">
        <v>364</v>
      </c>
      <c r="X2745" t="s">
        <v>364</v>
      </c>
      <c r="Y2745" t="s">
        <v>364</v>
      </c>
      <c r="Z2745" t="s">
        <v>364</v>
      </c>
    </row>
    <row r="2746" spans="1:26" x14ac:dyDescent="0.25">
      <c r="A2746" t="s">
        <v>67</v>
      </c>
      <c r="B2746" t="s">
        <v>363</v>
      </c>
      <c r="C2746" t="str">
        <f>+VLOOKUP(Importaciones_mensuales[[#This Row],[Código Arancelario]],Codigos10[],2,0)</f>
        <v>Papa</v>
      </c>
      <c r="D2746">
        <f>+VLOOKUP(Importaciones_mensuales[[#This Row],[Cultivo]],Cod_categoría[],2,0)</f>
        <v>100114001</v>
      </c>
      <c r="E2746" t="str">
        <f>+VLOOKUP(Importaciones_mensuales[[#This Row],[Código Arancelario]],Codigos10[],4,0)</f>
        <v>Congelado</v>
      </c>
      <c r="F2746">
        <f>+VLOOKUP(Importaciones_mensuales[[#This Row],[Procesamiento]],Cod_procesamiento[],2,0)</f>
        <v>1</v>
      </c>
      <c r="G2746" t="str">
        <f>+VLOOKUP(Importaciones_mensuales[[#This Row],[Código Arancelario]],Codigos10[],3,0)</f>
        <v>Sin especificar</v>
      </c>
      <c r="H2746">
        <f>+VLOOKUP(Importaciones_mensuales[[#This Row],[Tipo]],Cod_tipo[],2,0)</f>
        <v>5</v>
      </c>
      <c r="I2746" t="str">
        <f>+VLOOKUP(Importaciones_mensuales[[#This Row],[Código Arancelario]],Codigos10[],5,0)</f>
        <v>Tubérculos</v>
      </c>
      <c r="J2746">
        <f>+VLOOKUP(Importaciones_mensuales[[#This Row],[Categoría]],Cod_Tipo_cultivo[],2,0)</f>
        <v>9</v>
      </c>
      <c r="K2746" t="s">
        <v>20</v>
      </c>
      <c r="L2746">
        <f>+VLOOKUP(Importaciones_mensuales[[#This Row],[Contenido]],Contenido_cod[],2,0)</f>
        <v>2</v>
      </c>
      <c r="M2746" t="str">
        <f>+VLOOKUP(Importaciones_mensuales[[#This Row],[Código Arancelario]],Codigos10[],7,0)</f>
        <v>Sin especificar</v>
      </c>
      <c r="N2746">
        <v>2017</v>
      </c>
      <c r="O2746">
        <v>2.2609574155653451</v>
      </c>
      <c r="P2746">
        <v>0.77738765337650606</v>
      </c>
      <c r="Q2746">
        <v>1.0330469230975134</v>
      </c>
      <c r="R2746">
        <v>1.1264059665081156</v>
      </c>
      <c r="S2746">
        <v>1.0623128241521405</v>
      </c>
      <c r="T2746">
        <v>1.0852279291907545</v>
      </c>
      <c r="U2746">
        <v>0.899396320625371</v>
      </c>
      <c r="V2746">
        <v>1.0490211696204697</v>
      </c>
      <c r="W2746">
        <v>0.90419471746802782</v>
      </c>
      <c r="X2746">
        <v>1.02758015227565</v>
      </c>
      <c r="Y2746" t="s">
        <v>364</v>
      </c>
      <c r="Z2746">
        <v>1.0299363548698168</v>
      </c>
    </row>
    <row r="2747" spans="1:26" x14ac:dyDescent="0.25">
      <c r="A2747" t="s">
        <v>69</v>
      </c>
      <c r="B2747" t="s">
        <v>363</v>
      </c>
      <c r="C2747" t="str">
        <f>+VLOOKUP(Importaciones_mensuales[[#This Row],[Código Arancelario]],Codigos10[],2,0)</f>
        <v>Arveja</v>
      </c>
      <c r="D2747">
        <f>+VLOOKUP(Importaciones_mensuales[[#This Row],[Cultivo]],Cod_categoría[],2,0)</f>
        <v>100112022</v>
      </c>
      <c r="E2747" t="str">
        <f>+VLOOKUP(Importaciones_mensuales[[#This Row],[Código Arancelario]],Codigos10[],4,0)</f>
        <v>Congelado</v>
      </c>
      <c r="F2747">
        <f>+VLOOKUP(Importaciones_mensuales[[#This Row],[Procesamiento]],Cod_procesamiento[],2,0)</f>
        <v>1</v>
      </c>
      <c r="G2747" t="str">
        <f>+VLOOKUP(Importaciones_mensuales[[#This Row],[Código Arancelario]],Codigos10[],3,0)</f>
        <v>Sin especificar</v>
      </c>
      <c r="H2747">
        <f>+VLOOKUP(Importaciones_mensuales[[#This Row],[Tipo]],Cod_tipo[],2,0)</f>
        <v>5</v>
      </c>
      <c r="I2747" t="str">
        <f>+VLOOKUP(Importaciones_mensuales[[#This Row],[Código Arancelario]],Codigos10[],5,0)</f>
        <v>Hortalizas</v>
      </c>
      <c r="J2747">
        <f>+VLOOKUP(Importaciones_mensuales[[#This Row],[Categoría]],Cod_Tipo_cultivo[],2,0)</f>
        <v>7</v>
      </c>
      <c r="K2747" t="s">
        <v>20</v>
      </c>
      <c r="L2747">
        <f>+VLOOKUP(Importaciones_mensuales[[#This Row],[Contenido]],Contenido_cod[],2,0)</f>
        <v>2</v>
      </c>
      <c r="M2747" t="str">
        <f>+VLOOKUP(Importaciones_mensuales[[#This Row],[Código Arancelario]],Codigos10[],7,0)</f>
        <v>Sin especificar</v>
      </c>
      <c r="N2747">
        <v>2017</v>
      </c>
      <c r="O2747">
        <v>0.96683435949208696</v>
      </c>
      <c r="P2747">
        <v>1.0300814896132409</v>
      </c>
      <c r="Q2747">
        <v>1.0188625343586892</v>
      </c>
      <c r="R2747">
        <v>1.022703699780307</v>
      </c>
      <c r="S2747">
        <v>1.030558635086132</v>
      </c>
      <c r="T2747">
        <v>1.0469676712058043</v>
      </c>
      <c r="U2747">
        <v>1.0269934983745934</v>
      </c>
      <c r="V2747">
        <v>0.96831901379963969</v>
      </c>
      <c r="W2747">
        <v>1.1799195042014021</v>
      </c>
      <c r="X2747">
        <v>1.17503097275151</v>
      </c>
      <c r="Y2747">
        <v>1.0999751270252565</v>
      </c>
      <c r="Z2747">
        <v>1.1630946219078566</v>
      </c>
    </row>
    <row r="2748" spans="1:26" x14ac:dyDescent="0.25">
      <c r="A2748" t="s">
        <v>70</v>
      </c>
      <c r="B2748" t="s">
        <v>363</v>
      </c>
      <c r="C2748" t="str">
        <f>+VLOOKUP(Importaciones_mensuales[[#This Row],[Código Arancelario]],Codigos10[],2,0)</f>
        <v>Poroto</v>
      </c>
      <c r="D2748">
        <f>+VLOOKUP(Importaciones_mensuales[[#This Row],[Cultivo]],Cod_categoría[],2,0)</f>
        <v>100110002</v>
      </c>
      <c r="E2748" t="str">
        <f>+VLOOKUP(Importaciones_mensuales[[#This Row],[Código Arancelario]],Codigos10[],4,0)</f>
        <v>Congelado</v>
      </c>
      <c r="F2748">
        <f>+VLOOKUP(Importaciones_mensuales[[#This Row],[Procesamiento]],Cod_procesamiento[],2,0)</f>
        <v>1</v>
      </c>
      <c r="G2748" t="str">
        <f>+VLOOKUP(Importaciones_mensuales[[#This Row],[Código Arancelario]],Codigos10[],3,0)</f>
        <v>Sin especificar</v>
      </c>
      <c r="H2748">
        <f>+VLOOKUP(Importaciones_mensuales[[#This Row],[Tipo]],Cod_tipo[],2,0)</f>
        <v>5</v>
      </c>
      <c r="I2748" t="str">
        <f>+VLOOKUP(Importaciones_mensuales[[#This Row],[Código Arancelario]],Codigos10[],5,0)</f>
        <v>Hortalizas</v>
      </c>
      <c r="J2748">
        <f>+VLOOKUP(Importaciones_mensuales[[#This Row],[Categoría]],Cod_Tipo_cultivo[],2,0)</f>
        <v>7</v>
      </c>
      <c r="K2748" t="s">
        <v>20</v>
      </c>
      <c r="L2748">
        <f>+VLOOKUP(Importaciones_mensuales[[#This Row],[Contenido]],Contenido_cod[],2,0)</f>
        <v>2</v>
      </c>
      <c r="M2748" t="str">
        <f>+VLOOKUP(Importaciones_mensuales[[#This Row],[Código Arancelario]],Codigos10[],7,0)</f>
        <v>Sin especificar</v>
      </c>
      <c r="N2748">
        <v>2017</v>
      </c>
      <c r="O2748">
        <v>1.1581726510225239</v>
      </c>
      <c r="P2748">
        <v>1.1548685765651787</v>
      </c>
      <c r="Q2748">
        <v>1.1170858956124954</v>
      </c>
      <c r="R2748">
        <v>1.1695562404444422</v>
      </c>
      <c r="S2748">
        <v>0.94275995068257612</v>
      </c>
      <c r="T2748">
        <v>0.96455909379265514</v>
      </c>
      <c r="U2748">
        <v>1.1402294298087332</v>
      </c>
      <c r="V2748">
        <v>1.220749652160539</v>
      </c>
      <c r="W2748">
        <v>1.1585591712287624</v>
      </c>
      <c r="X2748">
        <v>1.0362150659012666</v>
      </c>
      <c r="Y2748">
        <v>1.1745118983496619</v>
      </c>
      <c r="Z2748">
        <v>1.1776074850048039</v>
      </c>
    </row>
    <row r="2749" spans="1:26" x14ac:dyDescent="0.25">
      <c r="A2749" t="s">
        <v>71</v>
      </c>
      <c r="B2749" t="s">
        <v>363</v>
      </c>
      <c r="C2749" t="str">
        <f>+VLOOKUP(Importaciones_mensuales[[#This Row],[Código Arancelario]],Codigos10[],2,0)</f>
        <v>Haba</v>
      </c>
      <c r="D2749">
        <f>+VLOOKUP(Importaciones_mensuales[[#This Row],[Cultivo]],Cod_categoría[],2,0)</f>
        <v>100112026</v>
      </c>
      <c r="E2749" t="str">
        <f>+VLOOKUP(Importaciones_mensuales[[#This Row],[Código Arancelario]],Codigos10[],4,0)</f>
        <v>Congelado</v>
      </c>
      <c r="F2749">
        <f>+VLOOKUP(Importaciones_mensuales[[#This Row],[Procesamiento]],Cod_procesamiento[],2,0)</f>
        <v>1</v>
      </c>
      <c r="G2749" t="str">
        <f>+VLOOKUP(Importaciones_mensuales[[#This Row],[Código Arancelario]],Codigos10[],3,0)</f>
        <v>Sin especificar</v>
      </c>
      <c r="H2749">
        <f>+VLOOKUP(Importaciones_mensuales[[#This Row],[Tipo]],Cod_tipo[],2,0)</f>
        <v>5</v>
      </c>
      <c r="I2749" t="str">
        <f>+VLOOKUP(Importaciones_mensuales[[#This Row],[Código Arancelario]],Codigos10[],5,0)</f>
        <v>Hortalizas</v>
      </c>
      <c r="J2749">
        <f>+VLOOKUP(Importaciones_mensuales[[#This Row],[Categoría]],Cod_Tipo_cultivo[],2,0)</f>
        <v>7</v>
      </c>
      <c r="K2749" t="s">
        <v>20</v>
      </c>
      <c r="L2749">
        <f>+VLOOKUP(Importaciones_mensuales[[#This Row],[Contenido]],Contenido_cod[],2,0)</f>
        <v>2</v>
      </c>
      <c r="M2749" t="str">
        <f>+VLOOKUP(Importaciones_mensuales[[#This Row],[Código Arancelario]],Codigos10[],7,0)</f>
        <v>Sin especificar</v>
      </c>
      <c r="N2749">
        <v>2017</v>
      </c>
      <c r="O2749">
        <v>1.0111027446010694</v>
      </c>
      <c r="P2749">
        <v>1.7719804727646453</v>
      </c>
      <c r="Q2749">
        <v>2.6562004166666666</v>
      </c>
      <c r="R2749">
        <v>2.4525064079422378</v>
      </c>
      <c r="S2749">
        <v>2.2529446589446591</v>
      </c>
      <c r="T2749">
        <v>2.0532200787401571</v>
      </c>
      <c r="U2749">
        <v>1.4381023497457333</v>
      </c>
      <c r="V2749">
        <v>1.8922910190883488</v>
      </c>
      <c r="W2749">
        <v>1.3619953325554257</v>
      </c>
      <c r="X2749">
        <v>1.3308136467889908</v>
      </c>
      <c r="Y2749">
        <v>1.3652584134615384</v>
      </c>
      <c r="Z2749">
        <v>1.2746868629671573</v>
      </c>
    </row>
    <row r="2750" spans="1:26" x14ac:dyDescent="0.25">
      <c r="A2750" t="s">
        <v>72</v>
      </c>
      <c r="B2750" t="s">
        <v>363</v>
      </c>
      <c r="C2750" t="str">
        <f>+VLOOKUP(Importaciones_mensuales[[#This Row],[Código Arancelario]],Codigos10[],2,0)</f>
        <v>Otras legumbres de vaina</v>
      </c>
      <c r="D2750">
        <f>+VLOOKUP(Importaciones_mensuales[[#This Row],[Cultivo]],Cod_categoría[],2,0)</f>
        <v>100114032</v>
      </c>
      <c r="E2750" t="str">
        <f>+VLOOKUP(Importaciones_mensuales[[#This Row],[Código Arancelario]],Codigos10[],4,0)</f>
        <v>Congelado</v>
      </c>
      <c r="F2750">
        <f>+VLOOKUP(Importaciones_mensuales[[#This Row],[Procesamiento]],Cod_procesamiento[],2,0)</f>
        <v>1</v>
      </c>
      <c r="G2750" t="str">
        <f>+VLOOKUP(Importaciones_mensuales[[#This Row],[Código Arancelario]],Codigos10[],3,0)</f>
        <v>Sin especificar</v>
      </c>
      <c r="H2750">
        <f>+VLOOKUP(Importaciones_mensuales[[#This Row],[Tipo]],Cod_tipo[],2,0)</f>
        <v>5</v>
      </c>
      <c r="I2750" t="str">
        <f>+VLOOKUP(Importaciones_mensuales[[#This Row],[Código Arancelario]],Codigos10[],5,0)</f>
        <v>Hortalizas</v>
      </c>
      <c r="J2750">
        <f>+VLOOKUP(Importaciones_mensuales[[#This Row],[Categoría]],Cod_Tipo_cultivo[],2,0)</f>
        <v>7</v>
      </c>
      <c r="K2750" t="s">
        <v>20</v>
      </c>
      <c r="L2750">
        <f>+VLOOKUP(Importaciones_mensuales[[#This Row],[Contenido]],Contenido_cod[],2,0)</f>
        <v>2</v>
      </c>
      <c r="M2750" t="str">
        <f>+VLOOKUP(Importaciones_mensuales[[#This Row],[Código Arancelario]],Codigos10[],7,0)</f>
        <v>Sin especificar</v>
      </c>
      <c r="N2750">
        <v>2017</v>
      </c>
      <c r="O2750" t="s">
        <v>364</v>
      </c>
      <c r="P2750" t="s">
        <v>364</v>
      </c>
      <c r="Q2750">
        <v>1.1597013404825738</v>
      </c>
      <c r="R2750">
        <v>1.05</v>
      </c>
      <c r="S2750">
        <v>1.05</v>
      </c>
      <c r="T2750">
        <v>1.2304770992366412</v>
      </c>
      <c r="U2750">
        <v>1.0485430463576157</v>
      </c>
      <c r="V2750">
        <v>1.0848501500862702</v>
      </c>
      <c r="W2750">
        <v>1.0956620995783168</v>
      </c>
      <c r="X2750">
        <v>1.2079553797468354</v>
      </c>
      <c r="Y2750">
        <v>1.05</v>
      </c>
      <c r="Z2750">
        <v>1.05</v>
      </c>
    </row>
    <row r="2751" spans="1:26" x14ac:dyDescent="0.25">
      <c r="A2751" t="s">
        <v>73</v>
      </c>
      <c r="B2751" t="s">
        <v>363</v>
      </c>
      <c r="C2751" t="str">
        <f>+VLOOKUP(Importaciones_mensuales[[#This Row],[Código Arancelario]],Codigos10[],2,0)</f>
        <v>Espinaca</v>
      </c>
      <c r="D2751">
        <f>+VLOOKUP(Importaciones_mensuales[[#This Row],[Cultivo]],Cod_categoría[],2,0)</f>
        <v>100112012</v>
      </c>
      <c r="E2751" t="str">
        <f>+VLOOKUP(Importaciones_mensuales[[#This Row],[Código Arancelario]],Codigos10[],4,0)</f>
        <v>Congelado</v>
      </c>
      <c r="F2751">
        <f>+VLOOKUP(Importaciones_mensuales[[#This Row],[Procesamiento]],Cod_procesamiento[],2,0)</f>
        <v>1</v>
      </c>
      <c r="G2751" t="str">
        <f>+VLOOKUP(Importaciones_mensuales[[#This Row],[Código Arancelario]],Codigos10[],3,0)</f>
        <v>Sin especificar</v>
      </c>
      <c r="H2751">
        <f>+VLOOKUP(Importaciones_mensuales[[#This Row],[Tipo]],Cod_tipo[],2,0)</f>
        <v>5</v>
      </c>
      <c r="I2751" t="str">
        <f>+VLOOKUP(Importaciones_mensuales[[#This Row],[Código Arancelario]],Codigos10[],5,0)</f>
        <v>Hortalizas</v>
      </c>
      <c r="J2751">
        <f>+VLOOKUP(Importaciones_mensuales[[#This Row],[Categoría]],Cod_Tipo_cultivo[],2,0)</f>
        <v>7</v>
      </c>
      <c r="K2751" t="s">
        <v>20</v>
      </c>
      <c r="L2751">
        <f>+VLOOKUP(Importaciones_mensuales[[#This Row],[Contenido]],Contenido_cod[],2,0)</f>
        <v>2</v>
      </c>
      <c r="M2751" t="str">
        <f>+VLOOKUP(Importaciones_mensuales[[#This Row],[Código Arancelario]],Codigos10[],7,0)</f>
        <v>Sin especificar</v>
      </c>
      <c r="N2751">
        <v>2017</v>
      </c>
      <c r="O2751" t="s">
        <v>364</v>
      </c>
      <c r="P2751">
        <v>1.0095873015873016</v>
      </c>
      <c r="Q2751">
        <v>0.92624671176249529</v>
      </c>
      <c r="R2751">
        <v>0.92182453035349821</v>
      </c>
      <c r="S2751">
        <v>0.93043677920386914</v>
      </c>
      <c r="T2751">
        <v>0.95387089947089954</v>
      </c>
      <c r="U2751">
        <v>1.0192674062739095</v>
      </c>
      <c r="V2751">
        <v>1.0728367766663551</v>
      </c>
      <c r="W2751">
        <v>1.0816867502070695</v>
      </c>
      <c r="X2751">
        <v>1.0545680082335736</v>
      </c>
      <c r="Y2751">
        <v>1.0535749621403332</v>
      </c>
      <c r="Z2751">
        <v>1.026324314175556</v>
      </c>
    </row>
    <row r="2752" spans="1:26" x14ac:dyDescent="0.25">
      <c r="A2752" t="s">
        <v>75</v>
      </c>
      <c r="B2752" t="s">
        <v>363</v>
      </c>
      <c r="C2752" t="str">
        <f>+VLOOKUP(Importaciones_mensuales[[#This Row],[Código Arancelario]],Codigos10[],2,0)</f>
        <v>Maíz</v>
      </c>
      <c r="D2752">
        <f>+VLOOKUP(Importaciones_mensuales[[#This Row],[Cultivo]],Cod_categoría[],2,0)</f>
        <v>100114015</v>
      </c>
      <c r="E2752" t="str">
        <f>+VLOOKUP(Importaciones_mensuales[[#This Row],[Código Arancelario]],Codigos10[],4,0)</f>
        <v>Congelado</v>
      </c>
      <c r="F2752">
        <f>+VLOOKUP(Importaciones_mensuales[[#This Row],[Procesamiento]],Cod_procesamiento[],2,0)</f>
        <v>1</v>
      </c>
      <c r="G2752" t="str">
        <f>+VLOOKUP(Importaciones_mensuales[[#This Row],[Código Arancelario]],Codigos10[],3,0)</f>
        <v>Sin especificar</v>
      </c>
      <c r="H2752">
        <f>+VLOOKUP(Importaciones_mensuales[[#This Row],[Tipo]],Cod_tipo[],2,0)</f>
        <v>5</v>
      </c>
      <c r="I2752" t="str">
        <f>+VLOOKUP(Importaciones_mensuales[[#This Row],[Código Arancelario]],Codigos10[],5,0)</f>
        <v>Hortalizas</v>
      </c>
      <c r="J2752">
        <f>+VLOOKUP(Importaciones_mensuales[[#This Row],[Categoría]],Cod_Tipo_cultivo[],2,0)</f>
        <v>7</v>
      </c>
      <c r="K2752" t="s">
        <v>20</v>
      </c>
      <c r="L2752">
        <f>+VLOOKUP(Importaciones_mensuales[[#This Row],[Contenido]],Contenido_cod[],2,0)</f>
        <v>2</v>
      </c>
      <c r="M2752" t="str">
        <f>+VLOOKUP(Importaciones_mensuales[[#This Row],[Código Arancelario]],Codigos10[],7,0)</f>
        <v>Maíz dulce</v>
      </c>
      <c r="N2752">
        <v>2017</v>
      </c>
      <c r="O2752">
        <v>1.1378737434948796</v>
      </c>
      <c r="P2752">
        <v>1.1153469978424098</v>
      </c>
      <c r="Q2752">
        <v>1.1395234648324457</v>
      </c>
      <c r="R2752">
        <v>1.0705149106313532</v>
      </c>
      <c r="S2752">
        <v>1.2066963847416328</v>
      </c>
      <c r="T2752">
        <v>1.19632849296445</v>
      </c>
      <c r="U2752">
        <v>1.2143839535669545</v>
      </c>
      <c r="V2752">
        <v>1.2879693144437769</v>
      </c>
      <c r="W2752">
        <v>1.2755167085924903</v>
      </c>
      <c r="X2752">
        <v>1.1022396582516683</v>
      </c>
      <c r="Y2752">
        <v>1.1844992330859356</v>
      </c>
      <c r="Z2752">
        <v>1.3310918937989442</v>
      </c>
    </row>
    <row r="2753" spans="1:26" x14ac:dyDescent="0.25">
      <c r="A2753" t="s">
        <v>78</v>
      </c>
      <c r="B2753" t="s">
        <v>363</v>
      </c>
      <c r="C2753" t="str">
        <f>+VLOOKUP(Importaciones_mensuales[[#This Row],[Código Arancelario]],Codigos10[],2,0)</f>
        <v>Coliflor</v>
      </c>
      <c r="D2753">
        <f>+VLOOKUP(Importaciones_mensuales[[#This Row],[Cultivo]],Cod_categoría[],2,0)</f>
        <v>100112008</v>
      </c>
      <c r="E2753" t="str">
        <f>+VLOOKUP(Importaciones_mensuales[[#This Row],[Código Arancelario]],Codigos10[],4,0)</f>
        <v>Congelado</v>
      </c>
      <c r="F2753">
        <f>+VLOOKUP(Importaciones_mensuales[[#This Row],[Procesamiento]],Cod_procesamiento[],2,0)</f>
        <v>1</v>
      </c>
      <c r="G2753" t="str">
        <f>+VLOOKUP(Importaciones_mensuales[[#This Row],[Código Arancelario]],Codigos10[],3,0)</f>
        <v>Sin especificar</v>
      </c>
      <c r="H2753">
        <f>+VLOOKUP(Importaciones_mensuales[[#This Row],[Tipo]],Cod_tipo[],2,0)</f>
        <v>5</v>
      </c>
      <c r="I2753" t="str">
        <f>+VLOOKUP(Importaciones_mensuales[[#This Row],[Código Arancelario]],Codigos10[],5,0)</f>
        <v>Hortalizas</v>
      </c>
      <c r="J2753">
        <f>+VLOOKUP(Importaciones_mensuales[[#This Row],[Categoría]],Cod_Tipo_cultivo[],2,0)</f>
        <v>7</v>
      </c>
      <c r="K2753" t="s">
        <v>20</v>
      </c>
      <c r="L2753">
        <f>+VLOOKUP(Importaciones_mensuales[[#This Row],[Contenido]],Contenido_cod[],2,0)</f>
        <v>2</v>
      </c>
      <c r="M2753" t="str">
        <f>+VLOOKUP(Importaciones_mensuales[[#This Row],[Código Arancelario]],Codigos10[],7,0)</f>
        <v>Sin especificar</v>
      </c>
      <c r="N2753">
        <v>2017</v>
      </c>
      <c r="O2753">
        <v>0.92413808503036798</v>
      </c>
      <c r="P2753">
        <v>0.94576971646772301</v>
      </c>
      <c r="Q2753" t="s">
        <v>364</v>
      </c>
      <c r="R2753">
        <v>0.9694793035479633</v>
      </c>
      <c r="S2753">
        <v>0.91373724489795916</v>
      </c>
      <c r="T2753">
        <v>0.96566317873303165</v>
      </c>
      <c r="U2753">
        <v>0.95755245535714284</v>
      </c>
      <c r="V2753">
        <v>1.0023297137216189</v>
      </c>
      <c r="W2753">
        <v>1.0375304054054053</v>
      </c>
      <c r="X2753">
        <v>1.0041438788388726</v>
      </c>
      <c r="Y2753">
        <v>0.9919320899091344</v>
      </c>
      <c r="Z2753">
        <v>1.0490289105738424</v>
      </c>
    </row>
    <row r="2754" spans="1:26" x14ac:dyDescent="0.25">
      <c r="A2754" t="s">
        <v>79</v>
      </c>
      <c r="B2754" t="s">
        <v>363</v>
      </c>
      <c r="C2754" t="str">
        <f>+VLOOKUP(Importaciones_mensuales[[#This Row],[Código Arancelario]],Codigos10[],2,0)</f>
        <v>Brócoli</v>
      </c>
      <c r="D2754">
        <f>+VLOOKUP(Importaciones_mensuales[[#This Row],[Cultivo]],Cod_categoría[],2,0)</f>
        <v>100112023</v>
      </c>
      <c r="E2754" t="str">
        <f>+VLOOKUP(Importaciones_mensuales[[#This Row],[Código Arancelario]],Codigos10[],4,0)</f>
        <v>Congelado</v>
      </c>
      <c r="F2754">
        <f>+VLOOKUP(Importaciones_mensuales[[#This Row],[Procesamiento]],Cod_procesamiento[],2,0)</f>
        <v>1</v>
      </c>
      <c r="G2754" t="str">
        <f>+VLOOKUP(Importaciones_mensuales[[#This Row],[Código Arancelario]],Codigos10[],3,0)</f>
        <v>Sin especificar</v>
      </c>
      <c r="H2754">
        <f>+VLOOKUP(Importaciones_mensuales[[#This Row],[Tipo]],Cod_tipo[],2,0)</f>
        <v>5</v>
      </c>
      <c r="I2754" t="str">
        <f>+VLOOKUP(Importaciones_mensuales[[#This Row],[Código Arancelario]],Codigos10[],5,0)</f>
        <v>Hortalizas</v>
      </c>
      <c r="J2754">
        <f>+VLOOKUP(Importaciones_mensuales[[#This Row],[Categoría]],Cod_Tipo_cultivo[],2,0)</f>
        <v>7</v>
      </c>
      <c r="K2754" t="s">
        <v>20</v>
      </c>
      <c r="L2754">
        <f>+VLOOKUP(Importaciones_mensuales[[#This Row],[Contenido]],Contenido_cod[],2,0)</f>
        <v>2</v>
      </c>
      <c r="M2754" t="str">
        <f>+VLOOKUP(Importaciones_mensuales[[#This Row],[Código Arancelario]],Codigos10[],7,0)</f>
        <v>Sin especificar</v>
      </c>
      <c r="N2754">
        <v>2017</v>
      </c>
      <c r="O2754">
        <v>1.098424811752547</v>
      </c>
      <c r="P2754">
        <v>1.0316810237203495</v>
      </c>
      <c r="Q2754">
        <v>1.1359676126342793</v>
      </c>
      <c r="R2754">
        <v>1.1139943805541035</v>
      </c>
      <c r="S2754">
        <v>1.055771</v>
      </c>
      <c r="T2754">
        <v>1.1009466224242352</v>
      </c>
      <c r="U2754">
        <v>1.0910769441027743</v>
      </c>
      <c r="V2754">
        <v>1.1389980573819487</v>
      </c>
      <c r="W2754">
        <v>1.1913167613636364</v>
      </c>
      <c r="X2754">
        <v>1.1610744119059049</v>
      </c>
      <c r="Y2754">
        <v>1.1351286107290233</v>
      </c>
      <c r="Z2754">
        <v>1.1606020091060201</v>
      </c>
    </row>
    <row r="2755" spans="1:26" x14ac:dyDescent="0.25">
      <c r="A2755" t="s">
        <v>301</v>
      </c>
      <c r="B2755" t="s">
        <v>362</v>
      </c>
      <c r="C2755" t="str">
        <f>+VLOOKUP(Importaciones_mensuales[[#This Row],[Código Arancelario]],Codigos10[],2,0)</f>
        <v>Arándano</v>
      </c>
      <c r="D2755">
        <f>+VLOOKUP(Importaciones_mensuales[[#This Row],[Cultivo]],Cod_categoría[],2,0)</f>
        <v>100101001</v>
      </c>
      <c r="E2755" t="str">
        <f>+VLOOKUP(Importaciones_mensuales[[#This Row],[Código Arancelario]],Codigos10[],4,0)</f>
        <v>Deshidratado</v>
      </c>
      <c r="F2755">
        <f>+VLOOKUP(Importaciones_mensuales[[#This Row],[Procesamiento]],Cod_procesamiento[],2,0)</f>
        <v>3</v>
      </c>
      <c r="G2755" t="str">
        <f>+VLOOKUP(Importaciones_mensuales[[#This Row],[Código Arancelario]],Codigos10[],3,0)</f>
        <v>Orgánico</v>
      </c>
      <c r="H2755">
        <f>+VLOOKUP(Importaciones_mensuales[[#This Row],[Tipo]],Cod_tipo[],2,0)</f>
        <v>1</v>
      </c>
      <c r="I2755" t="str">
        <f>+VLOOKUP(Importaciones_mensuales[[#This Row],[Código Arancelario]],Codigos10[],5,0)</f>
        <v>Berries</v>
      </c>
      <c r="J2755">
        <f>+VLOOKUP(Importaciones_mensuales[[#This Row],[Categoría]],Cod_Tipo_cultivo[],2,0)</f>
        <v>1</v>
      </c>
      <c r="K2755" t="s">
        <v>129</v>
      </c>
      <c r="L2755">
        <f>+VLOOKUP(Importaciones_mensuales[[#This Row],[Contenido]],Contenido_cod[],2,0)</f>
        <v>1</v>
      </c>
      <c r="M2755" t="str">
        <f>+VLOOKUP(Importaciones_mensuales[[#This Row],[Código Arancelario]],Codigos10[],7,0)</f>
        <v>Sin especificar</v>
      </c>
      <c r="N2755">
        <v>2020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2.8</v>
      </c>
      <c r="Z2755">
        <v>0</v>
      </c>
    </row>
    <row r="2756" spans="1:26" x14ac:dyDescent="0.25">
      <c r="A2756" t="s">
        <v>82</v>
      </c>
      <c r="B2756" t="s">
        <v>363</v>
      </c>
      <c r="C2756" t="str">
        <f>+VLOOKUP(Importaciones_mensuales[[#This Row],[Código Arancelario]],Codigos10[],2,0)</f>
        <v>Aceituna</v>
      </c>
      <c r="D2756">
        <f>+VLOOKUP(Importaciones_mensuales[[#This Row],[Cultivo]],Cod_categoría[],2,0)</f>
        <v>100114016</v>
      </c>
      <c r="E2756" t="str">
        <f>+VLOOKUP(Importaciones_mensuales[[#This Row],[Código Arancelario]],Codigos10[],4,0)</f>
        <v>Conserva</v>
      </c>
      <c r="F2756">
        <f>+VLOOKUP(Importaciones_mensuales[[#This Row],[Procesamiento]],Cod_procesamiento[],2,0)</f>
        <v>2</v>
      </c>
      <c r="G2756" t="str">
        <f>+VLOOKUP(Importaciones_mensuales[[#This Row],[Código Arancelario]],Codigos10[],3,0)</f>
        <v>Sin especificar</v>
      </c>
      <c r="H2756">
        <f>+VLOOKUP(Importaciones_mensuales[[#This Row],[Tipo]],Cod_tipo[],2,0)</f>
        <v>5</v>
      </c>
      <c r="I2756" t="str">
        <f>+VLOOKUP(Importaciones_mensuales[[#This Row],[Código Arancelario]],Codigos10[],5,0)</f>
        <v>Hortalizas</v>
      </c>
      <c r="J2756">
        <f>+VLOOKUP(Importaciones_mensuales[[#This Row],[Categoría]],Cod_Tipo_cultivo[],2,0)</f>
        <v>7</v>
      </c>
      <c r="K2756" t="s">
        <v>20</v>
      </c>
      <c r="L2756">
        <f>+VLOOKUP(Importaciones_mensuales[[#This Row],[Contenido]],Contenido_cod[],2,0)</f>
        <v>2</v>
      </c>
      <c r="M2756" t="str">
        <f>+VLOOKUP(Importaciones_mensuales[[#This Row],[Código Arancelario]],Codigos10[],7,0)</f>
        <v>Sin especificar</v>
      </c>
      <c r="N2756">
        <v>2017</v>
      </c>
      <c r="O2756">
        <v>0.74225306496766097</v>
      </c>
      <c r="P2756">
        <v>0.78909198491191512</v>
      </c>
      <c r="Q2756">
        <v>0.75322472042386257</v>
      </c>
      <c r="R2756">
        <v>0.72669357544197977</v>
      </c>
      <c r="S2756">
        <v>0.64802829917585258</v>
      </c>
      <c r="T2756">
        <v>0.73944705542573574</v>
      </c>
      <c r="U2756">
        <v>0.78035388432516195</v>
      </c>
      <c r="V2756">
        <v>0.83647004979760375</v>
      </c>
      <c r="W2756">
        <v>0.7806956234777922</v>
      </c>
      <c r="X2756">
        <v>0.81014656886070036</v>
      </c>
      <c r="Y2756">
        <v>0.78236686431662761</v>
      </c>
      <c r="Z2756">
        <v>0.79969601069594254</v>
      </c>
    </row>
    <row r="2757" spans="1:26" x14ac:dyDescent="0.25">
      <c r="A2757" t="s">
        <v>86</v>
      </c>
      <c r="B2757" t="s">
        <v>363</v>
      </c>
      <c r="C2757" t="str">
        <f>+VLOOKUP(Importaciones_mensuales[[#This Row],[Código Arancelario]],Codigos10[],2,0)</f>
        <v>Pepino</v>
      </c>
      <c r="D2757">
        <f>+VLOOKUP(Importaciones_mensuales[[#This Row],[Cultivo]],Cod_categoría[],2,0)</f>
        <v>100112016</v>
      </c>
      <c r="E2757" t="str">
        <f>+VLOOKUP(Importaciones_mensuales[[#This Row],[Código Arancelario]],Codigos10[],4,0)</f>
        <v>Conserva</v>
      </c>
      <c r="F2757">
        <f>+VLOOKUP(Importaciones_mensuales[[#This Row],[Procesamiento]],Cod_procesamiento[],2,0)</f>
        <v>2</v>
      </c>
      <c r="G2757" t="str">
        <f>+VLOOKUP(Importaciones_mensuales[[#This Row],[Código Arancelario]],Codigos10[],3,0)</f>
        <v>Sin especificar</v>
      </c>
      <c r="H2757">
        <f>+VLOOKUP(Importaciones_mensuales[[#This Row],[Tipo]],Cod_tipo[],2,0)</f>
        <v>5</v>
      </c>
      <c r="I2757" t="str">
        <f>+VLOOKUP(Importaciones_mensuales[[#This Row],[Código Arancelario]],Codigos10[],5,0)</f>
        <v>Hortalizas</v>
      </c>
      <c r="J2757">
        <f>+VLOOKUP(Importaciones_mensuales[[#This Row],[Categoría]],Cod_Tipo_cultivo[],2,0)</f>
        <v>7</v>
      </c>
      <c r="K2757" t="s">
        <v>20</v>
      </c>
      <c r="L2757">
        <f>+VLOOKUP(Importaciones_mensuales[[#This Row],[Contenido]],Contenido_cod[],2,0)</f>
        <v>2</v>
      </c>
      <c r="M2757" t="str">
        <f>+VLOOKUP(Importaciones_mensuales[[#This Row],[Código Arancelario]],Codigos10[],7,0)</f>
        <v>Pepinos y pepinillos</v>
      </c>
      <c r="N2757">
        <v>2017</v>
      </c>
      <c r="O2757">
        <v>0.63947510822510822</v>
      </c>
      <c r="P2757">
        <v>0.55937916666666665</v>
      </c>
      <c r="Q2757">
        <v>0.84699999999999998</v>
      </c>
      <c r="R2757">
        <v>0.67038851351351347</v>
      </c>
      <c r="S2757">
        <v>0.68163312101910833</v>
      </c>
      <c r="T2757">
        <v>0.67691897590361438</v>
      </c>
      <c r="U2757">
        <v>0.5400625</v>
      </c>
      <c r="V2757">
        <v>0.63249999999999995</v>
      </c>
      <c r="W2757">
        <v>0.79735089285714289</v>
      </c>
      <c r="X2757" t="s">
        <v>364</v>
      </c>
      <c r="Y2757">
        <v>0.75015270270270273</v>
      </c>
      <c r="Z2757">
        <v>0.64649178832116794</v>
      </c>
    </row>
    <row r="2758" spans="1:26" x14ac:dyDescent="0.25">
      <c r="A2758" t="s">
        <v>87</v>
      </c>
      <c r="B2758" t="s">
        <v>363</v>
      </c>
      <c r="C2758" t="str">
        <f>+VLOOKUP(Importaciones_mensuales[[#This Row],[Código Arancelario]],Codigos10[],2,0)</f>
        <v>Cebolla</v>
      </c>
      <c r="D2758">
        <f>+VLOOKUP(Importaciones_mensuales[[#This Row],[Cultivo]],Cod_categoría[],2,0)</f>
        <v>100112004</v>
      </c>
      <c r="E2758" t="str">
        <f>+VLOOKUP(Importaciones_mensuales[[#This Row],[Código Arancelario]],Codigos10[],4,0)</f>
        <v>Deshidratado</v>
      </c>
      <c r="F2758">
        <f>+VLOOKUP(Importaciones_mensuales[[#This Row],[Procesamiento]],Cod_procesamiento[],2,0)</f>
        <v>3</v>
      </c>
      <c r="G2758" t="str">
        <f>+VLOOKUP(Importaciones_mensuales[[#This Row],[Código Arancelario]],Codigos10[],3,0)</f>
        <v>Sin especificar</v>
      </c>
      <c r="H2758">
        <f>+VLOOKUP(Importaciones_mensuales[[#This Row],[Tipo]],Cod_tipo[],2,0)</f>
        <v>5</v>
      </c>
      <c r="I2758" t="str">
        <f>+VLOOKUP(Importaciones_mensuales[[#This Row],[Código Arancelario]],Codigos10[],5,0)</f>
        <v>Hortalizas</v>
      </c>
      <c r="J2758">
        <f>+VLOOKUP(Importaciones_mensuales[[#This Row],[Categoría]],Cod_Tipo_cultivo[],2,0)</f>
        <v>7</v>
      </c>
      <c r="K2758" t="s">
        <v>20</v>
      </c>
      <c r="L2758">
        <f>+VLOOKUP(Importaciones_mensuales[[#This Row],[Contenido]],Contenido_cod[],2,0)</f>
        <v>2</v>
      </c>
      <c r="M2758" t="str">
        <f>+VLOOKUP(Importaciones_mensuales[[#This Row],[Código Arancelario]],Codigos10[],7,0)</f>
        <v>Sin especificar</v>
      </c>
      <c r="N2758">
        <v>2017</v>
      </c>
      <c r="O2758">
        <v>2.1499799857908948</v>
      </c>
      <c r="P2758">
        <v>2.3511070714643849</v>
      </c>
      <c r="Q2758">
        <v>2.7660371755778876</v>
      </c>
      <c r="R2758">
        <v>2.3830232468129013</v>
      </c>
      <c r="S2758">
        <v>2.2365083745951737</v>
      </c>
      <c r="T2758">
        <v>2.2542534320128458</v>
      </c>
      <c r="U2758">
        <v>2.5890523389597675</v>
      </c>
      <c r="V2758">
        <v>2.1209520447457146</v>
      </c>
      <c r="W2758">
        <v>2.281743200682107</v>
      </c>
      <c r="X2758">
        <v>2.6263988350750886</v>
      </c>
      <c r="Y2758">
        <v>2.1990450702558277</v>
      </c>
      <c r="Z2758">
        <v>2.4918597133281803</v>
      </c>
    </row>
    <row r="2759" spans="1:26" x14ac:dyDescent="0.25">
      <c r="A2759" t="s">
        <v>89</v>
      </c>
      <c r="B2759" t="s">
        <v>363</v>
      </c>
      <c r="C2759" t="str">
        <f>+VLOOKUP(Importaciones_mensuales[[#This Row],[Código Arancelario]],Codigos10[],2,0)</f>
        <v>Puerro</v>
      </c>
      <c r="D2759">
        <f>+VLOOKUP(Importaciones_mensuales[[#This Row],[Cultivo]],Cod_categoría[],2,0)</f>
        <v>100114035</v>
      </c>
      <c r="E2759" t="str">
        <f>+VLOOKUP(Importaciones_mensuales[[#This Row],[Código Arancelario]],Codigos10[],4,0)</f>
        <v>Deshidratado</v>
      </c>
      <c r="F2759">
        <f>+VLOOKUP(Importaciones_mensuales[[#This Row],[Procesamiento]],Cod_procesamiento[],2,0)</f>
        <v>3</v>
      </c>
      <c r="G2759" t="str">
        <f>+VLOOKUP(Importaciones_mensuales[[#This Row],[Código Arancelario]],Codigos10[],3,0)</f>
        <v>Sin especificar</v>
      </c>
      <c r="H2759">
        <f>+VLOOKUP(Importaciones_mensuales[[#This Row],[Tipo]],Cod_tipo[],2,0)</f>
        <v>5</v>
      </c>
      <c r="I2759" t="str">
        <f>+VLOOKUP(Importaciones_mensuales[[#This Row],[Código Arancelario]],Codigos10[],5,0)</f>
        <v>Hortalizas</v>
      </c>
      <c r="J2759">
        <f>+VLOOKUP(Importaciones_mensuales[[#This Row],[Categoría]],Cod_Tipo_cultivo[],2,0)</f>
        <v>7</v>
      </c>
      <c r="K2759" t="s">
        <v>20</v>
      </c>
      <c r="L2759">
        <f>+VLOOKUP(Importaciones_mensuales[[#This Row],[Contenido]],Contenido_cod[],2,0)</f>
        <v>2</v>
      </c>
      <c r="M2759" t="str">
        <f>+VLOOKUP(Importaciones_mensuales[[#This Row],[Código Arancelario]],Codigos10[],7,0)</f>
        <v>Sin especificar</v>
      </c>
      <c r="N2759">
        <v>2017</v>
      </c>
      <c r="O2759">
        <v>5.39</v>
      </c>
      <c r="P2759" t="s">
        <v>364</v>
      </c>
      <c r="Q2759">
        <v>5.2508391203703706</v>
      </c>
      <c r="R2759" t="s">
        <v>364</v>
      </c>
      <c r="S2759" t="s">
        <v>364</v>
      </c>
      <c r="T2759" t="s">
        <v>364</v>
      </c>
      <c r="U2759">
        <v>5.0505355575065849</v>
      </c>
      <c r="V2759">
        <v>4.0343103448275865</v>
      </c>
      <c r="W2759" t="s">
        <v>364</v>
      </c>
      <c r="X2759">
        <v>2.5202266666666668</v>
      </c>
      <c r="Y2759">
        <v>2.95811</v>
      </c>
      <c r="Z2759" t="s">
        <v>364</v>
      </c>
    </row>
    <row r="2760" spans="1:26" x14ac:dyDescent="0.25">
      <c r="A2760" t="s">
        <v>273</v>
      </c>
      <c r="B2760" t="s">
        <v>362</v>
      </c>
      <c r="C2760" t="str">
        <f>+VLOOKUP(Importaciones_mensuales[[#This Row],[Código Arancelario]],Codigos10[],2,0)</f>
        <v>Arándano</v>
      </c>
      <c r="D2760">
        <f>+VLOOKUP(Importaciones_mensuales[[#This Row],[Cultivo]],Cod_categoría[],2,0)</f>
        <v>100101001</v>
      </c>
      <c r="E2760" t="str">
        <f>+VLOOKUP(Importaciones_mensuales[[#This Row],[Código Arancelario]],Codigos10[],4,0)</f>
        <v>Deshidratado</v>
      </c>
      <c r="F2760">
        <f>+VLOOKUP(Importaciones_mensuales[[#This Row],[Procesamiento]],Cod_procesamiento[],2,0)</f>
        <v>3</v>
      </c>
      <c r="G2760" t="str">
        <f>+VLOOKUP(Importaciones_mensuales[[#This Row],[Código Arancelario]],Codigos10[],3,0)</f>
        <v>No orgánico</v>
      </c>
      <c r="H2760">
        <f>+VLOOKUP(Importaciones_mensuales[[#This Row],[Tipo]],Cod_tipo[],2,0)</f>
        <v>2</v>
      </c>
      <c r="I2760" t="str">
        <f>+VLOOKUP(Importaciones_mensuales[[#This Row],[Código Arancelario]],Codigos10[],5,0)</f>
        <v>Berries</v>
      </c>
      <c r="J2760">
        <f>+VLOOKUP(Importaciones_mensuales[[#This Row],[Categoría]],Cod_Tipo_cultivo[],2,0)</f>
        <v>1</v>
      </c>
      <c r="K2760" t="s">
        <v>129</v>
      </c>
      <c r="L2760">
        <f>+VLOOKUP(Importaciones_mensuales[[#This Row],[Contenido]],Contenido_cod[],2,0)</f>
        <v>1</v>
      </c>
      <c r="M2760" t="str">
        <f>+VLOOKUP(Importaciones_mensuales[[#This Row],[Código Arancelario]],Codigos10[],7,0)</f>
        <v>Sin especificar</v>
      </c>
      <c r="N2760">
        <v>2020</v>
      </c>
      <c r="O2760">
        <v>0</v>
      </c>
      <c r="P2760">
        <v>0</v>
      </c>
      <c r="Q2760">
        <v>45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6.42</v>
      </c>
      <c r="X2760">
        <v>0</v>
      </c>
      <c r="Y2760">
        <v>1.1000000000000001</v>
      </c>
      <c r="Z2760">
        <v>355.49</v>
      </c>
    </row>
    <row r="2761" spans="1:26" x14ac:dyDescent="0.25">
      <c r="A2761" t="s">
        <v>24</v>
      </c>
      <c r="B2761" t="s">
        <v>362</v>
      </c>
      <c r="C2761" t="str">
        <f>+VLOOKUP(Importaciones_mensuales[[#This Row],[Código Arancelario]],Codigos10[],2,0)</f>
        <v>Cebolla</v>
      </c>
      <c r="D2761">
        <f>+VLOOKUP(Importaciones_mensuales[[#This Row],[Cultivo]],Cod_categoría[],2,0)</f>
        <v>100112004</v>
      </c>
      <c r="E2761" t="str">
        <f>+VLOOKUP(Importaciones_mensuales[[#This Row],[Código Arancelario]],Codigos10[],4,0)</f>
        <v>Fresco</v>
      </c>
      <c r="F2761">
        <f>+VLOOKUP(Importaciones_mensuales[[#This Row],[Procesamiento]],Cod_procesamiento[],2,0)</f>
        <v>4</v>
      </c>
      <c r="G2761" t="str">
        <f>+VLOOKUP(Importaciones_mensuales[[#This Row],[Código Arancelario]],Codigos10[],3,0)</f>
        <v>Orgánico</v>
      </c>
      <c r="H2761">
        <f>+VLOOKUP(Importaciones_mensuales[[#This Row],[Tipo]],Cod_tipo[],2,0)</f>
        <v>1</v>
      </c>
      <c r="I2761" t="str">
        <f>+VLOOKUP(Importaciones_mensuales[[#This Row],[Código Arancelario]],Codigos10[],5,0)</f>
        <v>Hortalizas</v>
      </c>
      <c r="J2761">
        <f>+VLOOKUP(Importaciones_mensuales[[#This Row],[Categoría]],Cod_Tipo_cultivo[],2,0)</f>
        <v>7</v>
      </c>
      <c r="K2761" t="s">
        <v>20</v>
      </c>
      <c r="L2761">
        <f>+VLOOKUP(Importaciones_mensuales[[#This Row],[Contenido]],Contenido_cod[],2,0)</f>
        <v>2</v>
      </c>
      <c r="M2761" t="str">
        <f>+VLOOKUP(Importaciones_mensuales[[#This Row],[Código Arancelario]],Codigos10[],7,0)</f>
        <v>Sin especificar</v>
      </c>
      <c r="N2761">
        <v>2019</v>
      </c>
      <c r="O2761">
        <v>0</v>
      </c>
      <c r="P2761">
        <v>0</v>
      </c>
      <c r="Q2761">
        <v>39504</v>
      </c>
      <c r="R2761">
        <v>120000</v>
      </c>
      <c r="S2761">
        <v>0</v>
      </c>
      <c r="T2761">
        <v>0</v>
      </c>
      <c r="U2761">
        <v>0</v>
      </c>
      <c r="V2761">
        <v>0</v>
      </c>
      <c r="W2761">
        <v>59400</v>
      </c>
      <c r="X2761">
        <v>115168</v>
      </c>
      <c r="Y2761">
        <v>0</v>
      </c>
      <c r="Z2761">
        <v>0</v>
      </c>
    </row>
    <row r="2762" spans="1:26" x14ac:dyDescent="0.25">
      <c r="A2762" t="s">
        <v>93</v>
      </c>
      <c r="B2762" t="s">
        <v>363</v>
      </c>
      <c r="C2762" t="str">
        <f>+VLOOKUP(Importaciones_mensuales[[#This Row],[Código Arancelario]],Codigos10[],2,0)</f>
        <v>Apio</v>
      </c>
      <c r="D2762">
        <f>+VLOOKUP(Importaciones_mensuales[[#This Row],[Cultivo]],Cod_categoría[],2,0)</f>
        <v>100112017</v>
      </c>
      <c r="E2762" t="str">
        <f>+VLOOKUP(Importaciones_mensuales[[#This Row],[Código Arancelario]],Codigos10[],4,0)</f>
        <v>Deshidratado</v>
      </c>
      <c r="F2762">
        <f>+VLOOKUP(Importaciones_mensuales[[#This Row],[Procesamiento]],Cod_procesamiento[],2,0)</f>
        <v>3</v>
      </c>
      <c r="G2762" t="str">
        <f>+VLOOKUP(Importaciones_mensuales[[#This Row],[Código Arancelario]],Codigos10[],3,0)</f>
        <v>Sin especificar</v>
      </c>
      <c r="H2762">
        <f>+VLOOKUP(Importaciones_mensuales[[#This Row],[Tipo]],Cod_tipo[],2,0)</f>
        <v>5</v>
      </c>
      <c r="I2762" t="str">
        <f>+VLOOKUP(Importaciones_mensuales[[#This Row],[Código Arancelario]],Codigos10[],5,0)</f>
        <v>Hortalizas</v>
      </c>
      <c r="J2762">
        <f>+VLOOKUP(Importaciones_mensuales[[#This Row],[Categoría]],Cod_Tipo_cultivo[],2,0)</f>
        <v>7</v>
      </c>
      <c r="K2762" t="s">
        <v>20</v>
      </c>
      <c r="L2762">
        <f>+VLOOKUP(Importaciones_mensuales[[#This Row],[Contenido]],Contenido_cod[],2,0)</f>
        <v>2</v>
      </c>
      <c r="M2762" t="str">
        <f>+VLOOKUP(Importaciones_mensuales[[#This Row],[Código Arancelario]],Codigos10[],7,0)</f>
        <v>Sin especificar</v>
      </c>
      <c r="N2762">
        <v>2017</v>
      </c>
      <c r="O2762" t="s">
        <v>364</v>
      </c>
      <c r="P2762" t="s">
        <v>364</v>
      </c>
      <c r="Q2762" t="s">
        <v>364</v>
      </c>
      <c r="R2762">
        <v>2.95</v>
      </c>
      <c r="S2762" t="s">
        <v>364</v>
      </c>
      <c r="T2762" t="s">
        <v>364</v>
      </c>
      <c r="U2762" t="s">
        <v>364</v>
      </c>
      <c r="V2762">
        <v>3.6</v>
      </c>
      <c r="W2762" t="s">
        <v>364</v>
      </c>
      <c r="X2762" t="s">
        <v>364</v>
      </c>
      <c r="Y2762" t="s">
        <v>364</v>
      </c>
      <c r="Z2762">
        <v>25.57255</v>
      </c>
    </row>
    <row r="2763" spans="1:26" x14ac:dyDescent="0.25">
      <c r="A2763" t="s">
        <v>95</v>
      </c>
      <c r="B2763" t="s">
        <v>363</v>
      </c>
      <c r="C2763" t="str">
        <f>+VLOOKUP(Importaciones_mensuales[[#This Row],[Código Arancelario]],Codigos10[],2,0)</f>
        <v>Ajo</v>
      </c>
      <c r="D2763">
        <f>+VLOOKUP(Importaciones_mensuales[[#This Row],[Cultivo]],Cod_categoría[],2,0)</f>
        <v>100112003</v>
      </c>
      <c r="E2763" t="str">
        <f>+VLOOKUP(Importaciones_mensuales[[#This Row],[Código Arancelario]],Codigos10[],4,0)</f>
        <v>Deshidratado</v>
      </c>
      <c r="F2763">
        <f>+VLOOKUP(Importaciones_mensuales[[#This Row],[Procesamiento]],Cod_procesamiento[],2,0)</f>
        <v>3</v>
      </c>
      <c r="G2763" t="str">
        <f>+VLOOKUP(Importaciones_mensuales[[#This Row],[Código Arancelario]],Codigos10[],3,0)</f>
        <v>Sin especificar</v>
      </c>
      <c r="H2763">
        <f>+VLOOKUP(Importaciones_mensuales[[#This Row],[Tipo]],Cod_tipo[],2,0)</f>
        <v>5</v>
      </c>
      <c r="I2763" t="str">
        <f>+VLOOKUP(Importaciones_mensuales[[#This Row],[Código Arancelario]],Codigos10[],5,0)</f>
        <v>Hortalizas</v>
      </c>
      <c r="J2763">
        <f>+VLOOKUP(Importaciones_mensuales[[#This Row],[Categoría]],Cod_Tipo_cultivo[],2,0)</f>
        <v>7</v>
      </c>
      <c r="K2763" t="s">
        <v>20</v>
      </c>
      <c r="L2763">
        <f>+VLOOKUP(Importaciones_mensuales[[#This Row],[Contenido]],Contenido_cod[],2,0)</f>
        <v>2</v>
      </c>
      <c r="M2763" t="str">
        <f>+VLOOKUP(Importaciones_mensuales[[#This Row],[Código Arancelario]],Codigos10[],7,0)</f>
        <v>Sin especificar</v>
      </c>
      <c r="N2763">
        <v>2017</v>
      </c>
      <c r="O2763">
        <v>4.055461282407105</v>
      </c>
      <c r="P2763">
        <v>3.6267806995924623</v>
      </c>
      <c r="Q2763">
        <v>4.5657188806089444</v>
      </c>
      <c r="R2763">
        <v>3.9389079353917555</v>
      </c>
      <c r="S2763">
        <v>4.310160137938138</v>
      </c>
      <c r="T2763">
        <v>3.8860985296982369</v>
      </c>
      <c r="U2763">
        <v>3.3607039254470146</v>
      </c>
      <c r="V2763">
        <v>2.2139516265266934</v>
      </c>
      <c r="W2763">
        <v>3.2871941027965934</v>
      </c>
      <c r="X2763">
        <v>2.8160598841104179</v>
      </c>
      <c r="Y2763">
        <v>2.4805149675616351</v>
      </c>
      <c r="Z2763">
        <v>2.4337416950039232</v>
      </c>
    </row>
    <row r="2764" spans="1:26" x14ac:dyDescent="0.25">
      <c r="A2764" t="s">
        <v>101</v>
      </c>
      <c r="B2764" t="s">
        <v>362</v>
      </c>
      <c r="C2764" t="str">
        <f>+VLOOKUP(Importaciones_mensuales[[#This Row],[Código Arancelario]],Codigos10[],2,0)</f>
        <v>Otras hortalizas</v>
      </c>
      <c r="D2764">
        <f>+VLOOKUP(Importaciones_mensuales[[#This Row],[Cultivo]],Cod_categoría[],2,0)</f>
        <v>100112054</v>
      </c>
      <c r="E2764" t="str">
        <f>+VLOOKUP(Importaciones_mensuales[[#This Row],[Código Arancelario]],Codigos10[],4,0)</f>
        <v>Deshidratado</v>
      </c>
      <c r="F2764">
        <f>+VLOOKUP(Importaciones_mensuales[[#This Row],[Procesamiento]],Cod_procesamiento[],2,0)</f>
        <v>3</v>
      </c>
      <c r="G2764" t="str">
        <f>+VLOOKUP(Importaciones_mensuales[[#This Row],[Código Arancelario]],Codigos10[],3,0)</f>
        <v>Orgánico</v>
      </c>
      <c r="H2764">
        <f>+VLOOKUP(Importaciones_mensuales[[#This Row],[Tipo]],Cod_tipo[],2,0)</f>
        <v>1</v>
      </c>
      <c r="I2764" t="str">
        <f>+VLOOKUP(Importaciones_mensuales[[#This Row],[Código Arancelario]],Codigos10[],5,0)</f>
        <v>Hortalizas</v>
      </c>
      <c r="J2764">
        <f>+VLOOKUP(Importaciones_mensuales[[#This Row],[Categoría]],Cod_Tipo_cultivo[],2,0)</f>
        <v>7</v>
      </c>
      <c r="K2764" t="s">
        <v>20</v>
      </c>
      <c r="L2764">
        <f>+VLOOKUP(Importaciones_mensuales[[#This Row],[Contenido]],Contenido_cod[],2,0)</f>
        <v>2</v>
      </c>
      <c r="M2764" t="str">
        <f>+VLOOKUP(Importaciones_mensuales[[#This Row],[Código Arancelario]],Codigos10[],7,0)</f>
        <v>Sin especificar</v>
      </c>
      <c r="N2764">
        <v>2019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4954.4759999999997</v>
      </c>
      <c r="Z2764">
        <v>0</v>
      </c>
    </row>
    <row r="2765" spans="1:26" x14ac:dyDescent="0.25">
      <c r="A2765" t="s">
        <v>97</v>
      </c>
      <c r="B2765" t="s">
        <v>363</v>
      </c>
      <c r="C2765" t="str">
        <f>+VLOOKUP(Importaciones_mensuales[[#This Row],[Código Arancelario]],Codigos10[],2,0)</f>
        <v>Maíz</v>
      </c>
      <c r="D2765">
        <f>+VLOOKUP(Importaciones_mensuales[[#This Row],[Cultivo]],Cod_categoría[],2,0)</f>
        <v>100114015</v>
      </c>
      <c r="E2765" t="str">
        <f>+VLOOKUP(Importaciones_mensuales[[#This Row],[Código Arancelario]],Codigos10[],4,0)</f>
        <v>Deshidratado</v>
      </c>
      <c r="F2765">
        <f>+VLOOKUP(Importaciones_mensuales[[#This Row],[Procesamiento]],Cod_procesamiento[],2,0)</f>
        <v>3</v>
      </c>
      <c r="G2765" t="str">
        <f>+VLOOKUP(Importaciones_mensuales[[#This Row],[Código Arancelario]],Codigos10[],3,0)</f>
        <v>Siembra</v>
      </c>
      <c r="H2765">
        <f>+VLOOKUP(Importaciones_mensuales[[#This Row],[Tipo]],Cod_tipo[],2,0)</f>
        <v>6</v>
      </c>
      <c r="I2765" t="str">
        <f>+VLOOKUP(Importaciones_mensuales[[#This Row],[Código Arancelario]],Codigos10[],5,0)</f>
        <v>Hortalizas</v>
      </c>
      <c r="J2765">
        <f>+VLOOKUP(Importaciones_mensuales[[#This Row],[Categoría]],Cod_Tipo_cultivo[],2,0)</f>
        <v>7</v>
      </c>
      <c r="K2765" t="s">
        <v>20</v>
      </c>
      <c r="L2765">
        <f>+VLOOKUP(Importaciones_mensuales[[#This Row],[Contenido]],Contenido_cod[],2,0)</f>
        <v>2</v>
      </c>
      <c r="M2765" t="str">
        <f>+VLOOKUP(Importaciones_mensuales[[#This Row],[Código Arancelario]],Codigos10[],7,0)</f>
        <v>Maíz dulce</v>
      </c>
      <c r="N2765">
        <v>2017</v>
      </c>
      <c r="O2765">
        <v>30.241022340518366</v>
      </c>
      <c r="P2765" t="s">
        <v>364</v>
      </c>
      <c r="Q2765">
        <v>13.254344248452993</v>
      </c>
      <c r="R2765" t="s">
        <v>364</v>
      </c>
      <c r="S2765">
        <v>15.692120000000001</v>
      </c>
      <c r="T2765">
        <v>10.493334973694601</v>
      </c>
      <c r="U2765">
        <v>18.440477408354646</v>
      </c>
      <c r="V2765">
        <v>15.312653746954947</v>
      </c>
      <c r="W2765">
        <v>9.4748289520522402</v>
      </c>
      <c r="X2765">
        <v>27.843970731192243</v>
      </c>
      <c r="Y2765">
        <v>24.63088045539558</v>
      </c>
      <c r="Z2765">
        <v>11.200691085003454</v>
      </c>
    </row>
    <row r="2766" spans="1:26" x14ac:dyDescent="0.25">
      <c r="A2766" t="s">
        <v>98</v>
      </c>
      <c r="B2766" t="s">
        <v>363</v>
      </c>
      <c r="C2766" t="str">
        <f>+VLOOKUP(Importaciones_mensuales[[#This Row],[Código Arancelario]],Codigos10[],2,0)</f>
        <v>Maíz</v>
      </c>
      <c r="D2766">
        <f>+VLOOKUP(Importaciones_mensuales[[#This Row],[Cultivo]],Cod_categoría[],2,0)</f>
        <v>100114015</v>
      </c>
      <c r="E2766" t="str">
        <f>+VLOOKUP(Importaciones_mensuales[[#This Row],[Código Arancelario]],Codigos10[],4,0)</f>
        <v>Deshidratado</v>
      </c>
      <c r="F2766">
        <f>+VLOOKUP(Importaciones_mensuales[[#This Row],[Procesamiento]],Cod_procesamiento[],2,0)</f>
        <v>3</v>
      </c>
      <c r="G2766" t="str">
        <f>+VLOOKUP(Importaciones_mensuales[[#This Row],[Código Arancelario]],Codigos10[],3,0)</f>
        <v>Consumo</v>
      </c>
      <c r="H2766">
        <f>+VLOOKUP(Importaciones_mensuales[[#This Row],[Tipo]],Cod_tipo[],2,0)</f>
        <v>7</v>
      </c>
      <c r="I2766" t="str">
        <f>+VLOOKUP(Importaciones_mensuales[[#This Row],[Código Arancelario]],Codigos10[],5,0)</f>
        <v>Hortalizas</v>
      </c>
      <c r="J2766">
        <f>+VLOOKUP(Importaciones_mensuales[[#This Row],[Categoría]],Cod_Tipo_cultivo[],2,0)</f>
        <v>7</v>
      </c>
      <c r="K2766" t="s">
        <v>20</v>
      </c>
      <c r="L2766">
        <f>+VLOOKUP(Importaciones_mensuales[[#This Row],[Contenido]],Contenido_cod[],2,0)</f>
        <v>2</v>
      </c>
      <c r="M2766" t="str">
        <f>+VLOOKUP(Importaciones_mensuales[[#This Row],[Código Arancelario]],Codigos10[],7,0)</f>
        <v>Maíz dulce</v>
      </c>
      <c r="N2766">
        <v>2017</v>
      </c>
      <c r="O2766">
        <v>1.6359776293427137</v>
      </c>
      <c r="P2766">
        <v>0.18062035882703673</v>
      </c>
      <c r="Q2766">
        <v>1.9629578651685393</v>
      </c>
      <c r="R2766">
        <v>1.6873846495119789</v>
      </c>
      <c r="S2766">
        <v>0.13566502242152467</v>
      </c>
      <c r="T2766">
        <v>0.30346963175514108</v>
      </c>
      <c r="U2766">
        <v>0.32780602006688964</v>
      </c>
      <c r="V2766">
        <v>0.26416380854875859</v>
      </c>
      <c r="W2766">
        <v>0.12342765180931015</v>
      </c>
      <c r="X2766">
        <v>0.30525197505197504</v>
      </c>
      <c r="Y2766">
        <v>0.52990647856014694</v>
      </c>
      <c r="Z2766">
        <v>0.18889742725536454</v>
      </c>
    </row>
    <row r="2767" spans="1:26" x14ac:dyDescent="0.25">
      <c r="A2767" t="s">
        <v>100</v>
      </c>
      <c r="B2767" t="s">
        <v>363</v>
      </c>
      <c r="C2767" t="str">
        <f>+VLOOKUP(Importaciones_mensuales[[#This Row],[Código Arancelario]],Codigos10[],2,0)</f>
        <v>Maíz</v>
      </c>
      <c r="D2767">
        <f>+VLOOKUP(Importaciones_mensuales[[#This Row],[Cultivo]],Cod_categoría[],2,0)</f>
        <v>100114015</v>
      </c>
      <c r="E2767" t="str">
        <f>+VLOOKUP(Importaciones_mensuales[[#This Row],[Código Arancelario]],Codigos10[],4,0)</f>
        <v>Deshidratado</v>
      </c>
      <c r="F2767">
        <f>+VLOOKUP(Importaciones_mensuales[[#This Row],[Procesamiento]],Cod_procesamiento[],2,0)</f>
        <v>3</v>
      </c>
      <c r="G2767" t="str">
        <f>+VLOOKUP(Importaciones_mensuales[[#This Row],[Código Arancelario]],Codigos10[],3,0)</f>
        <v>Sin especificar</v>
      </c>
      <c r="H2767">
        <f>+VLOOKUP(Importaciones_mensuales[[#This Row],[Tipo]],Cod_tipo[],2,0)</f>
        <v>5</v>
      </c>
      <c r="I2767" t="str">
        <f>+VLOOKUP(Importaciones_mensuales[[#This Row],[Código Arancelario]],Codigos10[],5,0)</f>
        <v>Hortalizas</v>
      </c>
      <c r="J2767">
        <f>+VLOOKUP(Importaciones_mensuales[[#This Row],[Categoría]],Cod_Tipo_cultivo[],2,0)</f>
        <v>7</v>
      </c>
      <c r="K2767" t="s">
        <v>20</v>
      </c>
      <c r="L2767">
        <f>+VLOOKUP(Importaciones_mensuales[[#This Row],[Contenido]],Contenido_cod[],2,0)</f>
        <v>2</v>
      </c>
      <c r="M2767" t="str">
        <f>+VLOOKUP(Importaciones_mensuales[[#This Row],[Código Arancelario]],Codigos10[],7,0)</f>
        <v>Maíz dulce</v>
      </c>
      <c r="N2767">
        <v>2017</v>
      </c>
      <c r="O2767">
        <v>0.1524540757749713</v>
      </c>
      <c r="P2767" t="s">
        <v>364</v>
      </c>
      <c r="Q2767" t="s">
        <v>364</v>
      </c>
      <c r="R2767" t="s">
        <v>364</v>
      </c>
      <c r="S2767" t="s">
        <v>364</v>
      </c>
      <c r="T2767">
        <v>31.421121251629728</v>
      </c>
      <c r="U2767">
        <v>72.512499999999989</v>
      </c>
      <c r="V2767" t="s">
        <v>364</v>
      </c>
      <c r="W2767" t="s">
        <v>364</v>
      </c>
      <c r="X2767" t="s">
        <v>364</v>
      </c>
      <c r="Y2767" t="s">
        <v>364</v>
      </c>
      <c r="Z2767">
        <v>0.11234941006002898</v>
      </c>
    </row>
    <row r="2768" spans="1:26" x14ac:dyDescent="0.25">
      <c r="A2768" t="s">
        <v>170</v>
      </c>
      <c r="B2768" t="s">
        <v>362</v>
      </c>
      <c r="C2768" t="str">
        <f>+VLOOKUP(Importaciones_mensuales[[#This Row],[Código Arancelario]],Codigos10[],2,0)</f>
        <v>Palta</v>
      </c>
      <c r="D2768">
        <f>+VLOOKUP(Importaciones_mensuales[[#This Row],[Cultivo]],Cod_categoría[],2,0)</f>
        <v>100106002</v>
      </c>
      <c r="E2768" t="str">
        <f>+VLOOKUP(Importaciones_mensuales[[#This Row],[Código Arancelario]],Codigos10[],4,0)</f>
        <v>Sin especificar</v>
      </c>
      <c r="F2768">
        <f>+VLOOKUP(Importaciones_mensuales[[#This Row],[Procesamiento]],Cod_procesamiento[],2,0)</f>
        <v>6</v>
      </c>
      <c r="G2768" t="str">
        <f>+VLOOKUP(Importaciones_mensuales[[#This Row],[Código Arancelario]],Codigos10[],3,0)</f>
        <v>No orgánico</v>
      </c>
      <c r="H2768">
        <f>+VLOOKUP(Importaciones_mensuales[[#This Row],[Tipo]],Cod_tipo[],2,0)</f>
        <v>2</v>
      </c>
      <c r="I2768" t="str">
        <f>+VLOOKUP(Importaciones_mensuales[[#This Row],[Código Arancelario]],Codigos10[],5,0)</f>
        <v>Frutos Oleaginosos</v>
      </c>
      <c r="J2768">
        <f>+VLOOKUP(Importaciones_mensuales[[#This Row],[Categoría]],Cod_Tipo_cultivo[],2,0)</f>
        <v>12</v>
      </c>
      <c r="K2768" t="s">
        <v>129</v>
      </c>
      <c r="L2768">
        <f>+VLOOKUP(Importaciones_mensuales[[#This Row],[Contenido]],Contenido_cod[],2,0)</f>
        <v>1</v>
      </c>
      <c r="M2768" t="str">
        <f>+VLOOKUP(Importaciones_mensuales[[#This Row],[Código Arancelario]],Codigos10[],7,0)</f>
        <v>Hass</v>
      </c>
      <c r="N2768">
        <v>2019</v>
      </c>
      <c r="O2768">
        <v>0</v>
      </c>
      <c r="P2768">
        <v>6.9</v>
      </c>
      <c r="Q2768">
        <v>631297</v>
      </c>
      <c r="R2768">
        <v>2108763.6269</v>
      </c>
      <c r="S2768">
        <v>5420485.2800000003</v>
      </c>
      <c r="T2768">
        <v>3696176.7423</v>
      </c>
      <c r="U2768">
        <v>2878168.6776999999</v>
      </c>
      <c r="V2768">
        <v>1271169.6000000001</v>
      </c>
      <c r="W2768">
        <v>578143.6</v>
      </c>
      <c r="X2768">
        <v>17940.5</v>
      </c>
      <c r="Y2768">
        <v>0</v>
      </c>
      <c r="Z2768">
        <v>0.3</v>
      </c>
    </row>
    <row r="2769" spans="1:26" x14ac:dyDescent="0.25">
      <c r="A2769" t="s">
        <v>104</v>
      </c>
      <c r="B2769" t="s">
        <v>363</v>
      </c>
      <c r="C2769" t="str">
        <f>+VLOOKUP(Importaciones_mensuales[[#This Row],[Código Arancelario]],Codigos10[],2,0)</f>
        <v>Arveja</v>
      </c>
      <c r="D2769">
        <f>+VLOOKUP(Importaciones_mensuales[[#This Row],[Cultivo]],Cod_categoría[],2,0)</f>
        <v>100112022</v>
      </c>
      <c r="E2769" t="str">
        <f>+VLOOKUP(Importaciones_mensuales[[#This Row],[Código Arancelario]],Codigos10[],4,0)</f>
        <v>Deshidratado</v>
      </c>
      <c r="F2769">
        <f>+VLOOKUP(Importaciones_mensuales[[#This Row],[Procesamiento]],Cod_procesamiento[],2,0)</f>
        <v>3</v>
      </c>
      <c r="G2769" t="str">
        <f>+VLOOKUP(Importaciones_mensuales[[#This Row],[Código Arancelario]],Codigos10[],3,0)</f>
        <v>Siembra</v>
      </c>
      <c r="H2769">
        <f>+VLOOKUP(Importaciones_mensuales[[#This Row],[Tipo]],Cod_tipo[],2,0)</f>
        <v>6</v>
      </c>
      <c r="I2769" t="str">
        <f>+VLOOKUP(Importaciones_mensuales[[#This Row],[Código Arancelario]],Codigos10[],5,0)</f>
        <v>Granos</v>
      </c>
      <c r="J2769">
        <f>+VLOOKUP(Importaciones_mensuales[[#This Row],[Categoría]],Cod_Tipo_cultivo[],2,0)</f>
        <v>8</v>
      </c>
      <c r="K2769" t="s">
        <v>20</v>
      </c>
      <c r="L2769">
        <f>+VLOOKUP(Importaciones_mensuales[[#This Row],[Contenido]],Contenido_cod[],2,0)</f>
        <v>2</v>
      </c>
      <c r="M2769" t="str">
        <f>+VLOOKUP(Importaciones_mensuales[[#This Row],[Código Arancelario]],Codigos10[],7,0)</f>
        <v>Sin especificar</v>
      </c>
      <c r="N2769">
        <v>2017</v>
      </c>
      <c r="O2769" t="s">
        <v>364</v>
      </c>
      <c r="P2769" t="s">
        <v>364</v>
      </c>
      <c r="Q2769">
        <v>6.4435460503154873</v>
      </c>
      <c r="R2769">
        <v>2.8843196304849883</v>
      </c>
      <c r="S2769">
        <v>1.306651</v>
      </c>
      <c r="T2769">
        <v>1.979448053270662</v>
      </c>
      <c r="U2769">
        <v>1.5032062515646794</v>
      </c>
      <c r="V2769">
        <v>1.1977216630073484</v>
      </c>
      <c r="W2769">
        <v>5.3105737704918035</v>
      </c>
      <c r="X2769">
        <v>2.4150992516454792</v>
      </c>
      <c r="Y2769">
        <v>1.3292928059989912</v>
      </c>
      <c r="Z2769">
        <v>93.080967402733961</v>
      </c>
    </row>
    <row r="2770" spans="1:26" x14ac:dyDescent="0.25">
      <c r="A2770" t="s">
        <v>106</v>
      </c>
      <c r="B2770" t="s">
        <v>363</v>
      </c>
      <c r="C2770" t="str">
        <f>+VLOOKUP(Importaciones_mensuales[[#This Row],[Código Arancelario]],Codigos10[],2,0)</f>
        <v>Arveja</v>
      </c>
      <c r="D2770">
        <f>+VLOOKUP(Importaciones_mensuales[[#This Row],[Cultivo]],Cod_categoría[],2,0)</f>
        <v>100112022</v>
      </c>
      <c r="E2770" t="str">
        <f>+VLOOKUP(Importaciones_mensuales[[#This Row],[Código Arancelario]],Codigos10[],4,0)</f>
        <v>Deshidratado</v>
      </c>
      <c r="F2770">
        <f>+VLOOKUP(Importaciones_mensuales[[#This Row],[Procesamiento]],Cod_procesamiento[],2,0)</f>
        <v>3</v>
      </c>
      <c r="G2770" t="str">
        <f>+VLOOKUP(Importaciones_mensuales[[#This Row],[Código Arancelario]],Codigos10[],3,0)</f>
        <v>Consumo</v>
      </c>
      <c r="H2770">
        <f>+VLOOKUP(Importaciones_mensuales[[#This Row],[Tipo]],Cod_tipo[],2,0)</f>
        <v>7</v>
      </c>
      <c r="I2770" t="str">
        <f>+VLOOKUP(Importaciones_mensuales[[#This Row],[Código Arancelario]],Codigos10[],5,0)</f>
        <v>Granos</v>
      </c>
      <c r="J2770">
        <f>+VLOOKUP(Importaciones_mensuales[[#This Row],[Categoría]],Cod_Tipo_cultivo[],2,0)</f>
        <v>8</v>
      </c>
      <c r="K2770" t="s">
        <v>20</v>
      </c>
      <c r="L2770">
        <f>+VLOOKUP(Importaciones_mensuales[[#This Row],[Contenido]],Contenido_cod[],2,0)</f>
        <v>2</v>
      </c>
      <c r="M2770" t="str">
        <f>+VLOOKUP(Importaciones_mensuales[[#This Row],[Código Arancelario]],Codigos10[],7,0)</f>
        <v>Sin especificar</v>
      </c>
      <c r="N2770">
        <v>2017</v>
      </c>
      <c r="O2770">
        <v>0.44166385822414628</v>
      </c>
      <c r="P2770">
        <v>0.60655150413079784</v>
      </c>
      <c r="Q2770">
        <v>0.52596586271077683</v>
      </c>
      <c r="R2770">
        <v>0.5571640386609209</v>
      </c>
      <c r="S2770">
        <v>0.46460495736583973</v>
      </c>
      <c r="T2770">
        <v>0.47936734118960028</v>
      </c>
      <c r="U2770">
        <v>0.54362151726589514</v>
      </c>
      <c r="V2770">
        <v>0.52794244320017514</v>
      </c>
      <c r="W2770">
        <v>0.54558487423503754</v>
      </c>
      <c r="X2770">
        <v>0.4885926910030145</v>
      </c>
      <c r="Y2770">
        <v>0.54130513205801623</v>
      </c>
      <c r="Z2770">
        <v>0.55141818448023427</v>
      </c>
    </row>
    <row r="2771" spans="1:26" x14ac:dyDescent="0.25">
      <c r="A2771" t="s">
        <v>109</v>
      </c>
      <c r="B2771" t="s">
        <v>363</v>
      </c>
      <c r="C2771" t="str">
        <f>+VLOOKUP(Importaciones_mensuales[[#This Row],[Código Arancelario]],Codigos10[],2,0)</f>
        <v>Poroto</v>
      </c>
      <c r="D2771">
        <f>+VLOOKUP(Importaciones_mensuales[[#This Row],[Cultivo]],Cod_categoría[],2,0)</f>
        <v>100110002</v>
      </c>
      <c r="E2771" t="str">
        <f>+VLOOKUP(Importaciones_mensuales[[#This Row],[Código Arancelario]],Codigos10[],4,0)</f>
        <v>Deshidratado</v>
      </c>
      <c r="F2771">
        <f>+VLOOKUP(Importaciones_mensuales[[#This Row],[Procesamiento]],Cod_procesamiento[],2,0)</f>
        <v>3</v>
      </c>
      <c r="G2771" t="str">
        <f>+VLOOKUP(Importaciones_mensuales[[#This Row],[Código Arancelario]],Codigos10[],3,0)</f>
        <v>Siembra</v>
      </c>
      <c r="H2771">
        <f>+VLOOKUP(Importaciones_mensuales[[#This Row],[Tipo]],Cod_tipo[],2,0)</f>
        <v>6</v>
      </c>
      <c r="I2771" t="str">
        <f>+VLOOKUP(Importaciones_mensuales[[#This Row],[Código Arancelario]],Codigos10[],5,0)</f>
        <v>Granos</v>
      </c>
      <c r="J2771">
        <f>+VLOOKUP(Importaciones_mensuales[[#This Row],[Categoría]],Cod_Tipo_cultivo[],2,0)</f>
        <v>8</v>
      </c>
      <c r="K2771" t="s">
        <v>20</v>
      </c>
      <c r="L2771">
        <f>+VLOOKUP(Importaciones_mensuales[[#This Row],[Contenido]],Contenido_cod[],2,0)</f>
        <v>2</v>
      </c>
      <c r="M2771" t="str">
        <f>+VLOOKUP(Importaciones_mensuales[[#This Row],[Código Arancelario]],Codigos10[],7,0)</f>
        <v>Porotos comunes</v>
      </c>
      <c r="N2771">
        <v>2017</v>
      </c>
      <c r="O2771">
        <v>13.344461538461537</v>
      </c>
      <c r="P2771">
        <v>3.6475057850185832</v>
      </c>
      <c r="Q2771">
        <v>4.096437376129936</v>
      </c>
      <c r="R2771">
        <v>1.1200000000000001</v>
      </c>
      <c r="S2771" t="s">
        <v>364</v>
      </c>
      <c r="T2771">
        <v>3.7203419405714668</v>
      </c>
      <c r="U2771">
        <v>1.2224963762911505</v>
      </c>
      <c r="V2771">
        <v>4.5056896432540503</v>
      </c>
      <c r="W2771">
        <v>3.2732121507374727</v>
      </c>
      <c r="X2771">
        <v>3.6239980585854621</v>
      </c>
      <c r="Y2771">
        <v>4.2873921864894955</v>
      </c>
      <c r="Z2771">
        <v>12.763639360474698</v>
      </c>
    </row>
    <row r="2772" spans="1:26" x14ac:dyDescent="0.25">
      <c r="A2772" t="s">
        <v>114</v>
      </c>
      <c r="B2772" t="s">
        <v>363</v>
      </c>
      <c r="C2772" t="str">
        <f>+VLOOKUP(Importaciones_mensuales[[#This Row],[Código Arancelario]],Codigos10[],2,0)</f>
        <v>Lenteja</v>
      </c>
      <c r="D2772">
        <f>+VLOOKUP(Importaciones_mensuales[[#This Row],[Cultivo]],Cod_categoría[],2,0)</f>
        <v>100110003</v>
      </c>
      <c r="E2772" t="str">
        <f>+VLOOKUP(Importaciones_mensuales[[#This Row],[Código Arancelario]],Codigos10[],4,0)</f>
        <v>Deshidratado</v>
      </c>
      <c r="F2772">
        <f>+VLOOKUP(Importaciones_mensuales[[#This Row],[Procesamiento]],Cod_procesamiento[],2,0)</f>
        <v>3</v>
      </c>
      <c r="G2772" t="str">
        <f>+VLOOKUP(Importaciones_mensuales[[#This Row],[Código Arancelario]],Codigos10[],3,0)</f>
        <v>Sin especificar</v>
      </c>
      <c r="H2772">
        <f>+VLOOKUP(Importaciones_mensuales[[#This Row],[Tipo]],Cod_tipo[],2,0)</f>
        <v>5</v>
      </c>
      <c r="I2772" t="str">
        <f>+VLOOKUP(Importaciones_mensuales[[#This Row],[Código Arancelario]],Codigos10[],5,0)</f>
        <v>Granos</v>
      </c>
      <c r="J2772">
        <f>+VLOOKUP(Importaciones_mensuales[[#This Row],[Categoría]],Cod_Tipo_cultivo[],2,0)</f>
        <v>8</v>
      </c>
      <c r="K2772" t="s">
        <v>20</v>
      </c>
      <c r="L2772">
        <f>+VLOOKUP(Importaciones_mensuales[[#This Row],[Contenido]],Contenido_cod[],2,0)</f>
        <v>2</v>
      </c>
      <c r="M2772" t="str">
        <f>+VLOOKUP(Importaciones_mensuales[[#This Row],[Código Arancelario]],Codigos10[],7,0)</f>
        <v>Sin especificar</v>
      </c>
      <c r="N2772">
        <v>2017</v>
      </c>
      <c r="O2772">
        <v>1.0239228738934738</v>
      </c>
      <c r="P2772">
        <v>1.1243063788116152</v>
      </c>
      <c r="Q2772">
        <v>1.1151762215306009</v>
      </c>
      <c r="R2772">
        <v>1.1037520150054501</v>
      </c>
      <c r="S2772">
        <v>1.0980689403980517</v>
      </c>
      <c r="T2772">
        <v>1.0112239853516041</v>
      </c>
      <c r="U2772">
        <v>1.0305529372880733</v>
      </c>
      <c r="V2772">
        <v>1.0048958956816942</v>
      </c>
      <c r="W2772">
        <v>0.98420411821295917</v>
      </c>
      <c r="X2772">
        <v>1.0496288259841424</v>
      </c>
      <c r="Y2772">
        <v>0.93610601145495509</v>
      </c>
      <c r="Z2772">
        <v>0.93781146336648813</v>
      </c>
    </row>
    <row r="2773" spans="1:26" x14ac:dyDescent="0.25">
      <c r="A2773" t="s">
        <v>116</v>
      </c>
      <c r="B2773" t="s">
        <v>363</v>
      </c>
      <c r="C2773" t="str">
        <f>+VLOOKUP(Importaciones_mensuales[[#This Row],[Código Arancelario]],Codigos10[],2,0)</f>
        <v>Haba</v>
      </c>
      <c r="D2773">
        <f>+VLOOKUP(Importaciones_mensuales[[#This Row],[Cultivo]],Cod_categoría[],2,0)</f>
        <v>100112026</v>
      </c>
      <c r="E2773" t="str">
        <f>+VLOOKUP(Importaciones_mensuales[[#This Row],[Código Arancelario]],Codigos10[],4,0)</f>
        <v>Deshidratado</v>
      </c>
      <c r="F2773">
        <f>+VLOOKUP(Importaciones_mensuales[[#This Row],[Procesamiento]],Cod_procesamiento[],2,0)</f>
        <v>3</v>
      </c>
      <c r="G2773" t="str">
        <f>+VLOOKUP(Importaciones_mensuales[[#This Row],[Código Arancelario]],Codigos10[],3,0)</f>
        <v>Siembra</v>
      </c>
      <c r="H2773">
        <f>+VLOOKUP(Importaciones_mensuales[[#This Row],[Tipo]],Cod_tipo[],2,0)</f>
        <v>6</v>
      </c>
      <c r="I2773" t="str">
        <f>+VLOOKUP(Importaciones_mensuales[[#This Row],[Código Arancelario]],Codigos10[],5,0)</f>
        <v>Granos</v>
      </c>
      <c r="J2773">
        <f>+VLOOKUP(Importaciones_mensuales[[#This Row],[Categoría]],Cod_Tipo_cultivo[],2,0)</f>
        <v>8</v>
      </c>
      <c r="K2773" t="s">
        <v>20</v>
      </c>
      <c r="L2773">
        <f>+VLOOKUP(Importaciones_mensuales[[#This Row],[Contenido]],Contenido_cod[],2,0)</f>
        <v>2</v>
      </c>
      <c r="M2773" t="str">
        <f>+VLOOKUP(Importaciones_mensuales[[#This Row],[Código Arancelario]],Codigos10[],7,0)</f>
        <v>Sin especificar</v>
      </c>
      <c r="N2773">
        <v>2017</v>
      </c>
      <c r="O2773" t="s">
        <v>364</v>
      </c>
      <c r="P2773" t="s">
        <v>364</v>
      </c>
      <c r="Q2773" t="s">
        <v>364</v>
      </c>
      <c r="R2773">
        <v>0.89306800000000008</v>
      </c>
      <c r="S2773" t="s">
        <v>364</v>
      </c>
      <c r="T2773" t="s">
        <v>364</v>
      </c>
      <c r="U2773" t="s">
        <v>364</v>
      </c>
      <c r="V2773" t="s">
        <v>364</v>
      </c>
      <c r="W2773">
        <v>1.7753869196205692</v>
      </c>
      <c r="X2773">
        <v>12.34979702300406</v>
      </c>
      <c r="Y2773">
        <v>1.7365842499999999</v>
      </c>
      <c r="Z2773" t="s">
        <v>364</v>
      </c>
    </row>
    <row r="2774" spans="1:26" x14ac:dyDescent="0.25">
      <c r="A2774" t="s">
        <v>117</v>
      </c>
      <c r="B2774" t="s">
        <v>363</v>
      </c>
      <c r="C2774" t="str">
        <f>+VLOOKUP(Importaciones_mensuales[[#This Row],[Código Arancelario]],Codigos10[],2,0)</f>
        <v>Haba</v>
      </c>
      <c r="D2774">
        <f>+VLOOKUP(Importaciones_mensuales[[#This Row],[Cultivo]],Cod_categoría[],2,0)</f>
        <v>100112026</v>
      </c>
      <c r="E2774" t="str">
        <f>+VLOOKUP(Importaciones_mensuales[[#This Row],[Código Arancelario]],Codigos10[],4,0)</f>
        <v>Deshidratado</v>
      </c>
      <c r="F2774">
        <f>+VLOOKUP(Importaciones_mensuales[[#This Row],[Procesamiento]],Cod_procesamiento[],2,0)</f>
        <v>3</v>
      </c>
      <c r="G2774" t="str">
        <f>+VLOOKUP(Importaciones_mensuales[[#This Row],[Código Arancelario]],Codigos10[],3,0)</f>
        <v>Consumo</v>
      </c>
      <c r="H2774">
        <f>+VLOOKUP(Importaciones_mensuales[[#This Row],[Tipo]],Cod_tipo[],2,0)</f>
        <v>7</v>
      </c>
      <c r="I2774" t="str">
        <f>+VLOOKUP(Importaciones_mensuales[[#This Row],[Código Arancelario]],Codigos10[],5,0)</f>
        <v>Granos</v>
      </c>
      <c r="J2774">
        <f>+VLOOKUP(Importaciones_mensuales[[#This Row],[Categoría]],Cod_Tipo_cultivo[],2,0)</f>
        <v>8</v>
      </c>
      <c r="K2774" t="s">
        <v>20</v>
      </c>
      <c r="L2774">
        <f>+VLOOKUP(Importaciones_mensuales[[#This Row],[Contenido]],Contenido_cod[],2,0)</f>
        <v>2</v>
      </c>
      <c r="M2774" t="str">
        <f>+VLOOKUP(Importaciones_mensuales[[#This Row],[Código Arancelario]],Codigos10[],7,0)</f>
        <v>Sin especificar</v>
      </c>
      <c r="N2774">
        <v>2017</v>
      </c>
      <c r="O2774" t="s">
        <v>364</v>
      </c>
      <c r="P2774" t="s">
        <v>364</v>
      </c>
      <c r="Q2774">
        <v>0.12107999999999999</v>
      </c>
      <c r="R2774">
        <v>0.10632</v>
      </c>
      <c r="S2774">
        <v>5.9575235849056609</v>
      </c>
      <c r="T2774">
        <v>3.7004525132543655</v>
      </c>
      <c r="U2774">
        <v>6.0532321428571425</v>
      </c>
      <c r="V2774">
        <v>0.10650333333333332</v>
      </c>
      <c r="W2774">
        <v>0.41164534883720927</v>
      </c>
      <c r="X2774">
        <v>8.5881904761904764</v>
      </c>
      <c r="Y2774">
        <v>0.42928121226060928</v>
      </c>
      <c r="Z2774" t="s">
        <v>364</v>
      </c>
    </row>
    <row r="2775" spans="1:26" x14ac:dyDescent="0.25">
      <c r="A2775" t="s">
        <v>285</v>
      </c>
      <c r="B2775" t="s">
        <v>363</v>
      </c>
      <c r="C2775" t="str">
        <f>+VLOOKUP(Importaciones_mensuales[[#This Row],[Código Arancelario]],Codigos10[],2,0)</f>
        <v>Arveja</v>
      </c>
      <c r="D2775">
        <f>+VLOOKUP(Importaciones_mensuales[[#This Row],[Cultivo]],Cod_categoría[],2,0)</f>
        <v>100112022</v>
      </c>
      <c r="E2775" t="str">
        <f>+VLOOKUP(Importaciones_mensuales[[#This Row],[Código Arancelario]],Codigos10[],4,0)</f>
        <v>Deshidratado</v>
      </c>
      <c r="F2775">
        <f>+VLOOKUP(Importaciones_mensuales[[#This Row],[Procesamiento]],Cod_procesamiento[],2,0)</f>
        <v>3</v>
      </c>
      <c r="G2775" t="str">
        <f>+VLOOKUP(Importaciones_mensuales[[#This Row],[Código Arancelario]],Codigos10[],3,0)</f>
        <v>Consumo</v>
      </c>
      <c r="H2775">
        <f>+VLOOKUP(Importaciones_mensuales[[#This Row],[Tipo]],Cod_tipo[],2,0)</f>
        <v>7</v>
      </c>
      <c r="I2775" t="str">
        <f>+VLOOKUP(Importaciones_mensuales[[#This Row],[Código Arancelario]],Codigos10[],5,0)</f>
        <v>Granos</v>
      </c>
      <c r="J2775">
        <f>+VLOOKUP(Importaciones_mensuales[[#This Row],[Categoría]],Cod_Tipo_cultivo[],2,0)</f>
        <v>8</v>
      </c>
      <c r="K2775" t="s">
        <v>20</v>
      </c>
      <c r="L2775">
        <f>+VLOOKUP(Importaciones_mensuales[[#This Row],[Contenido]],Contenido_cod[],2,0)</f>
        <v>2</v>
      </c>
      <c r="M2775" t="str">
        <f>+VLOOKUP(Importaciones_mensuales[[#This Row],[Código Arancelario]],Codigos10[],7,0)</f>
        <v>Sin especificar</v>
      </c>
      <c r="N2775">
        <v>2017</v>
      </c>
      <c r="O2775" t="s">
        <v>364</v>
      </c>
      <c r="P2775" t="s">
        <v>364</v>
      </c>
      <c r="Q2775" t="s">
        <v>364</v>
      </c>
      <c r="R2775" t="s">
        <v>364</v>
      </c>
      <c r="S2775">
        <v>0.56770243173774382</v>
      </c>
      <c r="T2775">
        <v>0.6</v>
      </c>
      <c r="U2775">
        <v>0.56349983405243942</v>
      </c>
      <c r="V2775">
        <v>0.543256248831266</v>
      </c>
      <c r="W2775">
        <v>0.51500000000000001</v>
      </c>
      <c r="X2775" t="s">
        <v>364</v>
      </c>
      <c r="Y2775">
        <v>0.54500000000000004</v>
      </c>
      <c r="Z2775" t="s">
        <v>364</v>
      </c>
    </row>
    <row r="2776" spans="1:26" x14ac:dyDescent="0.25">
      <c r="A2776" t="s">
        <v>118</v>
      </c>
      <c r="B2776" t="s">
        <v>363</v>
      </c>
      <c r="C2776" t="str">
        <f>+VLOOKUP(Importaciones_mensuales[[#This Row],[Código Arancelario]],Codigos10[],2,0)</f>
        <v>Mandioca</v>
      </c>
      <c r="D2776">
        <f>+VLOOKUP(Importaciones_mensuales[[#This Row],[Cultivo]],Cod_categoría[],2,0)</f>
        <v>100114040</v>
      </c>
      <c r="E2776" t="str">
        <f>+VLOOKUP(Importaciones_mensuales[[#This Row],[Código Arancelario]],Codigos10[],4,0)</f>
        <v>Deshidratado</v>
      </c>
      <c r="F2776">
        <f>+VLOOKUP(Importaciones_mensuales[[#This Row],[Procesamiento]],Cod_procesamiento[],2,0)</f>
        <v>3</v>
      </c>
      <c r="G2776" t="str">
        <f>+VLOOKUP(Importaciones_mensuales[[#This Row],[Código Arancelario]],Codigos10[],3,0)</f>
        <v>Consumo</v>
      </c>
      <c r="H2776">
        <f>+VLOOKUP(Importaciones_mensuales[[#This Row],[Tipo]],Cod_tipo[],2,0)</f>
        <v>7</v>
      </c>
      <c r="I2776" t="str">
        <f>+VLOOKUP(Importaciones_mensuales[[#This Row],[Código Arancelario]],Codigos10[],5,0)</f>
        <v>Tubérculos</v>
      </c>
      <c r="J2776">
        <f>+VLOOKUP(Importaciones_mensuales[[#This Row],[Categoría]],Cod_Tipo_cultivo[],2,0)</f>
        <v>9</v>
      </c>
      <c r="K2776" t="s">
        <v>20</v>
      </c>
      <c r="L2776">
        <f>+VLOOKUP(Importaciones_mensuales[[#This Row],[Contenido]],Contenido_cod[],2,0)</f>
        <v>2</v>
      </c>
      <c r="M2776" t="str">
        <f>+VLOOKUP(Importaciones_mensuales[[#This Row],[Código Arancelario]],Codigos10[],7,0)</f>
        <v>Sin especificar</v>
      </c>
      <c r="N2776">
        <v>2017</v>
      </c>
      <c r="O2776">
        <v>0.37924340137917117</v>
      </c>
      <c r="P2776">
        <v>0.35802474317099431</v>
      </c>
      <c r="Q2776">
        <v>0.23849782107152012</v>
      </c>
      <c r="R2776">
        <v>0.32444417845187146</v>
      </c>
      <c r="S2776">
        <v>0.40197981235642505</v>
      </c>
      <c r="T2776">
        <v>0.68852694869961228</v>
      </c>
      <c r="U2776">
        <v>0.96774099121262769</v>
      </c>
      <c r="V2776">
        <v>0.65550648024424418</v>
      </c>
      <c r="W2776">
        <v>0.44768010489010351</v>
      </c>
      <c r="X2776">
        <v>0.31650854470190831</v>
      </c>
      <c r="Y2776">
        <v>0.35211052849513769</v>
      </c>
      <c r="Z2776">
        <v>0.32882630983290057</v>
      </c>
    </row>
    <row r="2777" spans="1:26" x14ac:dyDescent="0.25">
      <c r="A2777" t="s">
        <v>120</v>
      </c>
      <c r="B2777" t="s">
        <v>363</v>
      </c>
      <c r="C2777" t="str">
        <f>+VLOOKUP(Importaciones_mensuales[[#This Row],[Código Arancelario]],Codigos10[],2,0)</f>
        <v>Camote</v>
      </c>
      <c r="D2777">
        <f>+VLOOKUP(Importaciones_mensuales[[#This Row],[Cultivo]],Cod_categoría[],2,0)</f>
        <v>100114002</v>
      </c>
      <c r="E2777" t="str">
        <f>+VLOOKUP(Importaciones_mensuales[[#This Row],[Código Arancelario]],Codigos10[],4,0)</f>
        <v>Deshidratado</v>
      </c>
      <c r="F2777">
        <f>+VLOOKUP(Importaciones_mensuales[[#This Row],[Procesamiento]],Cod_procesamiento[],2,0)</f>
        <v>3</v>
      </c>
      <c r="G2777" t="str">
        <f>+VLOOKUP(Importaciones_mensuales[[#This Row],[Código Arancelario]],Codigos10[],3,0)</f>
        <v>Consumo</v>
      </c>
      <c r="H2777">
        <f>+VLOOKUP(Importaciones_mensuales[[#This Row],[Tipo]],Cod_tipo[],2,0)</f>
        <v>7</v>
      </c>
      <c r="I2777" t="str">
        <f>+VLOOKUP(Importaciones_mensuales[[#This Row],[Código Arancelario]],Codigos10[],5,0)</f>
        <v>Tubérculos</v>
      </c>
      <c r="J2777">
        <f>+VLOOKUP(Importaciones_mensuales[[#This Row],[Categoría]],Cod_Tipo_cultivo[],2,0)</f>
        <v>9</v>
      </c>
      <c r="K2777" t="s">
        <v>20</v>
      </c>
      <c r="L2777">
        <f>+VLOOKUP(Importaciones_mensuales[[#This Row],[Contenido]],Contenido_cod[],2,0)</f>
        <v>2</v>
      </c>
      <c r="M2777" t="str">
        <f>+VLOOKUP(Importaciones_mensuales[[#This Row],[Código Arancelario]],Codigos10[],7,0)</f>
        <v>Sin especificar</v>
      </c>
      <c r="N2777">
        <v>2017</v>
      </c>
      <c r="O2777">
        <v>0.26366145502213717</v>
      </c>
      <c r="P2777">
        <v>0.25765110643085892</v>
      </c>
      <c r="Q2777">
        <v>0.1881659623845052</v>
      </c>
      <c r="R2777">
        <v>0.15251129599081978</v>
      </c>
      <c r="S2777">
        <v>0.18155659587426651</v>
      </c>
      <c r="T2777">
        <v>0.14799038163840214</v>
      </c>
      <c r="U2777">
        <v>0.16172147408728749</v>
      </c>
      <c r="V2777">
        <v>0.22836242814038907</v>
      </c>
      <c r="W2777">
        <v>0.21236884991463606</v>
      </c>
      <c r="X2777">
        <v>0.23189168314050837</v>
      </c>
      <c r="Y2777">
        <v>0.30049795859425632</v>
      </c>
      <c r="Z2777">
        <v>0.20725799228424202</v>
      </c>
    </row>
    <row r="2778" spans="1:26" x14ac:dyDescent="0.25">
      <c r="A2778" t="s">
        <v>343</v>
      </c>
      <c r="B2778" t="s">
        <v>363</v>
      </c>
      <c r="C2778" t="str">
        <f>+VLOOKUP(Importaciones_mensuales[[#This Row],[Código Arancelario]],Codigos10[],2,0)</f>
        <v>Taro</v>
      </c>
      <c r="D2778" t="e">
        <f>+VLOOKUP(Importaciones_mensuales[[#This Row],[Cultivo]],Cod_categoría[],2,0)</f>
        <v>#N/A</v>
      </c>
      <c r="E2778" t="str">
        <f>+VLOOKUP(Importaciones_mensuales[[#This Row],[Código Arancelario]],Codigos10[],4,0)</f>
        <v>Deshidratado</v>
      </c>
      <c r="F2778">
        <f>+VLOOKUP(Importaciones_mensuales[[#This Row],[Procesamiento]],Cod_procesamiento[],2,0)</f>
        <v>3</v>
      </c>
      <c r="G2778" t="str">
        <f>+VLOOKUP(Importaciones_mensuales[[#This Row],[Código Arancelario]],Codigos10[],3,0)</f>
        <v>Consumo</v>
      </c>
      <c r="H2778">
        <f>+VLOOKUP(Importaciones_mensuales[[#This Row],[Tipo]],Cod_tipo[],2,0)</f>
        <v>7</v>
      </c>
      <c r="I2778" t="str">
        <f>+VLOOKUP(Importaciones_mensuales[[#This Row],[Código Arancelario]],Codigos10[],5,0)</f>
        <v>Tubérculos</v>
      </c>
      <c r="J2778">
        <f>+VLOOKUP(Importaciones_mensuales[[#This Row],[Categoría]],Cod_Tipo_cultivo[],2,0)</f>
        <v>9</v>
      </c>
      <c r="K2778" t="s">
        <v>20</v>
      </c>
      <c r="L2778">
        <f>+VLOOKUP(Importaciones_mensuales[[#This Row],[Contenido]],Contenido_cod[],2,0)</f>
        <v>2</v>
      </c>
      <c r="M2778" t="str">
        <f>+VLOOKUP(Importaciones_mensuales[[#This Row],[Código Arancelario]],Codigos10[],7,0)</f>
        <v>Sin especificar</v>
      </c>
      <c r="N2778">
        <v>2017</v>
      </c>
      <c r="O2778" t="s">
        <v>364</v>
      </c>
      <c r="P2778" t="s">
        <v>364</v>
      </c>
      <c r="Q2778" t="s">
        <v>364</v>
      </c>
      <c r="R2778" t="s">
        <v>364</v>
      </c>
      <c r="S2778" t="s">
        <v>364</v>
      </c>
      <c r="T2778" t="s">
        <v>364</v>
      </c>
      <c r="U2778" t="s">
        <v>364</v>
      </c>
      <c r="V2778" t="s">
        <v>364</v>
      </c>
      <c r="W2778" t="s">
        <v>364</v>
      </c>
      <c r="X2778">
        <v>1.2562916666666666</v>
      </c>
      <c r="Y2778" t="s">
        <v>364</v>
      </c>
      <c r="Z2778" t="s">
        <v>364</v>
      </c>
    </row>
    <row r="2779" spans="1:26" x14ac:dyDescent="0.25">
      <c r="A2779" t="s">
        <v>124</v>
      </c>
      <c r="B2779" t="s">
        <v>363</v>
      </c>
      <c r="C2779" t="str">
        <f>+VLOOKUP(Importaciones_mensuales[[#This Row],[Código Arancelario]],Codigos10[],2,0)</f>
        <v>Otros tubérculos</v>
      </c>
      <c r="D2779">
        <f>+VLOOKUP(Importaciones_mensuales[[#This Row],[Cultivo]],Cod_categoría[],2,0)</f>
        <v>100114034</v>
      </c>
      <c r="E2779" t="str">
        <f>+VLOOKUP(Importaciones_mensuales[[#This Row],[Código Arancelario]],Codigos10[],4,0)</f>
        <v>Deshidratado</v>
      </c>
      <c r="F2779">
        <f>+VLOOKUP(Importaciones_mensuales[[#This Row],[Procesamiento]],Cod_procesamiento[],2,0)</f>
        <v>3</v>
      </c>
      <c r="G2779" t="str">
        <f>+VLOOKUP(Importaciones_mensuales[[#This Row],[Código Arancelario]],Codigos10[],3,0)</f>
        <v>Consumo</v>
      </c>
      <c r="H2779">
        <f>+VLOOKUP(Importaciones_mensuales[[#This Row],[Tipo]],Cod_tipo[],2,0)</f>
        <v>7</v>
      </c>
      <c r="I2779" t="str">
        <f>+VLOOKUP(Importaciones_mensuales[[#This Row],[Código Arancelario]],Codigos10[],5,0)</f>
        <v>Tubérculos</v>
      </c>
      <c r="J2779">
        <f>+VLOOKUP(Importaciones_mensuales[[#This Row],[Categoría]],Cod_Tipo_cultivo[],2,0)</f>
        <v>9</v>
      </c>
      <c r="K2779" t="s">
        <v>20</v>
      </c>
      <c r="L2779">
        <f>+VLOOKUP(Importaciones_mensuales[[#This Row],[Contenido]],Contenido_cod[],2,0)</f>
        <v>2</v>
      </c>
      <c r="M2779" t="str">
        <f>+VLOOKUP(Importaciones_mensuales[[#This Row],[Código Arancelario]],Codigos10[],7,0)</f>
        <v>Sin especificar</v>
      </c>
      <c r="N2779">
        <v>2017</v>
      </c>
      <c r="O2779">
        <v>0.20078209953994144</v>
      </c>
      <c r="P2779">
        <v>0.17150951748561311</v>
      </c>
      <c r="Q2779">
        <v>0.20758175211949936</v>
      </c>
      <c r="R2779">
        <v>1.2205943102898165</v>
      </c>
      <c r="S2779">
        <v>0.23088209426250714</v>
      </c>
      <c r="T2779">
        <v>0.20826035963105835</v>
      </c>
      <c r="U2779">
        <v>0.20206591971566398</v>
      </c>
      <c r="V2779">
        <v>0.16242380578115448</v>
      </c>
      <c r="W2779">
        <v>0.17674837480849653</v>
      </c>
      <c r="X2779">
        <v>0.23825977067016174</v>
      </c>
      <c r="Y2779">
        <v>0.31960504011318863</v>
      </c>
      <c r="Z2779">
        <v>9.8291995490417144E-2</v>
      </c>
    </row>
    <row r="2780" spans="1:26" x14ac:dyDescent="0.25">
      <c r="A2780" t="s">
        <v>126</v>
      </c>
      <c r="B2780" t="s">
        <v>363</v>
      </c>
      <c r="C2780" t="str">
        <f>+VLOOKUP(Importaciones_mensuales[[#This Row],[Código Arancelario]],Codigos10[],2,0)</f>
        <v>Coco</v>
      </c>
      <c r="D2780">
        <f>+VLOOKUP(Importaciones_mensuales[[#This Row],[Cultivo]],Cod_categoría[],2,0)</f>
        <v>100108007</v>
      </c>
      <c r="E2780" t="str">
        <f>+VLOOKUP(Importaciones_mensuales[[#This Row],[Código Arancelario]],Codigos10[],4,0)</f>
        <v>Deshidratado</v>
      </c>
      <c r="F2780">
        <f>+VLOOKUP(Importaciones_mensuales[[#This Row],[Procesamiento]],Cod_procesamiento[],2,0)</f>
        <v>3</v>
      </c>
      <c r="G2780" t="str">
        <f>+VLOOKUP(Importaciones_mensuales[[#This Row],[Código Arancelario]],Codigos10[],3,0)</f>
        <v>Sin especificar</v>
      </c>
      <c r="H2780">
        <f>+VLOOKUP(Importaciones_mensuales[[#This Row],[Tipo]],Cod_tipo[],2,0)</f>
        <v>5</v>
      </c>
      <c r="I2780" t="str">
        <f>+VLOOKUP(Importaciones_mensuales[[#This Row],[Código Arancelario]],Codigos10[],5,0)</f>
        <v>Tropicales y Subtropicales</v>
      </c>
      <c r="J2780">
        <f>+VLOOKUP(Importaciones_mensuales[[#This Row],[Categoría]],Cod_Tipo_cultivo[],2,0)</f>
        <v>4</v>
      </c>
      <c r="K2780" t="s">
        <v>129</v>
      </c>
      <c r="L2780">
        <f>+VLOOKUP(Importaciones_mensuales[[#This Row],[Contenido]],Contenido_cod[],2,0)</f>
        <v>1</v>
      </c>
      <c r="M2780" t="str">
        <f>+VLOOKUP(Importaciones_mensuales[[#This Row],[Código Arancelario]],Codigos10[],7,0)</f>
        <v>Sin especificar</v>
      </c>
      <c r="N2780">
        <v>2017</v>
      </c>
      <c r="O2780">
        <v>2.2718847074327435</v>
      </c>
      <c r="P2780">
        <v>2.5047039831507476</v>
      </c>
      <c r="Q2780">
        <v>2.514959317220272</v>
      </c>
      <c r="R2780">
        <v>2.2821058623752166</v>
      </c>
      <c r="S2780">
        <v>2.5049743966991067</v>
      </c>
      <c r="T2780">
        <v>2.6017003988363356</v>
      </c>
      <c r="U2780">
        <v>2.4012115537684302</v>
      </c>
      <c r="V2780">
        <v>2.5159148462207832</v>
      </c>
      <c r="W2780">
        <v>3.0257878450466622</v>
      </c>
      <c r="X2780">
        <v>2.6807403386978295</v>
      </c>
      <c r="Y2780">
        <v>2.4784429137623918</v>
      </c>
      <c r="Z2780">
        <v>2.7688396627054397</v>
      </c>
    </row>
    <row r="2781" spans="1:26" x14ac:dyDescent="0.25">
      <c r="A2781" t="s">
        <v>286</v>
      </c>
      <c r="B2781" t="s">
        <v>363</v>
      </c>
      <c r="C2781" t="str">
        <f>+VLOOKUP(Importaciones_mensuales[[#This Row],[Código Arancelario]],Codigos10[],2,0)</f>
        <v>Coco</v>
      </c>
      <c r="D2781">
        <f>+VLOOKUP(Importaciones_mensuales[[#This Row],[Cultivo]],Cod_categoría[],2,0)</f>
        <v>100108007</v>
      </c>
      <c r="E2781" t="str">
        <f>+VLOOKUP(Importaciones_mensuales[[#This Row],[Código Arancelario]],Codigos10[],4,0)</f>
        <v>Deshidratado</v>
      </c>
      <c r="F2781">
        <f>+VLOOKUP(Importaciones_mensuales[[#This Row],[Procesamiento]],Cod_procesamiento[],2,0)</f>
        <v>3</v>
      </c>
      <c r="G2781" t="str">
        <f>+VLOOKUP(Importaciones_mensuales[[#This Row],[Código Arancelario]],Codigos10[],3,0)</f>
        <v>Con cáscara</v>
      </c>
      <c r="H2781">
        <f>+VLOOKUP(Importaciones_mensuales[[#This Row],[Tipo]],Cod_tipo[],2,0)</f>
        <v>3</v>
      </c>
      <c r="I2781" t="str">
        <f>+VLOOKUP(Importaciones_mensuales[[#This Row],[Código Arancelario]],Codigos10[],5,0)</f>
        <v>Tropicales y Subtropicales</v>
      </c>
      <c r="J2781">
        <f>+VLOOKUP(Importaciones_mensuales[[#This Row],[Categoría]],Cod_Tipo_cultivo[],2,0)</f>
        <v>4</v>
      </c>
      <c r="K2781" t="s">
        <v>129</v>
      </c>
      <c r="L2781">
        <f>+VLOOKUP(Importaciones_mensuales[[#This Row],[Contenido]],Contenido_cod[],2,0)</f>
        <v>1</v>
      </c>
      <c r="M2781" t="str">
        <f>+VLOOKUP(Importaciones_mensuales[[#This Row],[Código Arancelario]],Codigos10[],7,0)</f>
        <v>Sin especificar</v>
      </c>
      <c r="N2781">
        <v>2017</v>
      </c>
      <c r="O2781" t="s">
        <v>364</v>
      </c>
      <c r="P2781" t="s">
        <v>364</v>
      </c>
      <c r="Q2781" t="s">
        <v>364</v>
      </c>
      <c r="R2781">
        <v>1.6274758620689656</v>
      </c>
      <c r="S2781">
        <v>2.7348066298342539</v>
      </c>
      <c r="T2781">
        <v>1.6666666666666667</v>
      </c>
      <c r="U2781" t="s">
        <v>364</v>
      </c>
      <c r="V2781" t="s">
        <v>364</v>
      </c>
      <c r="W2781" t="s">
        <v>364</v>
      </c>
      <c r="X2781" t="s">
        <v>364</v>
      </c>
      <c r="Y2781" t="s">
        <v>364</v>
      </c>
      <c r="Z2781" t="s">
        <v>364</v>
      </c>
    </row>
    <row r="2782" spans="1:26" x14ac:dyDescent="0.25">
      <c r="A2782" t="s">
        <v>130</v>
      </c>
      <c r="B2782" t="s">
        <v>363</v>
      </c>
      <c r="C2782" t="str">
        <f>+VLOOKUP(Importaciones_mensuales[[#This Row],[Código Arancelario]],Codigos10[],2,0)</f>
        <v>Coco</v>
      </c>
      <c r="D2782">
        <f>+VLOOKUP(Importaciones_mensuales[[#This Row],[Cultivo]],Cod_categoría[],2,0)</f>
        <v>100108007</v>
      </c>
      <c r="E2782" t="str">
        <f>+VLOOKUP(Importaciones_mensuales[[#This Row],[Código Arancelario]],Codigos10[],4,0)</f>
        <v>Deshidratado</v>
      </c>
      <c r="F2782">
        <f>+VLOOKUP(Importaciones_mensuales[[#This Row],[Procesamiento]],Cod_procesamiento[],2,0)</f>
        <v>3</v>
      </c>
      <c r="G2782" t="str">
        <f>+VLOOKUP(Importaciones_mensuales[[#This Row],[Código Arancelario]],Codigos10[],3,0)</f>
        <v>Sin especificar</v>
      </c>
      <c r="H2782">
        <f>+VLOOKUP(Importaciones_mensuales[[#This Row],[Tipo]],Cod_tipo[],2,0)</f>
        <v>5</v>
      </c>
      <c r="I2782" t="str">
        <f>+VLOOKUP(Importaciones_mensuales[[#This Row],[Código Arancelario]],Codigos10[],5,0)</f>
        <v>Tropicales y Subtropicales</v>
      </c>
      <c r="J2782">
        <f>+VLOOKUP(Importaciones_mensuales[[#This Row],[Categoría]],Cod_Tipo_cultivo[],2,0)</f>
        <v>4</v>
      </c>
      <c r="K2782" t="s">
        <v>129</v>
      </c>
      <c r="L2782">
        <f>+VLOOKUP(Importaciones_mensuales[[#This Row],[Contenido]],Contenido_cod[],2,0)</f>
        <v>1</v>
      </c>
      <c r="M2782" t="str">
        <f>+VLOOKUP(Importaciones_mensuales[[#This Row],[Código Arancelario]],Codigos10[],7,0)</f>
        <v>Sin especificar</v>
      </c>
      <c r="N2782">
        <v>2017</v>
      </c>
      <c r="O2782">
        <v>5.8745000000000003</v>
      </c>
      <c r="P2782">
        <v>3.1506358908399341</v>
      </c>
      <c r="Q2782">
        <v>1.9171304695304696</v>
      </c>
      <c r="R2782">
        <v>0.22535899949120999</v>
      </c>
      <c r="S2782">
        <v>0.2508404625809138</v>
      </c>
      <c r="T2782">
        <v>0.85104808487857109</v>
      </c>
      <c r="U2782">
        <v>0.31539792387543253</v>
      </c>
      <c r="V2782">
        <v>0.41530511463844794</v>
      </c>
      <c r="W2782">
        <v>1.6738902569593148</v>
      </c>
      <c r="X2782">
        <v>0.94200429087624205</v>
      </c>
      <c r="Y2782">
        <v>0.40330477922936997</v>
      </c>
      <c r="Z2782">
        <v>1.4723950627091547</v>
      </c>
    </row>
    <row r="2783" spans="1:26" x14ac:dyDescent="0.25">
      <c r="A2783" t="s">
        <v>131</v>
      </c>
      <c r="B2783" t="s">
        <v>363</v>
      </c>
      <c r="C2783" t="str">
        <f>+VLOOKUP(Importaciones_mensuales[[#This Row],[Código Arancelario]],Codigos10[],2,0)</f>
        <v>Nuez</v>
      </c>
      <c r="D2783">
        <f>+VLOOKUP(Importaciones_mensuales[[#This Row],[Cultivo]],Cod_categoría[],2,0)</f>
        <v>100105004</v>
      </c>
      <c r="E2783" t="str">
        <f>+VLOOKUP(Importaciones_mensuales[[#This Row],[Código Arancelario]],Codigos10[],4,0)</f>
        <v>Deshidratado</v>
      </c>
      <c r="F2783">
        <f>+VLOOKUP(Importaciones_mensuales[[#This Row],[Procesamiento]],Cod_procesamiento[],2,0)</f>
        <v>3</v>
      </c>
      <c r="G2783" t="str">
        <f>+VLOOKUP(Importaciones_mensuales[[#This Row],[Código Arancelario]],Codigos10[],3,0)</f>
        <v>Sin cáscara</v>
      </c>
      <c r="H2783">
        <f>+VLOOKUP(Importaciones_mensuales[[#This Row],[Tipo]],Cod_tipo[],2,0)</f>
        <v>4</v>
      </c>
      <c r="I2783" t="str">
        <f>+VLOOKUP(Importaciones_mensuales[[#This Row],[Código Arancelario]],Codigos10[],5,0)</f>
        <v>Frutos Secos</v>
      </c>
      <c r="J2783">
        <f>+VLOOKUP(Importaciones_mensuales[[#This Row],[Categoría]],Cod_Tipo_cultivo[],2,0)</f>
        <v>6</v>
      </c>
      <c r="K2783" t="s">
        <v>129</v>
      </c>
      <c r="L2783">
        <f>+VLOOKUP(Importaciones_mensuales[[#This Row],[Contenido]],Contenido_cod[],2,0)</f>
        <v>1</v>
      </c>
      <c r="M2783" t="str">
        <f>+VLOOKUP(Importaciones_mensuales[[#This Row],[Código Arancelario]],Codigos10[],7,0)</f>
        <v>Nueces de Brasil</v>
      </c>
      <c r="N2783">
        <v>2017</v>
      </c>
      <c r="O2783" t="s">
        <v>364</v>
      </c>
      <c r="P2783" t="s">
        <v>364</v>
      </c>
      <c r="Q2783" t="s">
        <v>364</v>
      </c>
      <c r="R2783" t="s">
        <v>364</v>
      </c>
      <c r="S2783" t="s">
        <v>364</v>
      </c>
      <c r="T2783" t="s">
        <v>364</v>
      </c>
      <c r="U2783">
        <v>22.298166666666667</v>
      </c>
      <c r="V2783" t="s">
        <v>364</v>
      </c>
      <c r="W2783">
        <v>19.533333333333335</v>
      </c>
      <c r="X2783" t="s">
        <v>364</v>
      </c>
      <c r="Y2783" t="s">
        <v>364</v>
      </c>
      <c r="Z2783" t="s">
        <v>364</v>
      </c>
    </row>
    <row r="2784" spans="1:26" x14ac:dyDescent="0.25">
      <c r="A2784" t="s">
        <v>304</v>
      </c>
      <c r="B2784" t="s">
        <v>363</v>
      </c>
      <c r="C2784" t="str">
        <f>+VLOOKUP(Importaciones_mensuales[[#This Row],[Código Arancelario]],Codigos10[],2,0)</f>
        <v>Nuez</v>
      </c>
      <c r="D2784">
        <f>+VLOOKUP(Importaciones_mensuales[[#This Row],[Cultivo]],Cod_categoría[],2,0)</f>
        <v>100105004</v>
      </c>
      <c r="E2784" t="str">
        <f>+VLOOKUP(Importaciones_mensuales[[#This Row],[Código Arancelario]],Codigos10[],4,0)</f>
        <v>Deshidratado</v>
      </c>
      <c r="F2784">
        <f>+VLOOKUP(Importaciones_mensuales[[#This Row],[Procesamiento]],Cod_procesamiento[],2,0)</f>
        <v>3</v>
      </c>
      <c r="G2784" t="str">
        <f>+VLOOKUP(Importaciones_mensuales[[#This Row],[Código Arancelario]],Codigos10[],3,0)</f>
        <v>Con cáscara</v>
      </c>
      <c r="H2784">
        <f>+VLOOKUP(Importaciones_mensuales[[#This Row],[Tipo]],Cod_tipo[],2,0)</f>
        <v>3</v>
      </c>
      <c r="I2784" t="str">
        <f>+VLOOKUP(Importaciones_mensuales[[#This Row],[Código Arancelario]],Codigos10[],5,0)</f>
        <v>Frutos Secos</v>
      </c>
      <c r="J2784">
        <f>+VLOOKUP(Importaciones_mensuales[[#This Row],[Categoría]],Cod_Tipo_cultivo[],2,0)</f>
        <v>6</v>
      </c>
      <c r="K2784" t="s">
        <v>129</v>
      </c>
      <c r="L2784">
        <f>+VLOOKUP(Importaciones_mensuales[[#This Row],[Contenido]],Contenido_cod[],2,0)</f>
        <v>1</v>
      </c>
      <c r="M2784" t="str">
        <f>+VLOOKUP(Importaciones_mensuales[[#This Row],[Código Arancelario]],Codigos10[],7,0)</f>
        <v>Nueces de marañón</v>
      </c>
      <c r="N2784">
        <v>2017</v>
      </c>
      <c r="O2784">
        <v>30.315887850467291</v>
      </c>
      <c r="P2784" t="s">
        <v>364</v>
      </c>
      <c r="Q2784" t="s">
        <v>364</v>
      </c>
      <c r="R2784">
        <v>43.098930481283418</v>
      </c>
      <c r="S2784" t="s">
        <v>364</v>
      </c>
      <c r="T2784" t="s">
        <v>364</v>
      </c>
      <c r="U2784" t="s">
        <v>364</v>
      </c>
      <c r="V2784" t="s">
        <v>364</v>
      </c>
      <c r="W2784" t="s">
        <v>364</v>
      </c>
      <c r="X2784" t="s">
        <v>364</v>
      </c>
      <c r="Y2784" t="s">
        <v>364</v>
      </c>
      <c r="Z2784" t="s">
        <v>364</v>
      </c>
    </row>
    <row r="2785" spans="1:26" x14ac:dyDescent="0.25">
      <c r="A2785" t="s">
        <v>136</v>
      </c>
      <c r="B2785" t="s">
        <v>363</v>
      </c>
      <c r="C2785" t="str">
        <f>+VLOOKUP(Importaciones_mensuales[[#This Row],[Código Arancelario]],Codigos10[],2,0)</f>
        <v>Nuez</v>
      </c>
      <c r="D2785">
        <f>+VLOOKUP(Importaciones_mensuales[[#This Row],[Cultivo]],Cod_categoría[],2,0)</f>
        <v>100105004</v>
      </c>
      <c r="E2785" t="str">
        <f>+VLOOKUP(Importaciones_mensuales[[#This Row],[Código Arancelario]],Codigos10[],4,0)</f>
        <v>Deshidratado</v>
      </c>
      <c r="F2785">
        <f>+VLOOKUP(Importaciones_mensuales[[#This Row],[Procesamiento]],Cod_procesamiento[],2,0)</f>
        <v>3</v>
      </c>
      <c r="G2785" t="str">
        <f>+VLOOKUP(Importaciones_mensuales[[#This Row],[Código Arancelario]],Codigos10[],3,0)</f>
        <v>Sin cáscara</v>
      </c>
      <c r="H2785">
        <f>+VLOOKUP(Importaciones_mensuales[[#This Row],[Tipo]],Cod_tipo[],2,0)</f>
        <v>4</v>
      </c>
      <c r="I2785" t="str">
        <f>+VLOOKUP(Importaciones_mensuales[[#This Row],[Código Arancelario]],Codigos10[],5,0)</f>
        <v>Frutos Secos</v>
      </c>
      <c r="J2785">
        <f>+VLOOKUP(Importaciones_mensuales[[#This Row],[Categoría]],Cod_Tipo_cultivo[],2,0)</f>
        <v>6</v>
      </c>
      <c r="K2785" t="s">
        <v>129</v>
      </c>
      <c r="L2785">
        <f>+VLOOKUP(Importaciones_mensuales[[#This Row],[Contenido]],Contenido_cod[],2,0)</f>
        <v>1</v>
      </c>
      <c r="M2785" t="str">
        <f>+VLOOKUP(Importaciones_mensuales[[#This Row],[Código Arancelario]],Codigos10[],7,0)</f>
        <v>Nueces de marañón</v>
      </c>
      <c r="N2785">
        <v>2017</v>
      </c>
      <c r="O2785">
        <v>9.215978551575855</v>
      </c>
      <c r="P2785" t="s">
        <v>364</v>
      </c>
      <c r="Q2785">
        <v>10.412937767699672</v>
      </c>
      <c r="R2785">
        <v>10.94713303671637</v>
      </c>
      <c r="S2785">
        <v>10.960823512906845</v>
      </c>
      <c r="T2785">
        <v>11.008411392978362</v>
      </c>
      <c r="U2785">
        <v>11.950428949357521</v>
      </c>
      <c r="V2785">
        <v>12.051826325071939</v>
      </c>
      <c r="W2785">
        <v>12.301909972743305</v>
      </c>
      <c r="X2785">
        <v>11.620218883849835</v>
      </c>
      <c r="Y2785">
        <v>11.583902851263963</v>
      </c>
      <c r="Z2785">
        <v>12.183386707509515</v>
      </c>
    </row>
    <row r="2786" spans="1:26" x14ac:dyDescent="0.25">
      <c r="A2786" t="s">
        <v>141</v>
      </c>
      <c r="B2786" t="s">
        <v>363</v>
      </c>
      <c r="C2786" t="str">
        <f>+VLOOKUP(Importaciones_mensuales[[#This Row],[Código Arancelario]],Codigos10[],2,0)</f>
        <v>Almendra</v>
      </c>
      <c r="D2786">
        <f>+VLOOKUP(Importaciones_mensuales[[#This Row],[Cultivo]],Cod_categoría[],2,0)</f>
        <v>100105001</v>
      </c>
      <c r="E2786" t="str">
        <f>+VLOOKUP(Importaciones_mensuales[[#This Row],[Código Arancelario]],Codigos10[],4,0)</f>
        <v>Deshidratado</v>
      </c>
      <c r="F2786">
        <f>+VLOOKUP(Importaciones_mensuales[[#This Row],[Procesamiento]],Cod_procesamiento[],2,0)</f>
        <v>3</v>
      </c>
      <c r="G2786" t="str">
        <f>+VLOOKUP(Importaciones_mensuales[[#This Row],[Código Arancelario]],Codigos10[],3,0)</f>
        <v>Sin cáscara</v>
      </c>
      <c r="H2786">
        <f>+VLOOKUP(Importaciones_mensuales[[#This Row],[Tipo]],Cod_tipo[],2,0)</f>
        <v>4</v>
      </c>
      <c r="I2786" t="str">
        <f>+VLOOKUP(Importaciones_mensuales[[#This Row],[Código Arancelario]],Codigos10[],5,0)</f>
        <v>Frutos Secos</v>
      </c>
      <c r="J2786">
        <f>+VLOOKUP(Importaciones_mensuales[[#This Row],[Categoría]],Cod_Tipo_cultivo[],2,0)</f>
        <v>6</v>
      </c>
      <c r="K2786" t="s">
        <v>129</v>
      </c>
      <c r="L2786">
        <f>+VLOOKUP(Importaciones_mensuales[[#This Row],[Contenido]],Contenido_cod[],2,0)</f>
        <v>1</v>
      </c>
      <c r="M2786" t="str">
        <f>+VLOOKUP(Importaciones_mensuales[[#This Row],[Código Arancelario]],Codigos10[],7,0)</f>
        <v>Sin especificar</v>
      </c>
      <c r="N2786">
        <v>2017</v>
      </c>
      <c r="O2786">
        <v>6.2490064277442494</v>
      </c>
      <c r="P2786">
        <v>6.0171615910179881</v>
      </c>
      <c r="Q2786">
        <v>6.0756191203631724</v>
      </c>
      <c r="R2786">
        <v>6.3105161454812908</v>
      </c>
      <c r="S2786">
        <v>5.9695594658301783</v>
      </c>
      <c r="T2786">
        <v>5.2250639812924069</v>
      </c>
      <c r="U2786">
        <v>5.7539645058081188</v>
      </c>
      <c r="V2786">
        <v>5.7438118204419775</v>
      </c>
      <c r="W2786">
        <v>6.3328564597314818</v>
      </c>
      <c r="X2786">
        <v>6.1979096864703243</v>
      </c>
      <c r="Y2786">
        <v>5.9244001026868274</v>
      </c>
      <c r="Z2786">
        <v>6.0449624994860995</v>
      </c>
    </row>
    <row r="2787" spans="1:26" x14ac:dyDescent="0.25">
      <c r="A2787" t="s">
        <v>142</v>
      </c>
      <c r="B2787" t="s">
        <v>363</v>
      </c>
      <c r="C2787" t="str">
        <f>+VLOOKUP(Importaciones_mensuales[[#This Row],[Código Arancelario]],Codigos10[],2,0)</f>
        <v>Almendra</v>
      </c>
      <c r="D2787">
        <f>+VLOOKUP(Importaciones_mensuales[[#This Row],[Cultivo]],Cod_categoría[],2,0)</f>
        <v>100105001</v>
      </c>
      <c r="E2787" t="str">
        <f>+VLOOKUP(Importaciones_mensuales[[#This Row],[Código Arancelario]],Codigos10[],4,0)</f>
        <v>Deshidratado</v>
      </c>
      <c r="F2787">
        <f>+VLOOKUP(Importaciones_mensuales[[#This Row],[Procesamiento]],Cod_procesamiento[],2,0)</f>
        <v>3</v>
      </c>
      <c r="G2787" t="str">
        <f>+VLOOKUP(Importaciones_mensuales[[#This Row],[Código Arancelario]],Codigos10[],3,0)</f>
        <v>Sin cáscara</v>
      </c>
      <c r="H2787">
        <f>+VLOOKUP(Importaciones_mensuales[[#This Row],[Tipo]],Cod_tipo[],2,0)</f>
        <v>4</v>
      </c>
      <c r="I2787" t="str">
        <f>+VLOOKUP(Importaciones_mensuales[[#This Row],[Código Arancelario]],Codigos10[],5,0)</f>
        <v>Frutos Secos</v>
      </c>
      <c r="J2787">
        <f>+VLOOKUP(Importaciones_mensuales[[#This Row],[Categoría]],Cod_Tipo_cultivo[],2,0)</f>
        <v>6</v>
      </c>
      <c r="K2787" t="s">
        <v>129</v>
      </c>
      <c r="L2787">
        <f>+VLOOKUP(Importaciones_mensuales[[#This Row],[Contenido]],Contenido_cod[],2,0)</f>
        <v>1</v>
      </c>
      <c r="M2787" t="str">
        <f>+VLOOKUP(Importaciones_mensuales[[#This Row],[Código Arancelario]],Codigos10[],7,0)</f>
        <v>Sin especificar</v>
      </c>
      <c r="N2787">
        <v>2017</v>
      </c>
      <c r="O2787">
        <v>6.4520000000000008</v>
      </c>
      <c r="P2787">
        <v>7.1455523411454003</v>
      </c>
      <c r="Q2787">
        <v>6.1619999999999999</v>
      </c>
      <c r="R2787" t="s">
        <v>364</v>
      </c>
      <c r="S2787">
        <v>7.4501224928701664</v>
      </c>
      <c r="T2787">
        <v>7.686784428277484</v>
      </c>
      <c r="U2787">
        <v>5.6785632205021823</v>
      </c>
      <c r="V2787">
        <v>7.8869226200653308</v>
      </c>
      <c r="W2787">
        <v>7.075539060397678</v>
      </c>
      <c r="X2787">
        <v>30.2</v>
      </c>
      <c r="Y2787" t="s">
        <v>364</v>
      </c>
      <c r="Z2787">
        <v>6.1449999999999996</v>
      </c>
    </row>
    <row r="2788" spans="1:26" x14ac:dyDescent="0.25">
      <c r="A2788" t="s">
        <v>143</v>
      </c>
      <c r="B2788" t="s">
        <v>363</v>
      </c>
      <c r="C2788" t="str">
        <f>+VLOOKUP(Importaciones_mensuales[[#This Row],[Código Arancelario]],Codigos10[],2,0)</f>
        <v>Avellana</v>
      </c>
      <c r="D2788">
        <f>+VLOOKUP(Importaciones_mensuales[[#This Row],[Cultivo]],Cod_categoría[],2,0)</f>
        <v>100105002</v>
      </c>
      <c r="E2788" t="str">
        <f>+VLOOKUP(Importaciones_mensuales[[#This Row],[Código Arancelario]],Codigos10[],4,0)</f>
        <v>Deshidratado</v>
      </c>
      <c r="F2788">
        <f>+VLOOKUP(Importaciones_mensuales[[#This Row],[Procesamiento]],Cod_procesamiento[],2,0)</f>
        <v>3</v>
      </c>
      <c r="G2788" t="str">
        <f>+VLOOKUP(Importaciones_mensuales[[#This Row],[Código Arancelario]],Codigos10[],3,0)</f>
        <v>Con cáscara</v>
      </c>
      <c r="H2788">
        <f>+VLOOKUP(Importaciones_mensuales[[#This Row],[Tipo]],Cod_tipo[],2,0)</f>
        <v>3</v>
      </c>
      <c r="I2788" t="str">
        <f>+VLOOKUP(Importaciones_mensuales[[#This Row],[Código Arancelario]],Codigos10[],5,0)</f>
        <v>Frutos Secos</v>
      </c>
      <c r="J2788">
        <f>+VLOOKUP(Importaciones_mensuales[[#This Row],[Categoría]],Cod_Tipo_cultivo[],2,0)</f>
        <v>6</v>
      </c>
      <c r="K2788" t="s">
        <v>129</v>
      </c>
      <c r="L2788">
        <f>+VLOOKUP(Importaciones_mensuales[[#This Row],[Contenido]],Contenido_cod[],2,0)</f>
        <v>1</v>
      </c>
      <c r="M2788" t="str">
        <f>+VLOOKUP(Importaciones_mensuales[[#This Row],[Código Arancelario]],Codigos10[],7,0)</f>
        <v>Sin especificar</v>
      </c>
      <c r="N2788">
        <v>2017</v>
      </c>
      <c r="O2788" t="s">
        <v>364</v>
      </c>
      <c r="P2788" t="s">
        <v>364</v>
      </c>
      <c r="Q2788" t="s">
        <v>364</v>
      </c>
      <c r="R2788" t="s">
        <v>364</v>
      </c>
      <c r="S2788" t="s">
        <v>364</v>
      </c>
      <c r="T2788" t="s">
        <v>364</v>
      </c>
      <c r="U2788">
        <v>3.849298245614035</v>
      </c>
      <c r="V2788">
        <v>3.7683723196881092</v>
      </c>
      <c r="W2788" t="s">
        <v>364</v>
      </c>
      <c r="X2788" t="s">
        <v>364</v>
      </c>
      <c r="Y2788" t="s">
        <v>364</v>
      </c>
      <c r="Z2788" t="s">
        <v>364</v>
      </c>
    </row>
    <row r="2789" spans="1:26" x14ac:dyDescent="0.25">
      <c r="A2789" t="s">
        <v>146</v>
      </c>
      <c r="B2789" t="s">
        <v>363</v>
      </c>
      <c r="C2789" t="str">
        <f>+VLOOKUP(Importaciones_mensuales[[#This Row],[Código Arancelario]],Codigos10[],2,0)</f>
        <v>Nuez</v>
      </c>
      <c r="D2789">
        <f>+VLOOKUP(Importaciones_mensuales[[#This Row],[Cultivo]],Cod_categoría[],2,0)</f>
        <v>100105004</v>
      </c>
      <c r="E2789" t="str">
        <f>+VLOOKUP(Importaciones_mensuales[[#This Row],[Código Arancelario]],Codigos10[],4,0)</f>
        <v>Deshidratado</v>
      </c>
      <c r="F2789">
        <f>+VLOOKUP(Importaciones_mensuales[[#This Row],[Procesamiento]],Cod_procesamiento[],2,0)</f>
        <v>3</v>
      </c>
      <c r="G2789" t="str">
        <f>+VLOOKUP(Importaciones_mensuales[[#This Row],[Código Arancelario]],Codigos10[],3,0)</f>
        <v>Con cáscara</v>
      </c>
      <c r="H2789">
        <f>+VLOOKUP(Importaciones_mensuales[[#This Row],[Tipo]],Cod_tipo[],2,0)</f>
        <v>3</v>
      </c>
      <c r="I2789" t="str">
        <f>+VLOOKUP(Importaciones_mensuales[[#This Row],[Código Arancelario]],Codigos10[],5,0)</f>
        <v>Frutos Secos</v>
      </c>
      <c r="J2789">
        <f>+VLOOKUP(Importaciones_mensuales[[#This Row],[Categoría]],Cod_Tipo_cultivo[],2,0)</f>
        <v>6</v>
      </c>
      <c r="K2789" t="s">
        <v>129</v>
      </c>
      <c r="L2789">
        <f>+VLOOKUP(Importaciones_mensuales[[#This Row],[Contenido]],Contenido_cod[],2,0)</f>
        <v>1</v>
      </c>
      <c r="M2789" t="str">
        <f>+VLOOKUP(Importaciones_mensuales[[#This Row],[Código Arancelario]],Codigos10[],7,0)</f>
        <v>Nueces de nogal</v>
      </c>
      <c r="N2789">
        <v>2017</v>
      </c>
      <c r="O2789">
        <v>3.020302</v>
      </c>
      <c r="P2789" t="s">
        <v>364</v>
      </c>
      <c r="Q2789" t="s">
        <v>364</v>
      </c>
      <c r="R2789">
        <v>238.14</v>
      </c>
      <c r="S2789" t="s">
        <v>364</v>
      </c>
      <c r="T2789" t="s">
        <v>364</v>
      </c>
      <c r="U2789" t="s">
        <v>364</v>
      </c>
      <c r="V2789" t="s">
        <v>364</v>
      </c>
      <c r="W2789">
        <v>2.7116403743375668</v>
      </c>
      <c r="X2789" t="s">
        <v>364</v>
      </c>
      <c r="Y2789" t="s">
        <v>364</v>
      </c>
      <c r="Z2789" t="s">
        <v>364</v>
      </c>
    </row>
    <row r="2790" spans="1:26" x14ac:dyDescent="0.25">
      <c r="A2790" t="s">
        <v>148</v>
      </c>
      <c r="B2790" t="s">
        <v>363</v>
      </c>
      <c r="C2790" t="str">
        <f>+VLOOKUP(Importaciones_mensuales[[#This Row],[Código Arancelario]],Codigos10[],2,0)</f>
        <v>Nuez</v>
      </c>
      <c r="D2790">
        <f>+VLOOKUP(Importaciones_mensuales[[#This Row],[Cultivo]],Cod_categoría[],2,0)</f>
        <v>100105004</v>
      </c>
      <c r="E2790" t="str">
        <f>+VLOOKUP(Importaciones_mensuales[[#This Row],[Código Arancelario]],Codigos10[],4,0)</f>
        <v>Deshidratado</v>
      </c>
      <c r="F2790">
        <f>+VLOOKUP(Importaciones_mensuales[[#This Row],[Procesamiento]],Cod_procesamiento[],2,0)</f>
        <v>3</v>
      </c>
      <c r="G2790" t="str">
        <f>+VLOOKUP(Importaciones_mensuales[[#This Row],[Código Arancelario]],Codigos10[],3,0)</f>
        <v>Sin cáscara</v>
      </c>
      <c r="H2790">
        <f>+VLOOKUP(Importaciones_mensuales[[#This Row],[Tipo]],Cod_tipo[],2,0)</f>
        <v>4</v>
      </c>
      <c r="I2790" t="str">
        <f>+VLOOKUP(Importaciones_mensuales[[#This Row],[Código Arancelario]],Codigos10[],5,0)</f>
        <v>Frutos Secos</v>
      </c>
      <c r="J2790">
        <f>+VLOOKUP(Importaciones_mensuales[[#This Row],[Categoría]],Cod_Tipo_cultivo[],2,0)</f>
        <v>6</v>
      </c>
      <c r="K2790" t="s">
        <v>129</v>
      </c>
      <c r="L2790">
        <f>+VLOOKUP(Importaciones_mensuales[[#This Row],[Contenido]],Contenido_cod[],2,0)</f>
        <v>1</v>
      </c>
      <c r="M2790" t="str">
        <f>+VLOOKUP(Importaciones_mensuales[[#This Row],[Código Arancelario]],Codigos10[],7,0)</f>
        <v>Nueces de nogal</v>
      </c>
      <c r="N2790">
        <v>2017</v>
      </c>
      <c r="O2790">
        <v>15.559751520641905</v>
      </c>
      <c r="P2790">
        <v>8.5745156592378819</v>
      </c>
      <c r="Q2790">
        <v>18.227522935779817</v>
      </c>
      <c r="R2790" t="s">
        <v>364</v>
      </c>
      <c r="S2790" t="s">
        <v>364</v>
      </c>
      <c r="T2790" t="s">
        <v>364</v>
      </c>
      <c r="U2790" t="s">
        <v>364</v>
      </c>
      <c r="V2790" t="s">
        <v>364</v>
      </c>
      <c r="W2790" t="s">
        <v>364</v>
      </c>
      <c r="X2790" t="s">
        <v>364</v>
      </c>
      <c r="Y2790" t="s">
        <v>364</v>
      </c>
      <c r="Z2790" t="s">
        <v>364</v>
      </c>
    </row>
    <row r="2791" spans="1:26" x14ac:dyDescent="0.25">
      <c r="A2791" t="s">
        <v>149</v>
      </c>
      <c r="B2791" t="s">
        <v>363</v>
      </c>
      <c r="C2791" t="str">
        <f>+VLOOKUP(Importaciones_mensuales[[#This Row],[Código Arancelario]],Codigos10[],2,0)</f>
        <v>Nuez</v>
      </c>
      <c r="D2791">
        <f>+VLOOKUP(Importaciones_mensuales[[#This Row],[Cultivo]],Cod_categoría[],2,0)</f>
        <v>100105004</v>
      </c>
      <c r="E2791" t="str">
        <f>+VLOOKUP(Importaciones_mensuales[[#This Row],[Código Arancelario]],Codigos10[],4,0)</f>
        <v>Deshidratado</v>
      </c>
      <c r="F2791">
        <f>+VLOOKUP(Importaciones_mensuales[[#This Row],[Procesamiento]],Cod_procesamiento[],2,0)</f>
        <v>3</v>
      </c>
      <c r="G2791" t="str">
        <f>+VLOOKUP(Importaciones_mensuales[[#This Row],[Código Arancelario]],Codigos10[],3,0)</f>
        <v>Sin cáscara</v>
      </c>
      <c r="H2791">
        <f>+VLOOKUP(Importaciones_mensuales[[#This Row],[Tipo]],Cod_tipo[],2,0)</f>
        <v>4</v>
      </c>
      <c r="I2791" t="str">
        <f>+VLOOKUP(Importaciones_mensuales[[#This Row],[Código Arancelario]],Codigos10[],5,0)</f>
        <v>Frutos Secos</v>
      </c>
      <c r="J2791">
        <f>+VLOOKUP(Importaciones_mensuales[[#This Row],[Categoría]],Cod_Tipo_cultivo[],2,0)</f>
        <v>6</v>
      </c>
      <c r="K2791" t="s">
        <v>129</v>
      </c>
      <c r="L2791">
        <f>+VLOOKUP(Importaciones_mensuales[[#This Row],[Contenido]],Contenido_cod[],2,0)</f>
        <v>1</v>
      </c>
      <c r="M2791" t="str">
        <f>+VLOOKUP(Importaciones_mensuales[[#This Row],[Código Arancelario]],Codigos10[],7,0)</f>
        <v>Nueces de nogal</v>
      </c>
      <c r="N2791">
        <v>2017</v>
      </c>
      <c r="O2791">
        <v>48.686832740213525</v>
      </c>
      <c r="P2791" t="s">
        <v>364</v>
      </c>
      <c r="Q2791" t="s">
        <v>364</v>
      </c>
      <c r="R2791" t="s">
        <v>364</v>
      </c>
      <c r="S2791" t="s">
        <v>364</v>
      </c>
      <c r="T2791" t="s">
        <v>364</v>
      </c>
      <c r="U2791">
        <v>100.59183673469387</v>
      </c>
      <c r="V2791" t="s">
        <v>364</v>
      </c>
      <c r="W2791">
        <v>21.835260115606935</v>
      </c>
      <c r="X2791" t="s">
        <v>364</v>
      </c>
      <c r="Y2791" t="s">
        <v>364</v>
      </c>
      <c r="Z2791">
        <v>33.891891891891895</v>
      </c>
    </row>
    <row r="2792" spans="1:26" x14ac:dyDescent="0.25">
      <c r="A2792" t="s">
        <v>150</v>
      </c>
      <c r="B2792" t="s">
        <v>363</v>
      </c>
      <c r="C2792" t="str">
        <f>+VLOOKUP(Importaciones_mensuales[[#This Row],[Código Arancelario]],Codigos10[],2,0)</f>
        <v>Castaña</v>
      </c>
      <c r="D2792">
        <f>+VLOOKUP(Importaciones_mensuales[[#This Row],[Cultivo]],Cod_categoría[],2,0)</f>
        <v>100105003</v>
      </c>
      <c r="E2792" t="str">
        <f>+VLOOKUP(Importaciones_mensuales[[#This Row],[Código Arancelario]],Codigos10[],4,0)</f>
        <v>Deshidratado</v>
      </c>
      <c r="F2792">
        <f>+VLOOKUP(Importaciones_mensuales[[#This Row],[Procesamiento]],Cod_procesamiento[],2,0)</f>
        <v>3</v>
      </c>
      <c r="G2792" t="str">
        <f>+VLOOKUP(Importaciones_mensuales[[#This Row],[Código Arancelario]],Codigos10[],3,0)</f>
        <v>Sin cáscara</v>
      </c>
      <c r="H2792">
        <f>+VLOOKUP(Importaciones_mensuales[[#This Row],[Tipo]],Cod_tipo[],2,0)</f>
        <v>4</v>
      </c>
      <c r="I2792" t="str">
        <f>+VLOOKUP(Importaciones_mensuales[[#This Row],[Código Arancelario]],Codigos10[],5,0)</f>
        <v>Frutos Secos</v>
      </c>
      <c r="J2792">
        <f>+VLOOKUP(Importaciones_mensuales[[#This Row],[Categoría]],Cod_Tipo_cultivo[],2,0)</f>
        <v>6</v>
      </c>
      <c r="K2792" t="s">
        <v>129</v>
      </c>
      <c r="L2792">
        <f>+VLOOKUP(Importaciones_mensuales[[#This Row],[Contenido]],Contenido_cod[],2,0)</f>
        <v>1</v>
      </c>
      <c r="M2792" t="str">
        <f>+VLOOKUP(Importaciones_mensuales[[#This Row],[Código Arancelario]],Codigos10[],7,0)</f>
        <v>Sin especificar</v>
      </c>
      <c r="N2792">
        <v>2017</v>
      </c>
      <c r="O2792" t="s">
        <v>364</v>
      </c>
      <c r="P2792" t="s">
        <v>364</v>
      </c>
      <c r="Q2792" t="s">
        <v>364</v>
      </c>
      <c r="R2792">
        <v>28.549333333333333</v>
      </c>
      <c r="S2792" t="s">
        <v>364</v>
      </c>
      <c r="T2792">
        <v>8.9842767295597472</v>
      </c>
      <c r="U2792" t="s">
        <v>364</v>
      </c>
      <c r="V2792" t="s">
        <v>364</v>
      </c>
      <c r="W2792" t="s">
        <v>364</v>
      </c>
      <c r="X2792">
        <v>18.792334801762113</v>
      </c>
      <c r="Y2792" t="s">
        <v>364</v>
      </c>
      <c r="Z2792" t="s">
        <v>364</v>
      </c>
    </row>
    <row r="2793" spans="1:26" x14ac:dyDescent="0.25">
      <c r="A2793" t="s">
        <v>152</v>
      </c>
      <c r="B2793" t="s">
        <v>363</v>
      </c>
      <c r="C2793" t="str">
        <f>+VLOOKUP(Importaciones_mensuales[[#This Row],[Código Arancelario]],Codigos10[],2,0)</f>
        <v>Pistacho</v>
      </c>
      <c r="D2793">
        <f>+VLOOKUP(Importaciones_mensuales[[#This Row],[Cultivo]],Cod_categoría[],2,0)</f>
        <v>100105005</v>
      </c>
      <c r="E2793" t="str">
        <f>+VLOOKUP(Importaciones_mensuales[[#This Row],[Código Arancelario]],Codigos10[],4,0)</f>
        <v>Deshidratado</v>
      </c>
      <c r="F2793">
        <f>+VLOOKUP(Importaciones_mensuales[[#This Row],[Procesamiento]],Cod_procesamiento[],2,0)</f>
        <v>3</v>
      </c>
      <c r="G2793" t="str">
        <f>+VLOOKUP(Importaciones_mensuales[[#This Row],[Código Arancelario]],Codigos10[],3,0)</f>
        <v>Con cáscara</v>
      </c>
      <c r="H2793">
        <f>+VLOOKUP(Importaciones_mensuales[[#This Row],[Tipo]],Cod_tipo[],2,0)</f>
        <v>3</v>
      </c>
      <c r="I2793" t="str">
        <f>+VLOOKUP(Importaciones_mensuales[[#This Row],[Código Arancelario]],Codigos10[],5,0)</f>
        <v>Frutos Secos</v>
      </c>
      <c r="J2793">
        <f>+VLOOKUP(Importaciones_mensuales[[#This Row],[Categoría]],Cod_Tipo_cultivo[],2,0)</f>
        <v>6</v>
      </c>
      <c r="K2793" t="s">
        <v>129</v>
      </c>
      <c r="L2793">
        <f>+VLOOKUP(Importaciones_mensuales[[#This Row],[Contenido]],Contenido_cod[],2,0)</f>
        <v>1</v>
      </c>
      <c r="M2793" t="str">
        <f>+VLOOKUP(Importaciones_mensuales[[#This Row],[Código Arancelario]],Codigos10[],7,0)</f>
        <v>Sin especificar</v>
      </c>
      <c r="N2793">
        <v>2017</v>
      </c>
      <c r="O2793" t="s">
        <v>364</v>
      </c>
      <c r="P2793">
        <v>8.2451499118165774</v>
      </c>
      <c r="Q2793" t="s">
        <v>364</v>
      </c>
      <c r="R2793">
        <v>8.599934094495497</v>
      </c>
      <c r="S2793" t="s">
        <v>364</v>
      </c>
      <c r="T2793" t="s">
        <v>364</v>
      </c>
      <c r="U2793">
        <v>8.9610112991065378</v>
      </c>
      <c r="V2793">
        <v>8.5647266313932988</v>
      </c>
      <c r="W2793" t="s">
        <v>364</v>
      </c>
      <c r="X2793">
        <v>19.32</v>
      </c>
      <c r="Y2793">
        <v>14.971878173267061</v>
      </c>
      <c r="Z2793">
        <v>8.426339738445666</v>
      </c>
    </row>
    <row r="2794" spans="1:26" x14ac:dyDescent="0.25">
      <c r="A2794" t="s">
        <v>154</v>
      </c>
      <c r="B2794" t="s">
        <v>363</v>
      </c>
      <c r="C2794" t="str">
        <f>+VLOOKUP(Importaciones_mensuales[[#This Row],[Código Arancelario]],Codigos10[],2,0)</f>
        <v>Pistacho</v>
      </c>
      <c r="D2794">
        <f>+VLOOKUP(Importaciones_mensuales[[#This Row],[Cultivo]],Cod_categoría[],2,0)</f>
        <v>100105005</v>
      </c>
      <c r="E2794" t="str">
        <f>+VLOOKUP(Importaciones_mensuales[[#This Row],[Código Arancelario]],Codigos10[],4,0)</f>
        <v>Deshidratado</v>
      </c>
      <c r="F2794">
        <f>+VLOOKUP(Importaciones_mensuales[[#This Row],[Procesamiento]],Cod_procesamiento[],2,0)</f>
        <v>3</v>
      </c>
      <c r="G2794" t="str">
        <f>+VLOOKUP(Importaciones_mensuales[[#This Row],[Código Arancelario]],Codigos10[],3,0)</f>
        <v>Sin cáscara</v>
      </c>
      <c r="H2794">
        <f>+VLOOKUP(Importaciones_mensuales[[#This Row],[Tipo]],Cod_tipo[],2,0)</f>
        <v>4</v>
      </c>
      <c r="I2794" t="str">
        <f>+VLOOKUP(Importaciones_mensuales[[#This Row],[Código Arancelario]],Codigos10[],5,0)</f>
        <v>Frutos Secos</v>
      </c>
      <c r="J2794">
        <f>+VLOOKUP(Importaciones_mensuales[[#This Row],[Categoría]],Cod_Tipo_cultivo[],2,0)</f>
        <v>6</v>
      </c>
      <c r="K2794" t="s">
        <v>129</v>
      </c>
      <c r="L2794">
        <f>+VLOOKUP(Importaciones_mensuales[[#This Row],[Contenido]],Contenido_cod[],2,0)</f>
        <v>1</v>
      </c>
      <c r="M2794" t="str">
        <f>+VLOOKUP(Importaciones_mensuales[[#This Row],[Código Arancelario]],Codigos10[],7,0)</f>
        <v>Sin especificar</v>
      </c>
      <c r="N2794">
        <v>2017</v>
      </c>
      <c r="O2794" t="s">
        <v>364</v>
      </c>
      <c r="P2794" t="s">
        <v>364</v>
      </c>
      <c r="Q2794">
        <v>27.922326020783036</v>
      </c>
      <c r="R2794">
        <v>14.999911816578484</v>
      </c>
      <c r="S2794" t="s">
        <v>364</v>
      </c>
      <c r="T2794" t="s">
        <v>364</v>
      </c>
      <c r="U2794" t="s">
        <v>364</v>
      </c>
      <c r="V2794">
        <v>18.345199999999998</v>
      </c>
      <c r="W2794" t="s">
        <v>364</v>
      </c>
      <c r="X2794">
        <v>18.598312740799788</v>
      </c>
      <c r="Y2794">
        <v>62.961999999999996</v>
      </c>
      <c r="Z2794" t="s">
        <v>364</v>
      </c>
    </row>
    <row r="2795" spans="1:26" x14ac:dyDescent="0.25">
      <c r="A2795" t="s">
        <v>288</v>
      </c>
      <c r="B2795" t="s">
        <v>363</v>
      </c>
      <c r="C2795" t="str">
        <f>+VLOOKUP(Importaciones_mensuales[[#This Row],[Código Arancelario]],Codigos10[],2,0)</f>
        <v>Nuez</v>
      </c>
      <c r="D2795">
        <f>+VLOOKUP(Importaciones_mensuales[[#This Row],[Cultivo]],Cod_categoría[],2,0)</f>
        <v>100105004</v>
      </c>
      <c r="E2795" t="str">
        <f>+VLOOKUP(Importaciones_mensuales[[#This Row],[Código Arancelario]],Codigos10[],4,0)</f>
        <v>Deshidratado</v>
      </c>
      <c r="F2795">
        <f>+VLOOKUP(Importaciones_mensuales[[#This Row],[Procesamiento]],Cod_procesamiento[],2,0)</f>
        <v>3</v>
      </c>
      <c r="G2795" t="str">
        <f>+VLOOKUP(Importaciones_mensuales[[#This Row],[Código Arancelario]],Codigos10[],3,0)</f>
        <v>Con cáscara</v>
      </c>
      <c r="H2795">
        <f>+VLOOKUP(Importaciones_mensuales[[#This Row],[Tipo]],Cod_tipo[],2,0)</f>
        <v>3</v>
      </c>
      <c r="I2795" t="str">
        <f>+VLOOKUP(Importaciones_mensuales[[#This Row],[Código Arancelario]],Codigos10[],5,0)</f>
        <v>Frutos Secos</v>
      </c>
      <c r="J2795">
        <f>+VLOOKUP(Importaciones_mensuales[[#This Row],[Categoría]],Cod_Tipo_cultivo[],2,0)</f>
        <v>6</v>
      </c>
      <c r="K2795" t="s">
        <v>129</v>
      </c>
      <c r="L2795">
        <f>+VLOOKUP(Importaciones_mensuales[[#This Row],[Contenido]],Contenido_cod[],2,0)</f>
        <v>1</v>
      </c>
      <c r="M2795" t="str">
        <f>+VLOOKUP(Importaciones_mensuales[[#This Row],[Código Arancelario]],Codigos10[],7,0)</f>
        <v>Nueces de Macadamia</v>
      </c>
      <c r="N2795">
        <v>2017</v>
      </c>
      <c r="O2795" t="s">
        <v>364</v>
      </c>
      <c r="P2795" t="s">
        <v>364</v>
      </c>
      <c r="Q2795">
        <v>5.1044097585952759</v>
      </c>
      <c r="R2795" t="s">
        <v>364</v>
      </c>
      <c r="S2795" t="s">
        <v>364</v>
      </c>
      <c r="T2795" t="s">
        <v>364</v>
      </c>
      <c r="U2795" t="s">
        <v>364</v>
      </c>
      <c r="V2795" t="s">
        <v>364</v>
      </c>
      <c r="W2795" t="s">
        <v>364</v>
      </c>
      <c r="X2795" t="s">
        <v>364</v>
      </c>
      <c r="Y2795" t="s">
        <v>364</v>
      </c>
      <c r="Z2795" t="s">
        <v>364</v>
      </c>
    </row>
    <row r="2796" spans="1:26" x14ac:dyDescent="0.25">
      <c r="A2796" t="s">
        <v>155</v>
      </c>
      <c r="B2796" t="s">
        <v>363</v>
      </c>
      <c r="C2796" t="str">
        <f>+VLOOKUP(Importaciones_mensuales[[#This Row],[Código Arancelario]],Codigos10[],2,0)</f>
        <v>Nuez</v>
      </c>
      <c r="D2796">
        <f>+VLOOKUP(Importaciones_mensuales[[#This Row],[Cultivo]],Cod_categoría[],2,0)</f>
        <v>100105004</v>
      </c>
      <c r="E2796" t="str">
        <f>+VLOOKUP(Importaciones_mensuales[[#This Row],[Código Arancelario]],Codigos10[],4,0)</f>
        <v>Deshidratado</v>
      </c>
      <c r="F2796">
        <f>+VLOOKUP(Importaciones_mensuales[[#This Row],[Procesamiento]],Cod_procesamiento[],2,0)</f>
        <v>3</v>
      </c>
      <c r="G2796" t="str">
        <f>+VLOOKUP(Importaciones_mensuales[[#This Row],[Código Arancelario]],Codigos10[],3,0)</f>
        <v>Sin cáscara</v>
      </c>
      <c r="H2796">
        <f>+VLOOKUP(Importaciones_mensuales[[#This Row],[Tipo]],Cod_tipo[],2,0)</f>
        <v>4</v>
      </c>
      <c r="I2796" t="str">
        <f>+VLOOKUP(Importaciones_mensuales[[#This Row],[Código Arancelario]],Codigos10[],5,0)</f>
        <v>Frutos Secos</v>
      </c>
      <c r="J2796">
        <f>+VLOOKUP(Importaciones_mensuales[[#This Row],[Categoría]],Cod_Tipo_cultivo[],2,0)</f>
        <v>6</v>
      </c>
      <c r="K2796" t="s">
        <v>129</v>
      </c>
      <c r="L2796">
        <f>+VLOOKUP(Importaciones_mensuales[[#This Row],[Contenido]],Contenido_cod[],2,0)</f>
        <v>1</v>
      </c>
      <c r="M2796" t="str">
        <f>+VLOOKUP(Importaciones_mensuales[[#This Row],[Código Arancelario]],Codigos10[],7,0)</f>
        <v>Nueces de Macadamia</v>
      </c>
      <c r="N2796">
        <v>2017</v>
      </c>
      <c r="O2796" t="s">
        <v>364</v>
      </c>
      <c r="P2796" t="s">
        <v>364</v>
      </c>
      <c r="Q2796">
        <v>1.3400234014210428</v>
      </c>
      <c r="R2796" t="s">
        <v>364</v>
      </c>
      <c r="S2796" t="s">
        <v>364</v>
      </c>
      <c r="T2796" t="s">
        <v>364</v>
      </c>
      <c r="U2796">
        <v>29.006134969325156</v>
      </c>
      <c r="V2796" t="s">
        <v>364</v>
      </c>
      <c r="W2796" t="s">
        <v>364</v>
      </c>
      <c r="X2796" t="s">
        <v>364</v>
      </c>
      <c r="Y2796" t="s">
        <v>364</v>
      </c>
      <c r="Z2796" t="s">
        <v>364</v>
      </c>
    </row>
    <row r="2797" spans="1:26" x14ac:dyDescent="0.25">
      <c r="A2797" t="s">
        <v>157</v>
      </c>
      <c r="B2797" t="s">
        <v>363</v>
      </c>
      <c r="C2797" t="str">
        <f>+VLOOKUP(Importaciones_mensuales[[#This Row],[Código Arancelario]],Codigos10[],2,0)</f>
        <v>Nuez</v>
      </c>
      <c r="D2797">
        <f>+VLOOKUP(Importaciones_mensuales[[#This Row],[Cultivo]],Cod_categoría[],2,0)</f>
        <v>100105004</v>
      </c>
      <c r="E2797" t="str">
        <f>+VLOOKUP(Importaciones_mensuales[[#This Row],[Código Arancelario]],Codigos10[],4,0)</f>
        <v>Deshidratado</v>
      </c>
      <c r="F2797">
        <f>+VLOOKUP(Importaciones_mensuales[[#This Row],[Procesamiento]],Cod_procesamiento[],2,0)</f>
        <v>3</v>
      </c>
      <c r="G2797" t="str">
        <f>+VLOOKUP(Importaciones_mensuales[[#This Row],[Código Arancelario]],Codigos10[],3,0)</f>
        <v>Sin especificar</v>
      </c>
      <c r="H2797">
        <f>+VLOOKUP(Importaciones_mensuales[[#This Row],[Tipo]],Cod_tipo[],2,0)</f>
        <v>5</v>
      </c>
      <c r="I2797" t="str">
        <f>+VLOOKUP(Importaciones_mensuales[[#This Row],[Código Arancelario]],Codigos10[],5,0)</f>
        <v>Frutos Secos</v>
      </c>
      <c r="J2797">
        <f>+VLOOKUP(Importaciones_mensuales[[#This Row],[Categoría]],Cod_Tipo_cultivo[],2,0)</f>
        <v>6</v>
      </c>
      <c r="K2797" t="s">
        <v>129</v>
      </c>
      <c r="L2797">
        <f>+VLOOKUP(Importaciones_mensuales[[#This Row],[Contenido]],Contenido_cod[],2,0)</f>
        <v>1</v>
      </c>
      <c r="M2797" t="str">
        <f>+VLOOKUP(Importaciones_mensuales[[#This Row],[Código Arancelario]],Codigos10[],7,0)</f>
        <v>Otras nueces</v>
      </c>
      <c r="N2797">
        <v>2017</v>
      </c>
      <c r="O2797" t="s">
        <v>364</v>
      </c>
      <c r="P2797" t="s">
        <v>364</v>
      </c>
      <c r="Q2797" t="s">
        <v>364</v>
      </c>
      <c r="R2797" t="s">
        <v>364</v>
      </c>
      <c r="S2797" t="s">
        <v>364</v>
      </c>
      <c r="T2797" t="s">
        <v>364</v>
      </c>
      <c r="U2797">
        <v>57.405465374284717</v>
      </c>
      <c r="V2797" t="s">
        <v>364</v>
      </c>
      <c r="W2797">
        <v>28.8</v>
      </c>
      <c r="X2797" t="s">
        <v>364</v>
      </c>
      <c r="Y2797" t="s">
        <v>364</v>
      </c>
      <c r="Z2797" t="s">
        <v>364</v>
      </c>
    </row>
    <row r="2798" spans="1:26" x14ac:dyDescent="0.25">
      <c r="A2798" t="s">
        <v>159</v>
      </c>
      <c r="B2798" t="s">
        <v>363</v>
      </c>
      <c r="C2798" t="str">
        <f>+VLOOKUP(Importaciones_mensuales[[#This Row],[Código Arancelario]],Codigos10[],2,0)</f>
        <v>Plátano</v>
      </c>
      <c r="D2798">
        <f>+VLOOKUP(Importaciones_mensuales[[#This Row],[Cultivo]],Cod_categoría[],2,0)</f>
        <v>100108006</v>
      </c>
      <c r="E2798" t="str">
        <f>+VLOOKUP(Importaciones_mensuales[[#This Row],[Código Arancelario]],Codigos10[],4,0)</f>
        <v>Sin especificar</v>
      </c>
      <c r="F2798">
        <f>+VLOOKUP(Importaciones_mensuales[[#This Row],[Procesamiento]],Cod_procesamiento[],2,0)</f>
        <v>6</v>
      </c>
      <c r="G2798" t="str">
        <f>+VLOOKUP(Importaciones_mensuales[[#This Row],[Código Arancelario]],Codigos10[],3,0)</f>
        <v>Sin especificar</v>
      </c>
      <c r="H2798">
        <f>+VLOOKUP(Importaciones_mensuales[[#This Row],[Tipo]],Cod_tipo[],2,0)</f>
        <v>5</v>
      </c>
      <c r="I2798" t="str">
        <f>+VLOOKUP(Importaciones_mensuales[[#This Row],[Código Arancelario]],Codigos10[],5,0)</f>
        <v>Tropicales y Subtropicales</v>
      </c>
      <c r="J2798">
        <f>+VLOOKUP(Importaciones_mensuales[[#This Row],[Categoría]],Cod_Tipo_cultivo[],2,0)</f>
        <v>4</v>
      </c>
      <c r="K2798" t="s">
        <v>129</v>
      </c>
      <c r="L2798">
        <f>+VLOOKUP(Importaciones_mensuales[[#This Row],[Contenido]],Contenido_cod[],2,0)</f>
        <v>1</v>
      </c>
      <c r="M2798" t="str">
        <f>+VLOOKUP(Importaciones_mensuales[[#This Row],[Código Arancelario]],Codigos10[],7,0)</f>
        <v>Sin especificar</v>
      </c>
      <c r="N2798">
        <v>2017</v>
      </c>
      <c r="O2798">
        <v>0.36362622307285947</v>
      </c>
      <c r="P2798">
        <v>0.3403098940058788</v>
      </c>
      <c r="Q2798">
        <v>0.38544875467992162</v>
      </c>
      <c r="R2798">
        <v>0.32314156224793589</v>
      </c>
      <c r="S2798">
        <v>0.29342961646140758</v>
      </c>
      <c r="T2798">
        <v>0.33573572639026905</v>
      </c>
      <c r="U2798">
        <v>0.35700915031195712</v>
      </c>
      <c r="V2798">
        <v>0.31731953665407353</v>
      </c>
      <c r="W2798">
        <v>0.35839520089731791</v>
      </c>
      <c r="X2798">
        <v>0.51651680082576479</v>
      </c>
      <c r="Y2798">
        <v>0.45926050282821135</v>
      </c>
      <c r="Z2798">
        <v>0.40239532944508699</v>
      </c>
    </row>
    <row r="2799" spans="1:26" x14ac:dyDescent="0.25">
      <c r="A2799" t="s">
        <v>161</v>
      </c>
      <c r="B2799" t="s">
        <v>363</v>
      </c>
      <c r="C2799" t="str">
        <f>+VLOOKUP(Importaciones_mensuales[[#This Row],[Código Arancelario]],Codigos10[],2,0)</f>
        <v>Plátano</v>
      </c>
      <c r="D2799">
        <f>+VLOOKUP(Importaciones_mensuales[[#This Row],[Cultivo]],Cod_categoría[],2,0)</f>
        <v>100108006</v>
      </c>
      <c r="E2799" t="str">
        <f>+VLOOKUP(Importaciones_mensuales[[#This Row],[Código Arancelario]],Codigos10[],4,0)</f>
        <v>Sin especificar</v>
      </c>
      <c r="F2799">
        <f>+VLOOKUP(Importaciones_mensuales[[#This Row],[Procesamiento]],Cod_procesamiento[],2,0)</f>
        <v>6</v>
      </c>
      <c r="G2799" t="str">
        <f>+VLOOKUP(Importaciones_mensuales[[#This Row],[Código Arancelario]],Codigos10[],3,0)</f>
        <v>Sin especificar</v>
      </c>
      <c r="H2799">
        <f>+VLOOKUP(Importaciones_mensuales[[#This Row],[Tipo]],Cod_tipo[],2,0)</f>
        <v>5</v>
      </c>
      <c r="I2799" t="str">
        <f>+VLOOKUP(Importaciones_mensuales[[#This Row],[Código Arancelario]],Codigos10[],5,0)</f>
        <v>Tropicales y Subtropicales</v>
      </c>
      <c r="J2799">
        <f>+VLOOKUP(Importaciones_mensuales[[#This Row],[Categoría]],Cod_Tipo_cultivo[],2,0)</f>
        <v>4</v>
      </c>
      <c r="K2799" t="s">
        <v>129</v>
      </c>
      <c r="L2799">
        <f>+VLOOKUP(Importaciones_mensuales[[#This Row],[Contenido]],Contenido_cod[],2,0)</f>
        <v>1</v>
      </c>
      <c r="M2799" t="str">
        <f>+VLOOKUP(Importaciones_mensuales[[#This Row],[Código Arancelario]],Codigos10[],7,0)</f>
        <v>Sin especificar</v>
      </c>
      <c r="N2799">
        <v>2017</v>
      </c>
      <c r="O2799">
        <v>0.29621748447422352</v>
      </c>
      <c r="P2799">
        <v>0.32441382026839488</v>
      </c>
      <c r="Q2799">
        <v>0.35776566381380354</v>
      </c>
      <c r="R2799">
        <v>0.35285827477828036</v>
      </c>
      <c r="S2799">
        <v>0.33855067829614882</v>
      </c>
      <c r="T2799">
        <v>0.33944857476390078</v>
      </c>
      <c r="U2799">
        <v>0.31886645785318446</v>
      </c>
      <c r="V2799">
        <v>0.29243298217369668</v>
      </c>
      <c r="W2799">
        <v>0.30220102512089947</v>
      </c>
      <c r="X2799">
        <v>0.30521954073330104</v>
      </c>
      <c r="Y2799">
        <v>0.35261290631601022</v>
      </c>
      <c r="Z2799">
        <v>0.3715406685689564</v>
      </c>
    </row>
    <row r="2800" spans="1:26" x14ac:dyDescent="0.25">
      <c r="A2800" t="s">
        <v>162</v>
      </c>
      <c r="B2800" t="s">
        <v>363</v>
      </c>
      <c r="C2800" t="str">
        <f>+VLOOKUP(Importaciones_mensuales[[#This Row],[Código Arancelario]],Codigos10[],2,0)</f>
        <v>Dátil</v>
      </c>
      <c r="D2800">
        <f>+VLOOKUP(Importaciones_mensuales[[#This Row],[Cultivo]],Cod_categoría[],2,0)</f>
        <v>100114023</v>
      </c>
      <c r="E2800" t="str">
        <f>+VLOOKUP(Importaciones_mensuales[[#This Row],[Código Arancelario]],Codigos10[],4,0)</f>
        <v>Sin especificar</v>
      </c>
      <c r="F2800">
        <f>+VLOOKUP(Importaciones_mensuales[[#This Row],[Procesamiento]],Cod_procesamiento[],2,0)</f>
        <v>6</v>
      </c>
      <c r="G2800" t="str">
        <f>+VLOOKUP(Importaciones_mensuales[[#This Row],[Código Arancelario]],Codigos10[],3,0)</f>
        <v>Sin especificar</v>
      </c>
      <c r="H2800">
        <f>+VLOOKUP(Importaciones_mensuales[[#This Row],[Tipo]],Cod_tipo[],2,0)</f>
        <v>5</v>
      </c>
      <c r="I2800" t="str">
        <f>+VLOOKUP(Importaciones_mensuales[[#This Row],[Código Arancelario]],Codigos10[],5,0)</f>
        <v>Tropicales y Subtropicales</v>
      </c>
      <c r="J2800">
        <f>+VLOOKUP(Importaciones_mensuales[[#This Row],[Categoría]],Cod_Tipo_cultivo[],2,0)</f>
        <v>4</v>
      </c>
      <c r="K2800" t="s">
        <v>129</v>
      </c>
      <c r="L2800">
        <f>+VLOOKUP(Importaciones_mensuales[[#This Row],[Contenido]],Contenido_cod[],2,0)</f>
        <v>1</v>
      </c>
      <c r="M2800" t="str">
        <f>+VLOOKUP(Importaciones_mensuales[[#This Row],[Código Arancelario]],Codigos10[],7,0)</f>
        <v>Sin especificar</v>
      </c>
      <c r="N2800">
        <v>2017</v>
      </c>
      <c r="O2800" t="s">
        <v>364</v>
      </c>
      <c r="P2800">
        <v>1.9361569999999999</v>
      </c>
      <c r="Q2800">
        <v>1.8667314856883235</v>
      </c>
      <c r="R2800">
        <v>5.3833157807475764</v>
      </c>
      <c r="S2800" t="s">
        <v>364</v>
      </c>
      <c r="T2800">
        <v>77.81211372064277</v>
      </c>
      <c r="U2800">
        <v>1.9621507692307694</v>
      </c>
      <c r="V2800" t="s">
        <v>364</v>
      </c>
      <c r="W2800">
        <v>2.6586716074659904</v>
      </c>
      <c r="X2800" t="s">
        <v>364</v>
      </c>
      <c r="Y2800">
        <v>1.740630738522954</v>
      </c>
      <c r="Z2800">
        <v>2.0339944764096662</v>
      </c>
    </row>
    <row r="2801" spans="1:26" x14ac:dyDescent="0.25">
      <c r="A2801" t="s">
        <v>289</v>
      </c>
      <c r="B2801" t="s">
        <v>363</v>
      </c>
      <c r="C2801" t="str">
        <f>+VLOOKUP(Importaciones_mensuales[[#This Row],[Código Arancelario]],Codigos10[],2,0)</f>
        <v>Higo</v>
      </c>
      <c r="D2801">
        <f>+VLOOKUP(Importaciones_mensuales[[#This Row],[Cultivo]],Cod_categoría[],2,0)</f>
        <v>100101006</v>
      </c>
      <c r="E2801" t="str">
        <f>+VLOOKUP(Importaciones_mensuales[[#This Row],[Código Arancelario]],Codigos10[],4,0)</f>
        <v>Sin especificar</v>
      </c>
      <c r="F2801">
        <f>+VLOOKUP(Importaciones_mensuales[[#This Row],[Procesamiento]],Cod_procesamiento[],2,0)</f>
        <v>6</v>
      </c>
      <c r="G2801" t="str">
        <f>+VLOOKUP(Importaciones_mensuales[[#This Row],[Código Arancelario]],Codigos10[],3,0)</f>
        <v>Sin especificar</v>
      </c>
      <c r="H2801">
        <f>+VLOOKUP(Importaciones_mensuales[[#This Row],[Tipo]],Cod_tipo[],2,0)</f>
        <v>5</v>
      </c>
      <c r="I2801" t="str">
        <f>+VLOOKUP(Importaciones_mensuales[[#This Row],[Código Arancelario]],Codigos10[],5,0)</f>
        <v>Berries</v>
      </c>
      <c r="J2801">
        <f>+VLOOKUP(Importaciones_mensuales[[#This Row],[Categoría]],Cod_Tipo_cultivo[],2,0)</f>
        <v>1</v>
      </c>
      <c r="K2801" t="s">
        <v>129</v>
      </c>
      <c r="L2801">
        <f>+VLOOKUP(Importaciones_mensuales[[#This Row],[Contenido]],Contenido_cod[],2,0)</f>
        <v>1</v>
      </c>
      <c r="M2801" t="str">
        <f>+VLOOKUP(Importaciones_mensuales[[#This Row],[Código Arancelario]],Codigos10[],7,0)</f>
        <v>Sin especificar</v>
      </c>
      <c r="N2801">
        <v>2017</v>
      </c>
      <c r="O2801" t="s">
        <v>364</v>
      </c>
      <c r="P2801" t="s">
        <v>364</v>
      </c>
      <c r="Q2801" t="s">
        <v>364</v>
      </c>
      <c r="R2801" t="s">
        <v>364</v>
      </c>
      <c r="S2801" t="s">
        <v>364</v>
      </c>
      <c r="T2801" t="s">
        <v>364</v>
      </c>
      <c r="U2801" t="s">
        <v>364</v>
      </c>
      <c r="V2801" t="s">
        <v>364</v>
      </c>
      <c r="W2801" t="s">
        <v>364</v>
      </c>
      <c r="X2801" t="s">
        <v>364</v>
      </c>
      <c r="Y2801">
        <v>6.0141999999999998</v>
      </c>
      <c r="Z2801" t="s">
        <v>364</v>
      </c>
    </row>
    <row r="2802" spans="1:26" x14ac:dyDescent="0.25">
      <c r="A2802" t="s">
        <v>164</v>
      </c>
      <c r="B2802" t="s">
        <v>363</v>
      </c>
      <c r="C2802" t="str">
        <f>+VLOOKUP(Importaciones_mensuales[[#This Row],[Código Arancelario]],Codigos10[],2,0)</f>
        <v>Piña</v>
      </c>
      <c r="D2802">
        <f>+VLOOKUP(Importaciones_mensuales[[#This Row],[Cultivo]],Cod_categoría[],2,0)</f>
        <v>100108005</v>
      </c>
      <c r="E2802" t="str">
        <f>+VLOOKUP(Importaciones_mensuales[[#This Row],[Código Arancelario]],Codigos10[],4,0)</f>
        <v>Sin especificar</v>
      </c>
      <c r="F2802">
        <f>+VLOOKUP(Importaciones_mensuales[[#This Row],[Procesamiento]],Cod_procesamiento[],2,0)</f>
        <v>6</v>
      </c>
      <c r="G2802" t="str">
        <f>+VLOOKUP(Importaciones_mensuales[[#This Row],[Código Arancelario]],Codigos10[],3,0)</f>
        <v>Sin especificar</v>
      </c>
      <c r="H2802">
        <f>+VLOOKUP(Importaciones_mensuales[[#This Row],[Tipo]],Cod_tipo[],2,0)</f>
        <v>5</v>
      </c>
      <c r="I2802" t="str">
        <f>+VLOOKUP(Importaciones_mensuales[[#This Row],[Código Arancelario]],Codigos10[],5,0)</f>
        <v>Tropicales y Subtropicales</v>
      </c>
      <c r="J2802">
        <f>+VLOOKUP(Importaciones_mensuales[[#This Row],[Categoría]],Cod_Tipo_cultivo[],2,0)</f>
        <v>4</v>
      </c>
      <c r="K2802" t="s">
        <v>129</v>
      </c>
      <c r="L2802">
        <f>+VLOOKUP(Importaciones_mensuales[[#This Row],[Contenido]],Contenido_cod[],2,0)</f>
        <v>1</v>
      </c>
      <c r="M2802" t="str">
        <f>+VLOOKUP(Importaciones_mensuales[[#This Row],[Código Arancelario]],Codigos10[],7,0)</f>
        <v>Sin especificar</v>
      </c>
      <c r="N2802">
        <v>2017</v>
      </c>
      <c r="O2802">
        <v>0.46294770072801544</v>
      </c>
      <c r="P2802">
        <v>0.49784684630157816</v>
      </c>
      <c r="Q2802">
        <v>0.46965132911865692</v>
      </c>
      <c r="R2802">
        <v>0.50734203597108807</v>
      </c>
      <c r="S2802">
        <v>0.48505727443973606</v>
      </c>
      <c r="T2802">
        <v>0.4885330348792768</v>
      </c>
      <c r="U2802">
        <v>0.47604361166252107</v>
      </c>
      <c r="V2802">
        <v>0.48116195705818099</v>
      </c>
      <c r="W2802">
        <v>0.49369043007465457</v>
      </c>
      <c r="X2802">
        <v>0.47594374055231481</v>
      </c>
      <c r="Y2802">
        <v>0.48203524423969635</v>
      </c>
      <c r="Z2802">
        <v>0.48219905679517738</v>
      </c>
    </row>
    <row r="2803" spans="1:26" x14ac:dyDescent="0.25">
      <c r="A2803" t="s">
        <v>173</v>
      </c>
      <c r="B2803" t="s">
        <v>362</v>
      </c>
      <c r="C2803" t="str">
        <f>+VLOOKUP(Importaciones_mensuales[[#This Row],[Código Arancelario]],Codigos10[],2,0)</f>
        <v>Palta</v>
      </c>
      <c r="D2803">
        <f>+VLOOKUP(Importaciones_mensuales[[#This Row],[Cultivo]],Cod_categoría[],2,0)</f>
        <v>100106002</v>
      </c>
      <c r="E2803" t="str">
        <f>+VLOOKUP(Importaciones_mensuales[[#This Row],[Código Arancelario]],Codigos10[],4,0)</f>
        <v>Sin especificar</v>
      </c>
      <c r="F2803">
        <f>+VLOOKUP(Importaciones_mensuales[[#This Row],[Procesamiento]],Cod_procesamiento[],2,0)</f>
        <v>6</v>
      </c>
      <c r="G2803" t="str">
        <f>+VLOOKUP(Importaciones_mensuales[[#This Row],[Código Arancelario]],Codigos10[],3,0)</f>
        <v>Orgánico</v>
      </c>
      <c r="H2803">
        <f>+VLOOKUP(Importaciones_mensuales[[#This Row],[Tipo]],Cod_tipo[],2,0)</f>
        <v>1</v>
      </c>
      <c r="I2803" t="str">
        <f>+VLOOKUP(Importaciones_mensuales[[#This Row],[Código Arancelario]],Codigos10[],5,0)</f>
        <v>Frutos Oleaginosos</v>
      </c>
      <c r="J2803">
        <f>+VLOOKUP(Importaciones_mensuales[[#This Row],[Categoría]],Cod_Tipo_cultivo[],2,0)</f>
        <v>12</v>
      </c>
      <c r="K2803" t="s">
        <v>129</v>
      </c>
      <c r="L2803">
        <f>+VLOOKUP(Importaciones_mensuales[[#This Row],[Contenido]],Contenido_cod[],2,0)</f>
        <v>1</v>
      </c>
      <c r="M2803" t="str">
        <f>+VLOOKUP(Importaciones_mensuales[[#This Row],[Código Arancelario]],Codigos10[],7,0)</f>
        <v>Sin especificar</v>
      </c>
      <c r="N2803">
        <v>2019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1</v>
      </c>
      <c r="W2803">
        <v>1</v>
      </c>
      <c r="X2803">
        <v>0</v>
      </c>
      <c r="Y2803">
        <v>0</v>
      </c>
      <c r="Z2803">
        <v>0</v>
      </c>
    </row>
    <row r="2804" spans="1:26" x14ac:dyDescent="0.25">
      <c r="A2804" t="s">
        <v>309</v>
      </c>
      <c r="B2804" t="s">
        <v>362</v>
      </c>
      <c r="C2804" t="str">
        <f>+VLOOKUP(Importaciones_mensuales[[#This Row],[Código Arancelario]],Codigos10[],2,0)</f>
        <v>Uva</v>
      </c>
      <c r="D2804">
        <f>+VLOOKUP(Importaciones_mensuales[[#This Row],[Cultivo]],Cod_categoría[],2,0)</f>
        <v>100109001</v>
      </c>
      <c r="E2804" t="str">
        <f>+VLOOKUP(Importaciones_mensuales[[#This Row],[Código Arancelario]],Codigos10[],4,0)</f>
        <v>Fresco</v>
      </c>
      <c r="F2804">
        <f>+VLOOKUP(Importaciones_mensuales[[#This Row],[Procesamiento]],Cod_procesamiento[],2,0)</f>
        <v>4</v>
      </c>
      <c r="G2804" t="str">
        <f>+VLOOKUP(Importaciones_mensuales[[#This Row],[Código Arancelario]],Codigos10[],3,0)</f>
        <v>Orgánico</v>
      </c>
      <c r="H2804">
        <f>+VLOOKUP(Importaciones_mensuales[[#This Row],[Tipo]],Cod_tipo[],2,0)</f>
        <v>1</v>
      </c>
      <c r="I2804" t="str">
        <f>+VLOOKUP(Importaciones_mensuales[[#This Row],[Código Arancelario]],Codigos10[],5,0)</f>
        <v>Uva</v>
      </c>
      <c r="J2804">
        <f>+VLOOKUP(Importaciones_mensuales[[#This Row],[Categoría]],Cod_Tipo_cultivo[],2,0)</f>
        <v>11</v>
      </c>
      <c r="K2804" t="s">
        <v>129</v>
      </c>
      <c r="L2804">
        <f>+VLOOKUP(Importaciones_mensuales[[#This Row],[Contenido]],Contenido_cod[],2,0)</f>
        <v>1</v>
      </c>
      <c r="M2804" t="str">
        <f>+VLOOKUP(Importaciones_mensuales[[#This Row],[Código Arancelario]],Codigos10[],7,0)</f>
        <v>Flame seedles</v>
      </c>
      <c r="N2804">
        <v>2019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2.1</v>
      </c>
    </row>
    <row r="2805" spans="1:26" x14ac:dyDescent="0.25">
      <c r="A2805" t="s">
        <v>171</v>
      </c>
      <c r="B2805" t="s">
        <v>363</v>
      </c>
      <c r="C2805" t="str">
        <f>+VLOOKUP(Importaciones_mensuales[[#This Row],[Código Arancelario]],Codigos10[],2,0)</f>
        <v>Palta</v>
      </c>
      <c r="D2805">
        <f>+VLOOKUP(Importaciones_mensuales[[#This Row],[Cultivo]],Cod_categoría[],2,0)</f>
        <v>100106002</v>
      </c>
      <c r="E2805" t="str">
        <f>+VLOOKUP(Importaciones_mensuales[[#This Row],[Código Arancelario]],Codigos10[],4,0)</f>
        <v>Sin especificar</v>
      </c>
      <c r="F2805">
        <f>+VLOOKUP(Importaciones_mensuales[[#This Row],[Procesamiento]],Cod_procesamiento[],2,0)</f>
        <v>6</v>
      </c>
      <c r="G2805" t="str">
        <f>+VLOOKUP(Importaciones_mensuales[[#This Row],[Código Arancelario]],Codigos10[],3,0)</f>
        <v>Sin especificar</v>
      </c>
      <c r="H2805">
        <f>+VLOOKUP(Importaciones_mensuales[[#This Row],[Tipo]],Cod_tipo[],2,0)</f>
        <v>5</v>
      </c>
      <c r="I2805" t="str">
        <f>+VLOOKUP(Importaciones_mensuales[[#This Row],[Código Arancelario]],Codigos10[],5,0)</f>
        <v>Frutos Oleaginosos</v>
      </c>
      <c r="J2805">
        <f>+VLOOKUP(Importaciones_mensuales[[#This Row],[Categoría]],Cod_Tipo_cultivo[],2,0)</f>
        <v>12</v>
      </c>
      <c r="K2805" t="s">
        <v>129</v>
      </c>
      <c r="L2805">
        <f>+VLOOKUP(Importaciones_mensuales[[#This Row],[Contenido]],Contenido_cod[],2,0)</f>
        <v>1</v>
      </c>
      <c r="M2805" t="str">
        <f>+VLOOKUP(Importaciones_mensuales[[#This Row],[Código Arancelario]],Codigos10[],7,0)</f>
        <v>Fuerte</v>
      </c>
      <c r="N2805">
        <v>2017</v>
      </c>
      <c r="O2805" t="s">
        <v>364</v>
      </c>
      <c r="P2805" t="s">
        <v>364</v>
      </c>
      <c r="Q2805" t="s">
        <v>364</v>
      </c>
      <c r="R2805">
        <v>1.0340712945590995</v>
      </c>
      <c r="S2805">
        <v>1.0334363453140747</v>
      </c>
      <c r="T2805">
        <v>1.0333779264214047</v>
      </c>
      <c r="U2805" t="s">
        <v>364</v>
      </c>
      <c r="V2805" t="s">
        <v>364</v>
      </c>
      <c r="W2805" t="s">
        <v>364</v>
      </c>
      <c r="X2805" t="s">
        <v>364</v>
      </c>
      <c r="Y2805" t="s">
        <v>364</v>
      </c>
      <c r="Z2805" t="s">
        <v>364</v>
      </c>
    </row>
    <row r="2806" spans="1:26" x14ac:dyDescent="0.25">
      <c r="A2806" t="s">
        <v>192</v>
      </c>
      <c r="B2806" t="s">
        <v>362</v>
      </c>
      <c r="C2806" t="str">
        <f>+VLOOKUP(Importaciones_mensuales[[#This Row],[Código Arancelario]],Codigos10[],2,0)</f>
        <v>Uva</v>
      </c>
      <c r="D2806">
        <f>+VLOOKUP(Importaciones_mensuales[[#This Row],[Cultivo]],Cod_categoría[],2,0)</f>
        <v>100109001</v>
      </c>
      <c r="E2806" t="str">
        <f>+VLOOKUP(Importaciones_mensuales[[#This Row],[Código Arancelario]],Codigos10[],4,0)</f>
        <v>Fresco</v>
      </c>
      <c r="F2806">
        <f>+VLOOKUP(Importaciones_mensuales[[#This Row],[Procesamiento]],Cod_procesamiento[],2,0)</f>
        <v>4</v>
      </c>
      <c r="G2806" t="str">
        <f>+VLOOKUP(Importaciones_mensuales[[#This Row],[Código Arancelario]],Codigos10[],3,0)</f>
        <v>No orgánico</v>
      </c>
      <c r="H2806">
        <f>+VLOOKUP(Importaciones_mensuales[[#This Row],[Tipo]],Cod_tipo[],2,0)</f>
        <v>2</v>
      </c>
      <c r="I2806" t="str">
        <f>+VLOOKUP(Importaciones_mensuales[[#This Row],[Código Arancelario]],Codigos10[],5,0)</f>
        <v>Uva</v>
      </c>
      <c r="J2806">
        <f>+VLOOKUP(Importaciones_mensuales[[#This Row],[Categoría]],Cod_Tipo_cultivo[],2,0)</f>
        <v>11</v>
      </c>
      <c r="K2806" t="s">
        <v>129</v>
      </c>
      <c r="L2806">
        <f>+VLOOKUP(Importaciones_mensuales[[#This Row],[Contenido]],Contenido_cod[],2,0)</f>
        <v>1</v>
      </c>
      <c r="M2806" t="str">
        <f>+VLOOKUP(Importaciones_mensuales[[#This Row],[Código Arancelario]],Codigos10[],7,0)</f>
        <v>Flame seedles</v>
      </c>
      <c r="N2806">
        <v>2019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3103.2</v>
      </c>
      <c r="V2806">
        <v>8982</v>
      </c>
      <c r="W2806">
        <v>0</v>
      </c>
      <c r="X2806">
        <v>0</v>
      </c>
      <c r="Y2806">
        <v>0</v>
      </c>
      <c r="Z2806">
        <v>0</v>
      </c>
    </row>
    <row r="2807" spans="1:26" x14ac:dyDescent="0.25">
      <c r="A2807" t="s">
        <v>174</v>
      </c>
      <c r="B2807" t="s">
        <v>363</v>
      </c>
      <c r="C2807" t="str">
        <f>+VLOOKUP(Importaciones_mensuales[[#This Row],[Código Arancelario]],Codigos10[],2,0)</f>
        <v>Mango</v>
      </c>
      <c r="D2807">
        <f>+VLOOKUP(Importaciones_mensuales[[#This Row],[Cultivo]],Cod_categoría[],2,0)</f>
        <v>100108002</v>
      </c>
      <c r="E2807" t="str">
        <f>+VLOOKUP(Importaciones_mensuales[[#This Row],[Código Arancelario]],Codigos10[],4,0)</f>
        <v>Sin especificar</v>
      </c>
      <c r="F2807">
        <f>+VLOOKUP(Importaciones_mensuales[[#This Row],[Procesamiento]],Cod_procesamiento[],2,0)</f>
        <v>6</v>
      </c>
      <c r="G2807" t="str">
        <f>+VLOOKUP(Importaciones_mensuales[[#This Row],[Código Arancelario]],Codigos10[],3,0)</f>
        <v>Sin especificar</v>
      </c>
      <c r="H2807">
        <f>+VLOOKUP(Importaciones_mensuales[[#This Row],[Tipo]],Cod_tipo[],2,0)</f>
        <v>5</v>
      </c>
      <c r="I2807" t="str">
        <f>+VLOOKUP(Importaciones_mensuales[[#This Row],[Código Arancelario]],Codigos10[],5,0)</f>
        <v>Tropicales y Subtropicales</v>
      </c>
      <c r="J2807">
        <f>+VLOOKUP(Importaciones_mensuales[[#This Row],[Categoría]],Cod_Tipo_cultivo[],2,0)</f>
        <v>4</v>
      </c>
      <c r="K2807" t="s">
        <v>129</v>
      </c>
      <c r="L2807">
        <f>+VLOOKUP(Importaciones_mensuales[[#This Row],[Contenido]],Contenido_cod[],2,0)</f>
        <v>1</v>
      </c>
      <c r="M2807" t="str">
        <f>+VLOOKUP(Importaciones_mensuales[[#This Row],[Código Arancelario]],Codigos10[],7,0)</f>
        <v>Guayabas, mangos y mangostanes</v>
      </c>
      <c r="N2807">
        <v>2017</v>
      </c>
      <c r="O2807">
        <v>0.89978015684656576</v>
      </c>
      <c r="P2807">
        <v>0.99359708918244039</v>
      </c>
      <c r="Q2807">
        <v>1.1009830529543383</v>
      </c>
      <c r="R2807">
        <v>1.482006132471859</v>
      </c>
      <c r="S2807">
        <v>1.7251432158118443</v>
      </c>
      <c r="T2807">
        <v>1.828356262977767</v>
      </c>
      <c r="U2807">
        <v>1.4876347721190497</v>
      </c>
      <c r="V2807">
        <v>1.4187519278578467</v>
      </c>
      <c r="W2807">
        <v>1.7234770453668258</v>
      </c>
      <c r="X2807">
        <v>1.1977505571937874</v>
      </c>
      <c r="Y2807">
        <v>1.038556616523427</v>
      </c>
      <c r="Z2807">
        <v>0.89678530187985361</v>
      </c>
    </row>
    <row r="2808" spans="1:26" x14ac:dyDescent="0.25">
      <c r="A2808" t="s">
        <v>176</v>
      </c>
      <c r="B2808" t="s">
        <v>363</v>
      </c>
      <c r="C2808" t="str">
        <f>+VLOOKUP(Importaciones_mensuales[[#This Row],[Código Arancelario]],Codigos10[],2,0)</f>
        <v>Mandarina</v>
      </c>
      <c r="D2808">
        <f>+VLOOKUP(Importaciones_mensuales[[#This Row],[Cultivo]],Cod_categoría[],2,0)</f>
        <v>100102004</v>
      </c>
      <c r="E2808" t="str">
        <f>+VLOOKUP(Importaciones_mensuales[[#This Row],[Código Arancelario]],Codigos10[],4,0)</f>
        <v>Sin especificar</v>
      </c>
      <c r="F2808">
        <f>+VLOOKUP(Importaciones_mensuales[[#This Row],[Procesamiento]],Cod_procesamiento[],2,0)</f>
        <v>6</v>
      </c>
      <c r="G2808" t="str">
        <f>+VLOOKUP(Importaciones_mensuales[[#This Row],[Código Arancelario]],Codigos10[],3,0)</f>
        <v>Sin especificar</v>
      </c>
      <c r="H2808">
        <f>+VLOOKUP(Importaciones_mensuales[[#This Row],[Tipo]],Cod_tipo[],2,0)</f>
        <v>5</v>
      </c>
      <c r="I2808" t="str">
        <f>+VLOOKUP(Importaciones_mensuales[[#This Row],[Código Arancelario]],Codigos10[],5,0)</f>
        <v>Cítricos</v>
      </c>
      <c r="J2808">
        <f>+VLOOKUP(Importaciones_mensuales[[#This Row],[Categoría]],Cod_Tipo_cultivo[],2,0)</f>
        <v>2</v>
      </c>
      <c r="K2808" t="s">
        <v>129</v>
      </c>
      <c r="L2808">
        <f>+VLOOKUP(Importaciones_mensuales[[#This Row],[Contenido]],Contenido_cod[],2,0)</f>
        <v>1</v>
      </c>
      <c r="M2808" t="str">
        <f>+VLOOKUP(Importaciones_mensuales[[#This Row],[Código Arancelario]],Codigos10[],7,0)</f>
        <v>Sin especificar</v>
      </c>
      <c r="N2808">
        <v>2017</v>
      </c>
      <c r="O2808" t="s">
        <v>364</v>
      </c>
      <c r="P2808">
        <v>2.0138698829528798</v>
      </c>
      <c r="Q2808">
        <v>2.4058860353751563</v>
      </c>
      <c r="R2808">
        <v>1.6524219946414951</v>
      </c>
      <c r="S2808">
        <v>1.6686114352392065</v>
      </c>
      <c r="T2808" t="s">
        <v>364</v>
      </c>
      <c r="U2808" t="s">
        <v>364</v>
      </c>
      <c r="V2808">
        <v>0.98383699633699628</v>
      </c>
      <c r="W2808">
        <v>0.98352941176470576</v>
      </c>
      <c r="X2808" t="s">
        <v>364</v>
      </c>
      <c r="Y2808" t="s">
        <v>364</v>
      </c>
      <c r="Z2808" t="s">
        <v>364</v>
      </c>
    </row>
    <row r="2809" spans="1:26" x14ac:dyDescent="0.25">
      <c r="A2809" t="s">
        <v>345</v>
      </c>
      <c r="B2809" t="s">
        <v>363</v>
      </c>
      <c r="C2809" t="str">
        <f>+VLOOKUP(Importaciones_mensuales[[#This Row],[Código Arancelario]],Codigos10[],2,0)</f>
        <v>Clementina</v>
      </c>
      <c r="D2809">
        <f>+VLOOKUP(Importaciones_mensuales[[#This Row],[Cultivo]],Cod_categoría[],2,0)</f>
        <v>100114020</v>
      </c>
      <c r="E2809" t="str">
        <f>+VLOOKUP(Importaciones_mensuales[[#This Row],[Código Arancelario]],Codigos10[],4,0)</f>
        <v>Sin especificar</v>
      </c>
      <c r="F2809">
        <f>+VLOOKUP(Importaciones_mensuales[[#This Row],[Procesamiento]],Cod_procesamiento[],2,0)</f>
        <v>6</v>
      </c>
      <c r="G2809" t="str">
        <f>+VLOOKUP(Importaciones_mensuales[[#This Row],[Código Arancelario]],Codigos10[],3,0)</f>
        <v>Sin especificar</v>
      </c>
      <c r="H2809">
        <f>+VLOOKUP(Importaciones_mensuales[[#This Row],[Tipo]],Cod_tipo[],2,0)</f>
        <v>5</v>
      </c>
      <c r="I2809" t="str">
        <f>+VLOOKUP(Importaciones_mensuales[[#This Row],[Código Arancelario]],Codigos10[],5,0)</f>
        <v>Cítricos</v>
      </c>
      <c r="J2809">
        <f>+VLOOKUP(Importaciones_mensuales[[#This Row],[Categoría]],Cod_Tipo_cultivo[],2,0)</f>
        <v>2</v>
      </c>
      <c r="K2809" t="s">
        <v>129</v>
      </c>
      <c r="L2809">
        <f>+VLOOKUP(Importaciones_mensuales[[#This Row],[Contenido]],Contenido_cod[],2,0)</f>
        <v>1</v>
      </c>
      <c r="M2809" t="str">
        <f>+VLOOKUP(Importaciones_mensuales[[#This Row],[Código Arancelario]],Codigos10[],7,0)</f>
        <v>Sin especificar</v>
      </c>
      <c r="N2809">
        <v>2017</v>
      </c>
      <c r="O2809" t="s">
        <v>364</v>
      </c>
      <c r="P2809" t="s">
        <v>364</v>
      </c>
      <c r="Q2809">
        <v>2.7883728408673276</v>
      </c>
      <c r="R2809" t="s">
        <v>364</v>
      </c>
      <c r="S2809" t="s">
        <v>364</v>
      </c>
      <c r="T2809" t="s">
        <v>364</v>
      </c>
      <c r="U2809" t="s">
        <v>364</v>
      </c>
      <c r="V2809" t="s">
        <v>364</v>
      </c>
      <c r="W2809" t="s">
        <v>364</v>
      </c>
      <c r="X2809" t="s">
        <v>364</v>
      </c>
      <c r="Y2809" t="s">
        <v>364</v>
      </c>
      <c r="Z2809" t="s">
        <v>364</v>
      </c>
    </row>
    <row r="2810" spans="1:26" x14ac:dyDescent="0.25">
      <c r="A2810" t="s">
        <v>179</v>
      </c>
      <c r="B2810" t="s">
        <v>363</v>
      </c>
      <c r="C2810" t="str">
        <f>+VLOOKUP(Importaciones_mensuales[[#This Row],[Código Arancelario]],Codigos10[],2,0)</f>
        <v>Otros cítricos</v>
      </c>
      <c r="D2810">
        <f>+VLOOKUP(Importaciones_mensuales[[#This Row],[Cultivo]],Cod_categoría[],2,0)</f>
        <v>100102008</v>
      </c>
      <c r="E2810" t="str">
        <f>+VLOOKUP(Importaciones_mensuales[[#This Row],[Código Arancelario]],Codigos10[],4,0)</f>
        <v>Sin especificar</v>
      </c>
      <c r="F2810">
        <f>+VLOOKUP(Importaciones_mensuales[[#This Row],[Procesamiento]],Cod_procesamiento[],2,0)</f>
        <v>6</v>
      </c>
      <c r="G2810" t="str">
        <f>+VLOOKUP(Importaciones_mensuales[[#This Row],[Código Arancelario]],Codigos10[],3,0)</f>
        <v>Sin especificar</v>
      </c>
      <c r="H2810">
        <f>+VLOOKUP(Importaciones_mensuales[[#This Row],[Tipo]],Cod_tipo[],2,0)</f>
        <v>5</v>
      </c>
      <c r="I2810" t="str">
        <f>+VLOOKUP(Importaciones_mensuales[[#This Row],[Código Arancelario]],Codigos10[],5,0)</f>
        <v>Cítricos</v>
      </c>
      <c r="J2810">
        <f>+VLOOKUP(Importaciones_mensuales[[#This Row],[Categoría]],Cod_Tipo_cultivo[],2,0)</f>
        <v>2</v>
      </c>
      <c r="K2810" t="s">
        <v>129</v>
      </c>
      <c r="L2810">
        <f>+VLOOKUP(Importaciones_mensuales[[#This Row],[Contenido]],Contenido_cod[],2,0)</f>
        <v>1</v>
      </c>
      <c r="M2810" t="str">
        <f>+VLOOKUP(Importaciones_mensuales[[#This Row],[Código Arancelario]],Codigos10[],7,0)</f>
        <v>Sin especificar</v>
      </c>
      <c r="N2810">
        <v>2017</v>
      </c>
      <c r="O2810" t="s">
        <v>364</v>
      </c>
      <c r="P2810">
        <v>1.6686114352392065</v>
      </c>
      <c r="Q2810" t="s">
        <v>364</v>
      </c>
      <c r="R2810">
        <v>1.5520933484835242</v>
      </c>
      <c r="S2810" t="s">
        <v>364</v>
      </c>
      <c r="T2810" t="s">
        <v>364</v>
      </c>
      <c r="U2810" t="s">
        <v>364</v>
      </c>
      <c r="V2810">
        <v>0.98333333333333328</v>
      </c>
      <c r="W2810">
        <v>0.98352941176470576</v>
      </c>
      <c r="X2810">
        <v>65</v>
      </c>
      <c r="Y2810" t="s">
        <v>364</v>
      </c>
      <c r="Z2810" t="s">
        <v>364</v>
      </c>
    </row>
    <row r="2811" spans="1:26" x14ac:dyDescent="0.25">
      <c r="A2811" t="s">
        <v>181</v>
      </c>
      <c r="B2811" t="s">
        <v>363</v>
      </c>
      <c r="C2811" t="str">
        <f>+VLOOKUP(Importaciones_mensuales[[#This Row],[Código Arancelario]],Codigos10[],2,0)</f>
        <v>Pomelo</v>
      </c>
      <c r="D2811">
        <f>+VLOOKUP(Importaciones_mensuales[[#This Row],[Cultivo]],Cod_categoría[],2,0)</f>
        <v>100102006</v>
      </c>
      <c r="E2811" t="str">
        <f>+VLOOKUP(Importaciones_mensuales[[#This Row],[Código Arancelario]],Codigos10[],4,0)</f>
        <v>Sin especificar</v>
      </c>
      <c r="F2811">
        <f>+VLOOKUP(Importaciones_mensuales[[#This Row],[Procesamiento]],Cod_procesamiento[],2,0)</f>
        <v>6</v>
      </c>
      <c r="G2811" t="str">
        <f>+VLOOKUP(Importaciones_mensuales[[#This Row],[Código Arancelario]],Codigos10[],3,0)</f>
        <v>Sin especificar</v>
      </c>
      <c r="H2811">
        <f>+VLOOKUP(Importaciones_mensuales[[#This Row],[Tipo]],Cod_tipo[],2,0)</f>
        <v>5</v>
      </c>
      <c r="I2811" t="str">
        <f>+VLOOKUP(Importaciones_mensuales[[#This Row],[Código Arancelario]],Codigos10[],5,0)</f>
        <v>Cítricos</v>
      </c>
      <c r="J2811">
        <f>+VLOOKUP(Importaciones_mensuales[[#This Row],[Categoría]],Cod_Tipo_cultivo[],2,0)</f>
        <v>2</v>
      </c>
      <c r="K2811" t="s">
        <v>129</v>
      </c>
      <c r="L2811">
        <f>+VLOOKUP(Importaciones_mensuales[[#This Row],[Contenido]],Contenido_cod[],2,0)</f>
        <v>1</v>
      </c>
      <c r="M2811" t="str">
        <f>+VLOOKUP(Importaciones_mensuales[[#This Row],[Código Arancelario]],Codigos10[],7,0)</f>
        <v>Sin especificar</v>
      </c>
      <c r="N2811">
        <v>2017</v>
      </c>
      <c r="O2811" t="s">
        <v>364</v>
      </c>
      <c r="P2811" t="s">
        <v>364</v>
      </c>
      <c r="Q2811">
        <v>1.6078477515990652</v>
      </c>
      <c r="R2811">
        <v>1.5780651652748228</v>
      </c>
      <c r="S2811">
        <v>1.6234554496829263</v>
      </c>
      <c r="T2811" t="s">
        <v>364</v>
      </c>
      <c r="U2811" t="s">
        <v>364</v>
      </c>
      <c r="V2811" t="s">
        <v>364</v>
      </c>
      <c r="W2811" t="s">
        <v>364</v>
      </c>
      <c r="X2811" t="s">
        <v>364</v>
      </c>
      <c r="Y2811" t="s">
        <v>364</v>
      </c>
      <c r="Z2811" t="s">
        <v>364</v>
      </c>
    </row>
    <row r="2812" spans="1:26" x14ac:dyDescent="0.25">
      <c r="A2812" t="s">
        <v>183</v>
      </c>
      <c r="B2812" t="s">
        <v>363</v>
      </c>
      <c r="C2812" t="str">
        <f>+VLOOKUP(Importaciones_mensuales[[#This Row],[Código Arancelario]],Codigos10[],2,0)</f>
        <v>Limón</v>
      </c>
      <c r="D2812">
        <f>+VLOOKUP(Importaciones_mensuales[[#This Row],[Cultivo]],Cod_categoría[],2,0)</f>
        <v>100102003</v>
      </c>
      <c r="E2812" t="str">
        <f>+VLOOKUP(Importaciones_mensuales[[#This Row],[Código Arancelario]],Codigos10[],4,0)</f>
        <v>Sin especificar</v>
      </c>
      <c r="F2812">
        <f>+VLOOKUP(Importaciones_mensuales[[#This Row],[Procesamiento]],Cod_procesamiento[],2,0)</f>
        <v>6</v>
      </c>
      <c r="G2812" t="str">
        <f>+VLOOKUP(Importaciones_mensuales[[#This Row],[Código Arancelario]],Codigos10[],3,0)</f>
        <v>Sin especificar</v>
      </c>
      <c r="H2812">
        <f>+VLOOKUP(Importaciones_mensuales[[#This Row],[Tipo]],Cod_tipo[],2,0)</f>
        <v>5</v>
      </c>
      <c r="I2812" t="str">
        <f>+VLOOKUP(Importaciones_mensuales[[#This Row],[Código Arancelario]],Codigos10[],5,0)</f>
        <v>Cítricos</v>
      </c>
      <c r="J2812">
        <f>+VLOOKUP(Importaciones_mensuales[[#This Row],[Categoría]],Cod_Tipo_cultivo[],2,0)</f>
        <v>2</v>
      </c>
      <c r="K2812" t="s">
        <v>129</v>
      </c>
      <c r="L2812">
        <f>+VLOOKUP(Importaciones_mensuales[[#This Row],[Contenido]],Contenido_cod[],2,0)</f>
        <v>1</v>
      </c>
      <c r="M2812" t="str">
        <f>+VLOOKUP(Importaciones_mensuales[[#This Row],[Código Arancelario]],Codigos10[],7,0)</f>
        <v>Sin especificar</v>
      </c>
      <c r="N2812">
        <v>2017</v>
      </c>
      <c r="O2812">
        <v>1.4348923680091945</v>
      </c>
      <c r="P2812">
        <v>1.5014644964562951</v>
      </c>
      <c r="Q2812">
        <v>1.5905309675310244</v>
      </c>
      <c r="R2812">
        <v>1.3130121302718838</v>
      </c>
      <c r="S2812">
        <v>1.0123638252910065</v>
      </c>
      <c r="T2812">
        <v>0.5386411485890652</v>
      </c>
      <c r="U2812">
        <v>0.69866606230935568</v>
      </c>
      <c r="V2812" t="s">
        <v>364</v>
      </c>
      <c r="W2812">
        <v>1.2916299443164363</v>
      </c>
      <c r="X2812" t="s">
        <v>364</v>
      </c>
      <c r="Y2812">
        <v>0.88842096560846562</v>
      </c>
      <c r="Z2812">
        <v>2.1716971000795429</v>
      </c>
    </row>
    <row r="2813" spans="1:26" x14ac:dyDescent="0.25">
      <c r="A2813" t="s">
        <v>185</v>
      </c>
      <c r="B2813" t="s">
        <v>363</v>
      </c>
      <c r="C2813" t="str">
        <f>+VLOOKUP(Importaciones_mensuales[[#This Row],[Código Arancelario]],Codigos10[],2,0)</f>
        <v>Lima agria</v>
      </c>
      <c r="D2813">
        <f>+VLOOKUP(Importaciones_mensuales[[#This Row],[Cultivo]],Cod_categoría[],2,0)</f>
        <v>100114027</v>
      </c>
      <c r="E2813" t="str">
        <f>+VLOOKUP(Importaciones_mensuales[[#This Row],[Código Arancelario]],Codigos10[],4,0)</f>
        <v>Sin especificar</v>
      </c>
      <c r="F2813">
        <f>+VLOOKUP(Importaciones_mensuales[[#This Row],[Procesamiento]],Cod_procesamiento[],2,0)</f>
        <v>6</v>
      </c>
      <c r="G2813" t="str">
        <f>+VLOOKUP(Importaciones_mensuales[[#This Row],[Código Arancelario]],Codigos10[],3,0)</f>
        <v>Sin especificar</v>
      </c>
      <c r="H2813">
        <f>+VLOOKUP(Importaciones_mensuales[[#This Row],[Tipo]],Cod_tipo[],2,0)</f>
        <v>5</v>
      </c>
      <c r="I2813" t="str">
        <f>+VLOOKUP(Importaciones_mensuales[[#This Row],[Código Arancelario]],Codigos10[],5,0)</f>
        <v>Cítricos</v>
      </c>
      <c r="J2813">
        <f>+VLOOKUP(Importaciones_mensuales[[#This Row],[Categoría]],Cod_Tipo_cultivo[],2,0)</f>
        <v>2</v>
      </c>
      <c r="K2813" t="s">
        <v>129</v>
      </c>
      <c r="L2813">
        <f>+VLOOKUP(Importaciones_mensuales[[#This Row],[Contenido]],Contenido_cod[],2,0)</f>
        <v>1</v>
      </c>
      <c r="M2813" t="str">
        <f>+VLOOKUP(Importaciones_mensuales[[#This Row],[Código Arancelario]],Codigos10[],7,0)</f>
        <v>Sin especificar</v>
      </c>
      <c r="N2813">
        <v>2017</v>
      </c>
      <c r="O2813">
        <v>0.89741707436732587</v>
      </c>
      <c r="P2813">
        <v>0.83489176441796942</v>
      </c>
      <c r="Q2813">
        <v>1.2302446498444279</v>
      </c>
      <c r="R2813">
        <v>0.96262803314029621</v>
      </c>
      <c r="S2813">
        <v>0.75470452996040094</v>
      </c>
      <c r="T2813">
        <v>0.73593711726883038</v>
      </c>
      <c r="U2813">
        <v>1.3143634273904425</v>
      </c>
      <c r="V2813">
        <v>2.0922601726301799</v>
      </c>
      <c r="W2813">
        <v>2.4970091425464642</v>
      </c>
      <c r="X2813">
        <v>1.5621386241849906</v>
      </c>
      <c r="Y2813">
        <v>1.0418755578308505</v>
      </c>
      <c r="Z2813">
        <v>0.93368475712054977</v>
      </c>
    </row>
    <row r="2814" spans="1:26" x14ac:dyDescent="0.25">
      <c r="A2814" t="s">
        <v>187</v>
      </c>
      <c r="B2814" t="s">
        <v>363</v>
      </c>
      <c r="C2814" t="str">
        <f>+VLOOKUP(Importaciones_mensuales[[#This Row],[Código Arancelario]],Codigos10[],2,0)</f>
        <v>Limón</v>
      </c>
      <c r="D2814">
        <f>+VLOOKUP(Importaciones_mensuales[[#This Row],[Cultivo]],Cod_categoría[],2,0)</f>
        <v>100102003</v>
      </c>
      <c r="E2814" t="str">
        <f>+VLOOKUP(Importaciones_mensuales[[#This Row],[Código Arancelario]],Codigos10[],4,0)</f>
        <v>Sin especificar</v>
      </c>
      <c r="F2814">
        <f>+VLOOKUP(Importaciones_mensuales[[#This Row],[Procesamiento]],Cod_procesamiento[],2,0)</f>
        <v>6</v>
      </c>
      <c r="G2814" t="str">
        <f>+VLOOKUP(Importaciones_mensuales[[#This Row],[Código Arancelario]],Codigos10[],3,0)</f>
        <v>Sin especificar</v>
      </c>
      <c r="H2814">
        <f>+VLOOKUP(Importaciones_mensuales[[#This Row],[Tipo]],Cod_tipo[],2,0)</f>
        <v>5</v>
      </c>
      <c r="I2814" t="str">
        <f>+VLOOKUP(Importaciones_mensuales[[#This Row],[Código Arancelario]],Codigos10[],5,0)</f>
        <v>Cítricos</v>
      </c>
      <c r="J2814">
        <f>+VLOOKUP(Importaciones_mensuales[[#This Row],[Categoría]],Cod_Tipo_cultivo[],2,0)</f>
        <v>2</v>
      </c>
      <c r="K2814" t="s">
        <v>129</v>
      </c>
      <c r="L2814">
        <f>+VLOOKUP(Importaciones_mensuales[[#This Row],[Contenido]],Contenido_cod[],2,0)</f>
        <v>1</v>
      </c>
      <c r="M2814" t="str">
        <f>+VLOOKUP(Importaciones_mensuales[[#This Row],[Código Arancelario]],Codigos10[],7,0)</f>
        <v>Sin especificar</v>
      </c>
      <c r="N2814">
        <v>2017</v>
      </c>
      <c r="O2814">
        <v>0.87057648537152077</v>
      </c>
      <c r="P2814">
        <v>0.82698042125363791</v>
      </c>
      <c r="Q2814">
        <v>0.9639720491108722</v>
      </c>
      <c r="R2814">
        <v>1.0690047476087412</v>
      </c>
      <c r="S2814">
        <v>0.8052219305636571</v>
      </c>
      <c r="T2814">
        <v>0.79148441780270073</v>
      </c>
      <c r="U2814">
        <v>0.80122501853955264</v>
      </c>
      <c r="V2814">
        <v>0.82796378076305044</v>
      </c>
      <c r="W2814">
        <v>1.1079639286153342</v>
      </c>
      <c r="X2814">
        <v>1.0413318446631947</v>
      </c>
      <c r="Y2814">
        <v>1.03543224639295</v>
      </c>
      <c r="Z2814">
        <v>0.93070045519185751</v>
      </c>
    </row>
    <row r="2815" spans="1:26" x14ac:dyDescent="0.25">
      <c r="A2815" t="s">
        <v>188</v>
      </c>
      <c r="B2815" t="s">
        <v>363</v>
      </c>
      <c r="C2815" t="str">
        <f>+VLOOKUP(Importaciones_mensuales[[#This Row],[Código Arancelario]],Codigos10[],2,0)</f>
        <v>Otros cítricos</v>
      </c>
      <c r="D2815">
        <f>+VLOOKUP(Importaciones_mensuales[[#This Row],[Cultivo]],Cod_categoría[],2,0)</f>
        <v>100102008</v>
      </c>
      <c r="E2815" t="str">
        <f>+VLOOKUP(Importaciones_mensuales[[#This Row],[Código Arancelario]],Codigos10[],4,0)</f>
        <v>Sin especificar</v>
      </c>
      <c r="F2815">
        <f>+VLOOKUP(Importaciones_mensuales[[#This Row],[Procesamiento]],Cod_procesamiento[],2,0)</f>
        <v>6</v>
      </c>
      <c r="G2815" t="str">
        <f>+VLOOKUP(Importaciones_mensuales[[#This Row],[Código Arancelario]],Codigos10[],3,0)</f>
        <v>Sin especificar</v>
      </c>
      <c r="H2815">
        <f>+VLOOKUP(Importaciones_mensuales[[#This Row],[Tipo]],Cod_tipo[],2,0)</f>
        <v>5</v>
      </c>
      <c r="I2815" t="str">
        <f>+VLOOKUP(Importaciones_mensuales[[#This Row],[Código Arancelario]],Codigos10[],5,0)</f>
        <v>Cítricos</v>
      </c>
      <c r="J2815">
        <f>+VLOOKUP(Importaciones_mensuales[[#This Row],[Categoría]],Cod_Tipo_cultivo[],2,0)</f>
        <v>2</v>
      </c>
      <c r="K2815" t="s">
        <v>129</v>
      </c>
      <c r="L2815">
        <f>+VLOOKUP(Importaciones_mensuales[[#This Row],[Contenido]],Contenido_cod[],2,0)</f>
        <v>1</v>
      </c>
      <c r="M2815" t="str">
        <f>+VLOOKUP(Importaciones_mensuales[[#This Row],[Código Arancelario]],Codigos10[],7,0)</f>
        <v>Sin especificar</v>
      </c>
      <c r="N2815">
        <v>2017</v>
      </c>
      <c r="O2815" t="s">
        <v>364</v>
      </c>
      <c r="P2815">
        <v>1.3436238503013003</v>
      </c>
      <c r="Q2815">
        <v>1.0212820253164556</v>
      </c>
      <c r="R2815">
        <v>269.4274458201881</v>
      </c>
      <c r="S2815" t="s">
        <v>364</v>
      </c>
      <c r="T2815" t="s">
        <v>364</v>
      </c>
      <c r="U2815" t="s">
        <v>364</v>
      </c>
      <c r="V2815" t="s">
        <v>364</v>
      </c>
      <c r="W2815" t="s">
        <v>364</v>
      </c>
      <c r="X2815" t="s">
        <v>364</v>
      </c>
      <c r="Y2815" t="s">
        <v>364</v>
      </c>
      <c r="Z2815" t="s">
        <v>364</v>
      </c>
    </row>
    <row r="2816" spans="1:26" x14ac:dyDescent="0.25">
      <c r="A2816" t="s">
        <v>194</v>
      </c>
      <c r="B2816" t="s">
        <v>362</v>
      </c>
      <c r="C2816" t="str">
        <f>+VLOOKUP(Importaciones_mensuales[[#This Row],[Código Arancelario]],Codigos10[],2,0)</f>
        <v>Uva</v>
      </c>
      <c r="D2816">
        <f>+VLOOKUP(Importaciones_mensuales[[#This Row],[Cultivo]],Cod_categoría[],2,0)</f>
        <v>100109001</v>
      </c>
      <c r="E2816" t="str">
        <f>+VLOOKUP(Importaciones_mensuales[[#This Row],[Código Arancelario]],Codigos10[],4,0)</f>
        <v>Fresco</v>
      </c>
      <c r="F2816">
        <f>+VLOOKUP(Importaciones_mensuales[[#This Row],[Procesamiento]],Cod_procesamiento[],2,0)</f>
        <v>4</v>
      </c>
      <c r="G2816" t="str">
        <f>+VLOOKUP(Importaciones_mensuales[[#This Row],[Código Arancelario]],Codigos10[],3,0)</f>
        <v>No orgánico</v>
      </c>
      <c r="H2816">
        <f>+VLOOKUP(Importaciones_mensuales[[#This Row],[Tipo]],Cod_tipo[],2,0)</f>
        <v>2</v>
      </c>
      <c r="I2816" t="str">
        <f>+VLOOKUP(Importaciones_mensuales[[#This Row],[Código Arancelario]],Codigos10[],5,0)</f>
        <v>Uva</v>
      </c>
      <c r="J2816">
        <f>+VLOOKUP(Importaciones_mensuales[[#This Row],[Categoría]],Cod_Tipo_cultivo[],2,0)</f>
        <v>11</v>
      </c>
      <c r="K2816" t="s">
        <v>129</v>
      </c>
      <c r="L2816">
        <f>+VLOOKUP(Importaciones_mensuales[[#This Row],[Contenido]],Contenido_cod[],2,0)</f>
        <v>1</v>
      </c>
      <c r="M2816" t="str">
        <f>+VLOOKUP(Importaciones_mensuales[[#This Row],[Código Arancelario]],Codigos10[],7,0)</f>
        <v>Sugraone</v>
      </c>
      <c r="N2816">
        <v>2019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33825.599999999999</v>
      </c>
      <c r="V2816">
        <v>25153.200000000001</v>
      </c>
      <c r="W2816">
        <v>14620</v>
      </c>
      <c r="X2816">
        <v>17280</v>
      </c>
      <c r="Y2816">
        <v>0</v>
      </c>
      <c r="Z2816">
        <v>0</v>
      </c>
    </row>
    <row r="2817" spans="1:26" x14ac:dyDescent="0.25">
      <c r="A2817" t="s">
        <v>310</v>
      </c>
      <c r="B2817" t="s">
        <v>362</v>
      </c>
      <c r="C2817" t="str">
        <f>+VLOOKUP(Importaciones_mensuales[[#This Row],[Código Arancelario]],Codigos10[],2,0)</f>
        <v>Manzana</v>
      </c>
      <c r="D2817">
        <f>+VLOOKUP(Importaciones_mensuales[[#This Row],[Cultivo]],Cod_categoría[],2,0)</f>
        <v>100104002</v>
      </c>
      <c r="E2817" t="str">
        <f>+VLOOKUP(Importaciones_mensuales[[#This Row],[Código Arancelario]],Codigos10[],4,0)</f>
        <v>Fresco</v>
      </c>
      <c r="F2817">
        <f>+VLOOKUP(Importaciones_mensuales[[#This Row],[Procesamiento]],Cod_procesamiento[],2,0)</f>
        <v>4</v>
      </c>
      <c r="G2817" t="str">
        <f>+VLOOKUP(Importaciones_mensuales[[#This Row],[Código Arancelario]],Codigos10[],3,0)</f>
        <v>Orgánico</v>
      </c>
      <c r="H2817">
        <f>+VLOOKUP(Importaciones_mensuales[[#This Row],[Tipo]],Cod_tipo[],2,0)</f>
        <v>1</v>
      </c>
      <c r="I2817" t="str">
        <f>+VLOOKUP(Importaciones_mensuales[[#This Row],[Código Arancelario]],Codigos10[],5,0)</f>
        <v>Frutos de pepita</v>
      </c>
      <c r="J2817">
        <f>+VLOOKUP(Importaciones_mensuales[[#This Row],[Categoría]],Cod_Tipo_cultivo[],2,0)</f>
        <v>3</v>
      </c>
      <c r="K2817" t="s">
        <v>129</v>
      </c>
      <c r="L2817">
        <f>+VLOOKUP(Importaciones_mensuales[[#This Row],[Contenido]],Contenido_cod[],2,0)</f>
        <v>1</v>
      </c>
      <c r="M2817" t="str">
        <f>+VLOOKUP(Importaciones_mensuales[[#This Row],[Código Arancelario]],Codigos10[],7,0)</f>
        <v>Fuji</v>
      </c>
      <c r="N2817">
        <v>2019</v>
      </c>
      <c r="O2817">
        <v>0</v>
      </c>
      <c r="P2817">
        <v>0</v>
      </c>
      <c r="Q2817">
        <v>8043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</row>
    <row r="2818" spans="1:26" x14ac:dyDescent="0.25">
      <c r="A2818" t="s">
        <v>311</v>
      </c>
      <c r="B2818" t="s">
        <v>362</v>
      </c>
      <c r="C2818" t="str">
        <f>+VLOOKUP(Importaciones_mensuales[[#This Row],[Código Arancelario]],Codigos10[],2,0)</f>
        <v>Manzana</v>
      </c>
      <c r="D2818">
        <f>+VLOOKUP(Importaciones_mensuales[[#This Row],[Cultivo]],Cod_categoría[],2,0)</f>
        <v>100104002</v>
      </c>
      <c r="E2818" t="str">
        <f>+VLOOKUP(Importaciones_mensuales[[#This Row],[Código Arancelario]],Codigos10[],4,0)</f>
        <v>Fresco</v>
      </c>
      <c r="F2818">
        <f>+VLOOKUP(Importaciones_mensuales[[#This Row],[Procesamiento]],Cod_procesamiento[],2,0)</f>
        <v>4</v>
      </c>
      <c r="G2818" t="str">
        <f>+VLOOKUP(Importaciones_mensuales[[#This Row],[Código Arancelario]],Codigos10[],3,0)</f>
        <v>Orgánico</v>
      </c>
      <c r="H2818">
        <f>+VLOOKUP(Importaciones_mensuales[[#This Row],[Tipo]],Cod_tipo[],2,0)</f>
        <v>1</v>
      </c>
      <c r="I2818" t="str">
        <f>+VLOOKUP(Importaciones_mensuales[[#This Row],[Código Arancelario]],Codigos10[],5,0)</f>
        <v>Frutos de pepita</v>
      </c>
      <c r="J2818">
        <f>+VLOOKUP(Importaciones_mensuales[[#This Row],[Categoría]],Cod_Tipo_cultivo[],2,0)</f>
        <v>3</v>
      </c>
      <c r="K2818" t="s">
        <v>129</v>
      </c>
      <c r="L2818">
        <f>+VLOOKUP(Importaciones_mensuales[[#This Row],[Contenido]],Contenido_cod[],2,0)</f>
        <v>1</v>
      </c>
      <c r="M2818" t="str">
        <f>+VLOOKUP(Importaciones_mensuales[[#This Row],[Código Arancelario]],Codigos10[],7,0)</f>
        <v>Granny smith</v>
      </c>
      <c r="N2818">
        <v>2019</v>
      </c>
      <c r="O2818">
        <v>0</v>
      </c>
      <c r="P2818">
        <v>0</v>
      </c>
      <c r="Q2818">
        <v>8330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0</v>
      </c>
      <c r="Z2818">
        <v>0</v>
      </c>
    </row>
    <row r="2819" spans="1:26" x14ac:dyDescent="0.25">
      <c r="A2819" t="s">
        <v>196</v>
      </c>
      <c r="B2819" t="s">
        <v>363</v>
      </c>
      <c r="C2819" t="str">
        <f>+VLOOKUP(Importaciones_mensuales[[#This Row],[Código Arancelario]],Codigos10[],2,0)</f>
        <v>Uva</v>
      </c>
      <c r="D2819">
        <f>+VLOOKUP(Importaciones_mensuales[[#This Row],[Cultivo]],Cod_categoría[],2,0)</f>
        <v>100109001</v>
      </c>
      <c r="E2819" t="str">
        <f>+VLOOKUP(Importaciones_mensuales[[#This Row],[Código Arancelario]],Codigos10[],4,0)</f>
        <v>Deshidratado</v>
      </c>
      <c r="F2819">
        <f>+VLOOKUP(Importaciones_mensuales[[#This Row],[Procesamiento]],Cod_procesamiento[],2,0)</f>
        <v>3</v>
      </c>
      <c r="G2819" t="str">
        <f>+VLOOKUP(Importaciones_mensuales[[#This Row],[Código Arancelario]],Codigos10[],3,0)</f>
        <v>Sin especificar</v>
      </c>
      <c r="H2819">
        <f>+VLOOKUP(Importaciones_mensuales[[#This Row],[Tipo]],Cod_tipo[],2,0)</f>
        <v>5</v>
      </c>
      <c r="I2819" t="str">
        <f>+VLOOKUP(Importaciones_mensuales[[#This Row],[Código Arancelario]],Codigos10[],5,0)</f>
        <v>Uva</v>
      </c>
      <c r="J2819">
        <f>+VLOOKUP(Importaciones_mensuales[[#This Row],[Categoría]],Cod_Tipo_cultivo[],2,0)</f>
        <v>11</v>
      </c>
      <c r="K2819" t="s">
        <v>129</v>
      </c>
      <c r="L2819">
        <f>+VLOOKUP(Importaciones_mensuales[[#This Row],[Contenido]],Contenido_cod[],2,0)</f>
        <v>1</v>
      </c>
      <c r="M2819" t="str">
        <f>+VLOOKUP(Importaciones_mensuales[[#This Row],[Código Arancelario]],Codigos10[],7,0)</f>
        <v>Sin especificar</v>
      </c>
      <c r="N2819">
        <v>2017</v>
      </c>
      <c r="O2819">
        <v>1.9500547263681591</v>
      </c>
      <c r="P2819" t="s">
        <v>364</v>
      </c>
      <c r="Q2819">
        <v>1.1281065000000001</v>
      </c>
      <c r="R2819">
        <v>1.8598407960199006</v>
      </c>
      <c r="S2819">
        <v>1.7</v>
      </c>
      <c r="T2819" t="s">
        <v>364</v>
      </c>
      <c r="U2819">
        <v>1.5173838666666668</v>
      </c>
      <c r="V2819" t="s">
        <v>364</v>
      </c>
      <c r="W2819">
        <v>1.7236147663551402</v>
      </c>
      <c r="X2819">
        <v>1.3043030555555557</v>
      </c>
      <c r="Y2819">
        <v>1.4524897243107768</v>
      </c>
      <c r="Z2819">
        <v>2.4500000000000002</v>
      </c>
    </row>
    <row r="2820" spans="1:26" x14ac:dyDescent="0.25">
      <c r="A2820" t="s">
        <v>197</v>
      </c>
      <c r="B2820" t="s">
        <v>363</v>
      </c>
      <c r="C2820" t="str">
        <f>+VLOOKUP(Importaciones_mensuales[[#This Row],[Código Arancelario]],Codigos10[],2,0)</f>
        <v>Uva</v>
      </c>
      <c r="D2820">
        <f>+VLOOKUP(Importaciones_mensuales[[#This Row],[Cultivo]],Cod_categoría[],2,0)</f>
        <v>100109001</v>
      </c>
      <c r="E2820" t="str">
        <f>+VLOOKUP(Importaciones_mensuales[[#This Row],[Código Arancelario]],Codigos10[],4,0)</f>
        <v>Deshidratado</v>
      </c>
      <c r="F2820">
        <f>+VLOOKUP(Importaciones_mensuales[[#This Row],[Procesamiento]],Cod_procesamiento[],2,0)</f>
        <v>3</v>
      </c>
      <c r="G2820" t="str">
        <f>+VLOOKUP(Importaciones_mensuales[[#This Row],[Código Arancelario]],Codigos10[],3,0)</f>
        <v>Sin especificar</v>
      </c>
      <c r="H2820">
        <f>+VLOOKUP(Importaciones_mensuales[[#This Row],[Tipo]],Cod_tipo[],2,0)</f>
        <v>5</v>
      </c>
      <c r="I2820" t="str">
        <f>+VLOOKUP(Importaciones_mensuales[[#This Row],[Código Arancelario]],Codigos10[],5,0)</f>
        <v>Uva</v>
      </c>
      <c r="J2820">
        <f>+VLOOKUP(Importaciones_mensuales[[#This Row],[Categoría]],Cod_Tipo_cultivo[],2,0)</f>
        <v>11</v>
      </c>
      <c r="K2820" t="s">
        <v>129</v>
      </c>
      <c r="L2820">
        <f>+VLOOKUP(Importaciones_mensuales[[#This Row],[Contenido]],Contenido_cod[],2,0)</f>
        <v>1</v>
      </c>
      <c r="M2820" t="str">
        <f>+VLOOKUP(Importaciones_mensuales[[#This Row],[Código Arancelario]],Codigos10[],7,0)</f>
        <v>Sin especificar</v>
      </c>
      <c r="N2820">
        <v>2017</v>
      </c>
      <c r="O2820">
        <v>2.6721340649392316</v>
      </c>
      <c r="P2820">
        <v>1.6068019037727095</v>
      </c>
      <c r="Q2820">
        <v>2.7997690301926674</v>
      </c>
      <c r="R2820">
        <v>1.3000499214397943</v>
      </c>
      <c r="S2820">
        <v>1.2933338126946012</v>
      </c>
      <c r="T2820">
        <v>1.1957357255970591</v>
      </c>
      <c r="U2820">
        <v>1.5740363418984697</v>
      </c>
      <c r="V2820">
        <v>1.9836167720806435</v>
      </c>
      <c r="W2820">
        <v>2.3312362481406281</v>
      </c>
      <c r="X2820">
        <v>1.4554272779034469</v>
      </c>
      <c r="Y2820">
        <v>1.9154304200310355</v>
      </c>
      <c r="Z2820">
        <v>82.46</v>
      </c>
    </row>
    <row r="2821" spans="1:26" x14ac:dyDescent="0.25">
      <c r="A2821" t="s">
        <v>198</v>
      </c>
      <c r="B2821" t="s">
        <v>363</v>
      </c>
      <c r="C2821" t="str">
        <f>+VLOOKUP(Importaciones_mensuales[[#This Row],[Código Arancelario]],Codigos10[],2,0)</f>
        <v>Sandía</v>
      </c>
      <c r="D2821">
        <f>+VLOOKUP(Importaciones_mensuales[[#This Row],[Cultivo]],Cod_categoría[],2,0)</f>
        <v>100112028</v>
      </c>
      <c r="E2821" t="str">
        <f>+VLOOKUP(Importaciones_mensuales[[#This Row],[Código Arancelario]],Codigos10[],4,0)</f>
        <v>Fresco</v>
      </c>
      <c r="F2821">
        <f>+VLOOKUP(Importaciones_mensuales[[#This Row],[Procesamiento]],Cod_procesamiento[],2,0)</f>
        <v>4</v>
      </c>
      <c r="G2821" t="str">
        <f>+VLOOKUP(Importaciones_mensuales[[#This Row],[Código Arancelario]],Codigos10[],3,0)</f>
        <v>Sin especificar</v>
      </c>
      <c r="H2821">
        <f>+VLOOKUP(Importaciones_mensuales[[#This Row],[Tipo]],Cod_tipo[],2,0)</f>
        <v>5</v>
      </c>
      <c r="I2821" t="str">
        <f>+VLOOKUP(Importaciones_mensuales[[#This Row],[Código Arancelario]],Codigos10[],5,0)</f>
        <v>Frutas anuales</v>
      </c>
      <c r="J2821">
        <f>+VLOOKUP(Importaciones_mensuales[[#This Row],[Categoría]],Cod_Tipo_cultivo[],2,0)</f>
        <v>10</v>
      </c>
      <c r="K2821" t="s">
        <v>129</v>
      </c>
      <c r="L2821">
        <f>+VLOOKUP(Importaciones_mensuales[[#This Row],[Contenido]],Contenido_cod[],2,0)</f>
        <v>1</v>
      </c>
      <c r="M2821" t="str">
        <f>+VLOOKUP(Importaciones_mensuales[[#This Row],[Código Arancelario]],Codigos10[],7,0)</f>
        <v>Sin especificar</v>
      </c>
      <c r="N2821">
        <v>2017</v>
      </c>
      <c r="O2821">
        <v>0.10660651969981237</v>
      </c>
      <c r="P2821">
        <v>0.10629804181878526</v>
      </c>
      <c r="Q2821">
        <v>0.10356064997804128</v>
      </c>
      <c r="R2821" t="s">
        <v>364</v>
      </c>
      <c r="S2821" t="s">
        <v>364</v>
      </c>
      <c r="T2821" t="s">
        <v>364</v>
      </c>
      <c r="U2821" t="s">
        <v>364</v>
      </c>
      <c r="V2821">
        <v>0.1057037037037037</v>
      </c>
      <c r="W2821">
        <v>0.10556877227452978</v>
      </c>
      <c r="X2821">
        <v>0.10758762323703341</v>
      </c>
      <c r="Y2821">
        <v>0.11136580326022996</v>
      </c>
      <c r="Z2821">
        <v>0.11078718825477778</v>
      </c>
    </row>
    <row r="2822" spans="1:26" x14ac:dyDescent="0.25">
      <c r="A2822" t="s">
        <v>201</v>
      </c>
      <c r="B2822" t="s">
        <v>363</v>
      </c>
      <c r="C2822" t="str">
        <f>+VLOOKUP(Importaciones_mensuales[[#This Row],[Código Arancelario]],Codigos10[],2,0)</f>
        <v>Melón</v>
      </c>
      <c r="D2822">
        <f>+VLOOKUP(Importaciones_mensuales[[#This Row],[Cultivo]],Cod_categoría[],2,0)</f>
        <v>100112027</v>
      </c>
      <c r="E2822" t="str">
        <f>+VLOOKUP(Importaciones_mensuales[[#This Row],[Código Arancelario]],Codigos10[],4,0)</f>
        <v>Fresco</v>
      </c>
      <c r="F2822">
        <f>+VLOOKUP(Importaciones_mensuales[[#This Row],[Procesamiento]],Cod_procesamiento[],2,0)</f>
        <v>4</v>
      </c>
      <c r="G2822" t="str">
        <f>+VLOOKUP(Importaciones_mensuales[[#This Row],[Código Arancelario]],Codigos10[],3,0)</f>
        <v>Sin especificar</v>
      </c>
      <c r="H2822">
        <f>+VLOOKUP(Importaciones_mensuales[[#This Row],[Tipo]],Cod_tipo[],2,0)</f>
        <v>5</v>
      </c>
      <c r="I2822" t="str">
        <f>+VLOOKUP(Importaciones_mensuales[[#This Row],[Código Arancelario]],Codigos10[],5,0)</f>
        <v>Frutas anuales</v>
      </c>
      <c r="J2822">
        <f>+VLOOKUP(Importaciones_mensuales[[#This Row],[Categoría]],Cod_Tipo_cultivo[],2,0)</f>
        <v>10</v>
      </c>
      <c r="K2822" t="s">
        <v>129</v>
      </c>
      <c r="L2822">
        <f>+VLOOKUP(Importaciones_mensuales[[#This Row],[Contenido]],Contenido_cod[],2,0)</f>
        <v>1</v>
      </c>
      <c r="M2822" t="str">
        <f>+VLOOKUP(Importaciones_mensuales[[#This Row],[Código Arancelario]],Codigos10[],7,0)</f>
        <v>Sin especificar</v>
      </c>
      <c r="N2822">
        <v>2017</v>
      </c>
      <c r="O2822" t="s">
        <v>364</v>
      </c>
      <c r="P2822" t="s">
        <v>364</v>
      </c>
      <c r="Q2822" t="s">
        <v>364</v>
      </c>
      <c r="R2822" t="s">
        <v>364</v>
      </c>
      <c r="S2822">
        <v>1.0913912630579297</v>
      </c>
      <c r="T2822">
        <v>1.0913912630579299</v>
      </c>
      <c r="U2822" t="s">
        <v>364</v>
      </c>
      <c r="V2822" t="s">
        <v>364</v>
      </c>
      <c r="W2822" t="s">
        <v>364</v>
      </c>
      <c r="X2822">
        <v>0.10679402299792977</v>
      </c>
      <c r="Y2822">
        <v>0.24992392145898748</v>
      </c>
      <c r="Z2822">
        <v>0.4608938535403781</v>
      </c>
    </row>
    <row r="2823" spans="1:26" x14ac:dyDescent="0.25">
      <c r="A2823" t="s">
        <v>205</v>
      </c>
      <c r="B2823" t="s">
        <v>363</v>
      </c>
      <c r="C2823" t="str">
        <f>+VLOOKUP(Importaciones_mensuales[[#This Row],[Código Arancelario]],Codigos10[],2,0)</f>
        <v>Manzana</v>
      </c>
      <c r="D2823">
        <f>+VLOOKUP(Importaciones_mensuales[[#This Row],[Cultivo]],Cod_categoría[],2,0)</f>
        <v>100104002</v>
      </c>
      <c r="E2823" t="str">
        <f>+VLOOKUP(Importaciones_mensuales[[#This Row],[Código Arancelario]],Codigos10[],4,0)</f>
        <v>Fresco</v>
      </c>
      <c r="F2823">
        <f>+VLOOKUP(Importaciones_mensuales[[#This Row],[Procesamiento]],Cod_procesamiento[],2,0)</f>
        <v>4</v>
      </c>
      <c r="G2823" t="str">
        <f>+VLOOKUP(Importaciones_mensuales[[#This Row],[Código Arancelario]],Codigos10[],3,0)</f>
        <v>Sin especificar</v>
      </c>
      <c r="H2823">
        <f>+VLOOKUP(Importaciones_mensuales[[#This Row],[Tipo]],Cod_tipo[],2,0)</f>
        <v>5</v>
      </c>
      <c r="I2823" t="str">
        <f>+VLOOKUP(Importaciones_mensuales[[#This Row],[Código Arancelario]],Codigos10[],5,0)</f>
        <v>Frutos de pepita</v>
      </c>
      <c r="J2823">
        <f>+VLOOKUP(Importaciones_mensuales[[#This Row],[Categoría]],Cod_Tipo_cultivo[],2,0)</f>
        <v>3</v>
      </c>
      <c r="K2823" t="s">
        <v>129</v>
      </c>
      <c r="L2823">
        <f>+VLOOKUP(Importaciones_mensuales[[#This Row],[Contenido]],Contenido_cod[],2,0)</f>
        <v>1</v>
      </c>
      <c r="M2823" t="str">
        <f>+VLOOKUP(Importaciones_mensuales[[#This Row],[Código Arancelario]],Codigos10[],7,0)</f>
        <v>Richared delicious</v>
      </c>
      <c r="N2823">
        <v>2017</v>
      </c>
      <c r="O2823" t="s">
        <v>364</v>
      </c>
      <c r="P2823" t="s">
        <v>364</v>
      </c>
      <c r="Q2823" t="s">
        <v>364</v>
      </c>
      <c r="R2823" t="s">
        <v>364</v>
      </c>
      <c r="S2823">
        <v>18.153232323232324</v>
      </c>
      <c r="T2823">
        <v>5.4233028919330293</v>
      </c>
      <c r="U2823" t="s">
        <v>364</v>
      </c>
      <c r="V2823">
        <v>9.472666666666667</v>
      </c>
      <c r="W2823" t="s">
        <v>364</v>
      </c>
      <c r="X2823" t="s">
        <v>364</v>
      </c>
      <c r="Y2823">
        <v>1.6553412073490814</v>
      </c>
      <c r="Z2823">
        <v>1.6441014064040687</v>
      </c>
    </row>
    <row r="2824" spans="1:26" x14ac:dyDescent="0.25">
      <c r="A2824" t="s">
        <v>229</v>
      </c>
      <c r="B2824" t="s">
        <v>362</v>
      </c>
      <c r="C2824" t="str">
        <f>+VLOOKUP(Importaciones_mensuales[[#This Row],[Código Arancelario]],Codigos10[],2,0)</f>
        <v>Ciruela</v>
      </c>
      <c r="D2824">
        <f>+VLOOKUP(Importaciones_mensuales[[#This Row],[Cultivo]],Cod_categoría[],2,0)</f>
        <v>100103002</v>
      </c>
      <c r="E2824" t="str">
        <f>+VLOOKUP(Importaciones_mensuales[[#This Row],[Código Arancelario]],Codigos10[],4,0)</f>
        <v>Fresco</v>
      </c>
      <c r="F2824">
        <f>+VLOOKUP(Importaciones_mensuales[[#This Row],[Procesamiento]],Cod_procesamiento[],2,0)</f>
        <v>4</v>
      </c>
      <c r="G2824" t="str">
        <f>+VLOOKUP(Importaciones_mensuales[[#This Row],[Código Arancelario]],Codigos10[],3,0)</f>
        <v>No orgánico</v>
      </c>
      <c r="H2824">
        <f>+VLOOKUP(Importaciones_mensuales[[#This Row],[Tipo]],Cod_tipo[],2,0)</f>
        <v>2</v>
      </c>
      <c r="I2824" t="str">
        <f>+VLOOKUP(Importaciones_mensuales[[#This Row],[Código Arancelario]],Codigos10[],5,0)</f>
        <v>Frutos de carozo</v>
      </c>
      <c r="J2824">
        <f>+VLOOKUP(Importaciones_mensuales[[#This Row],[Categoría]],Cod_Tipo_cultivo[],2,0)</f>
        <v>5</v>
      </c>
      <c r="K2824" t="s">
        <v>129</v>
      </c>
      <c r="L2824">
        <f>+VLOOKUP(Importaciones_mensuales[[#This Row],[Contenido]],Contenido_cod[],2,0)</f>
        <v>1</v>
      </c>
      <c r="M2824" t="str">
        <f>+VLOOKUP(Importaciones_mensuales[[#This Row],[Código Arancelario]],Codigos10[],7,0)</f>
        <v>Sin especificar</v>
      </c>
      <c r="N2824">
        <v>2019</v>
      </c>
      <c r="O2824">
        <v>0</v>
      </c>
      <c r="P2824">
        <v>0</v>
      </c>
      <c r="Q2824">
        <v>0</v>
      </c>
      <c r="R2824">
        <v>1</v>
      </c>
      <c r="S2824">
        <v>0</v>
      </c>
      <c r="T2824">
        <v>0</v>
      </c>
      <c r="U2824">
        <v>4608</v>
      </c>
      <c r="V2824">
        <v>8589.0400000000009</v>
      </c>
      <c r="W2824">
        <v>4608</v>
      </c>
      <c r="X2824">
        <v>24169</v>
      </c>
      <c r="Y2824">
        <v>1</v>
      </c>
      <c r="Z2824">
        <v>0</v>
      </c>
    </row>
    <row r="2825" spans="1:26" x14ac:dyDescent="0.25">
      <c r="A2825" t="s">
        <v>295</v>
      </c>
      <c r="B2825" t="s">
        <v>363</v>
      </c>
      <c r="C2825" t="str">
        <f>+VLOOKUP(Importaciones_mensuales[[#This Row],[Código Arancelario]],Codigos10[],2,0)</f>
        <v>Manzana</v>
      </c>
      <c r="D2825">
        <f>+VLOOKUP(Importaciones_mensuales[[#This Row],[Cultivo]],Cod_categoría[],2,0)</f>
        <v>100104002</v>
      </c>
      <c r="E2825" t="str">
        <f>+VLOOKUP(Importaciones_mensuales[[#This Row],[Código Arancelario]],Codigos10[],4,0)</f>
        <v>Fresco</v>
      </c>
      <c r="F2825">
        <f>+VLOOKUP(Importaciones_mensuales[[#This Row],[Procesamiento]],Cod_procesamiento[],2,0)</f>
        <v>4</v>
      </c>
      <c r="G2825" t="str">
        <f>+VLOOKUP(Importaciones_mensuales[[#This Row],[Código Arancelario]],Codigos10[],3,0)</f>
        <v>Sin especificar</v>
      </c>
      <c r="H2825">
        <f>+VLOOKUP(Importaciones_mensuales[[#This Row],[Tipo]],Cod_tipo[],2,0)</f>
        <v>5</v>
      </c>
      <c r="I2825" t="str">
        <f>+VLOOKUP(Importaciones_mensuales[[#This Row],[Código Arancelario]],Codigos10[],5,0)</f>
        <v>Frutos de pepita</v>
      </c>
      <c r="J2825">
        <f>+VLOOKUP(Importaciones_mensuales[[#This Row],[Categoría]],Cod_Tipo_cultivo[],2,0)</f>
        <v>3</v>
      </c>
      <c r="K2825" t="s">
        <v>129</v>
      </c>
      <c r="L2825">
        <f>+VLOOKUP(Importaciones_mensuales[[#This Row],[Contenido]],Contenido_cod[],2,0)</f>
        <v>1</v>
      </c>
      <c r="M2825" t="str">
        <f>+VLOOKUP(Importaciones_mensuales[[#This Row],[Código Arancelario]],Codigos10[],7,0)</f>
        <v>Red starking</v>
      </c>
      <c r="N2825">
        <v>2017</v>
      </c>
      <c r="O2825" t="s">
        <v>364</v>
      </c>
      <c r="P2825">
        <v>1.4183575273985771</v>
      </c>
      <c r="Q2825" t="s">
        <v>364</v>
      </c>
      <c r="R2825" t="s">
        <v>364</v>
      </c>
      <c r="S2825" t="s">
        <v>364</v>
      </c>
      <c r="T2825" t="s">
        <v>364</v>
      </c>
      <c r="U2825" t="s">
        <v>364</v>
      </c>
      <c r="V2825" t="s">
        <v>364</v>
      </c>
      <c r="W2825" t="s">
        <v>364</v>
      </c>
      <c r="X2825" t="s">
        <v>364</v>
      </c>
      <c r="Y2825" t="s">
        <v>364</v>
      </c>
      <c r="Z2825">
        <v>1.7322926608380647</v>
      </c>
    </row>
    <row r="2826" spans="1:26" x14ac:dyDescent="0.25">
      <c r="A2826" t="s">
        <v>318</v>
      </c>
      <c r="B2826" t="s">
        <v>362</v>
      </c>
      <c r="C2826" t="str">
        <f>+VLOOKUP(Importaciones_mensuales[[#This Row],[Código Arancelario]],Codigos10[],2,0)</f>
        <v>Frambuesa</v>
      </c>
      <c r="D2826">
        <f>+VLOOKUP(Importaciones_mensuales[[#This Row],[Cultivo]],Cod_categoría[],2,0)</f>
        <v>100101004</v>
      </c>
      <c r="E2826" t="str">
        <f>+VLOOKUP(Importaciones_mensuales[[#This Row],[Código Arancelario]],Codigos10[],4,0)</f>
        <v>Fresco</v>
      </c>
      <c r="F2826">
        <f>+VLOOKUP(Importaciones_mensuales[[#This Row],[Procesamiento]],Cod_procesamiento[],2,0)</f>
        <v>4</v>
      </c>
      <c r="G2826" t="str">
        <f>+VLOOKUP(Importaciones_mensuales[[#This Row],[Código Arancelario]],Codigos10[],3,0)</f>
        <v>No orgánico</v>
      </c>
      <c r="H2826">
        <f>+VLOOKUP(Importaciones_mensuales[[#This Row],[Tipo]],Cod_tipo[],2,0)</f>
        <v>2</v>
      </c>
      <c r="I2826" t="str">
        <f>+VLOOKUP(Importaciones_mensuales[[#This Row],[Código Arancelario]],Codigos10[],5,0)</f>
        <v>Berries</v>
      </c>
      <c r="J2826">
        <f>+VLOOKUP(Importaciones_mensuales[[#This Row],[Categoría]],Cod_Tipo_cultivo[],2,0)</f>
        <v>1</v>
      </c>
      <c r="K2826" t="s">
        <v>129</v>
      </c>
      <c r="L2826">
        <f>+VLOOKUP(Importaciones_mensuales[[#This Row],[Contenido]],Contenido_cod[],2,0)</f>
        <v>1</v>
      </c>
      <c r="M2826" t="str">
        <f>+VLOOKUP(Importaciones_mensuales[[#This Row],[Código Arancelario]],Codigos10[],7,0)</f>
        <v>Sin especificar</v>
      </c>
      <c r="N2826">
        <v>2019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11.7</v>
      </c>
      <c r="X2826">
        <v>0</v>
      </c>
      <c r="Y2826">
        <v>0</v>
      </c>
      <c r="Z2826">
        <v>0</v>
      </c>
    </row>
    <row r="2827" spans="1:26" x14ac:dyDescent="0.25">
      <c r="A2827" t="s">
        <v>240</v>
      </c>
      <c r="B2827" t="s">
        <v>362</v>
      </c>
      <c r="C2827" t="str">
        <f>+VLOOKUP(Importaciones_mensuales[[#This Row],[Código Arancelario]],Codigos10[],2,0)</f>
        <v>Arándano</v>
      </c>
      <c r="D2827">
        <f>+VLOOKUP(Importaciones_mensuales[[#This Row],[Cultivo]],Cod_categoría[],2,0)</f>
        <v>100101001</v>
      </c>
      <c r="E2827" t="str">
        <f>+VLOOKUP(Importaciones_mensuales[[#This Row],[Código Arancelario]],Codigos10[],4,0)</f>
        <v>Fresco</v>
      </c>
      <c r="F2827">
        <f>+VLOOKUP(Importaciones_mensuales[[#This Row],[Procesamiento]],Cod_procesamiento[],2,0)</f>
        <v>4</v>
      </c>
      <c r="G2827" t="str">
        <f>+VLOOKUP(Importaciones_mensuales[[#This Row],[Código Arancelario]],Codigos10[],3,0)</f>
        <v>No orgánico</v>
      </c>
      <c r="H2827">
        <f>+VLOOKUP(Importaciones_mensuales[[#This Row],[Tipo]],Cod_tipo[],2,0)</f>
        <v>2</v>
      </c>
      <c r="I2827" t="str">
        <f>+VLOOKUP(Importaciones_mensuales[[#This Row],[Código Arancelario]],Codigos10[],5,0)</f>
        <v>Berries</v>
      </c>
      <c r="J2827">
        <f>+VLOOKUP(Importaciones_mensuales[[#This Row],[Categoría]],Cod_Tipo_cultivo[],2,0)</f>
        <v>1</v>
      </c>
      <c r="K2827" t="s">
        <v>129</v>
      </c>
      <c r="L2827">
        <f>+VLOOKUP(Importaciones_mensuales[[#This Row],[Contenido]],Contenido_cod[],2,0)</f>
        <v>1</v>
      </c>
      <c r="M2827" t="str">
        <f>+VLOOKUP(Importaciones_mensuales[[#This Row],[Código Arancelario]],Codigos10[],7,0)</f>
        <v>Azul</v>
      </c>
      <c r="N2827">
        <v>2019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7185</v>
      </c>
      <c r="W2827">
        <v>0</v>
      </c>
      <c r="X2827">
        <v>0</v>
      </c>
      <c r="Y2827">
        <v>0</v>
      </c>
      <c r="Z2827">
        <v>0</v>
      </c>
    </row>
    <row r="2828" spans="1:26" x14ac:dyDescent="0.25">
      <c r="A2828" t="s">
        <v>244</v>
      </c>
      <c r="B2828" t="s">
        <v>362</v>
      </c>
      <c r="C2828" t="str">
        <f>+VLOOKUP(Importaciones_mensuales[[#This Row],[Código Arancelario]],Codigos10[],2,0)</f>
        <v>Zarzaparrilla</v>
      </c>
      <c r="D2828">
        <f>+VLOOKUP(Importaciones_mensuales[[#This Row],[Cultivo]],Cod_categoría[],2,0)</f>
        <v>100114039</v>
      </c>
      <c r="E2828" t="str">
        <f>+VLOOKUP(Importaciones_mensuales[[#This Row],[Código Arancelario]],Codigos10[],4,0)</f>
        <v>Fresco</v>
      </c>
      <c r="F2828">
        <f>+VLOOKUP(Importaciones_mensuales[[#This Row],[Procesamiento]],Cod_procesamiento[],2,0)</f>
        <v>4</v>
      </c>
      <c r="G2828" t="str">
        <f>+VLOOKUP(Importaciones_mensuales[[#This Row],[Código Arancelario]],Codigos10[],3,0)</f>
        <v>No orgánico</v>
      </c>
      <c r="H2828">
        <f>+VLOOKUP(Importaciones_mensuales[[#This Row],[Tipo]],Cod_tipo[],2,0)</f>
        <v>2</v>
      </c>
      <c r="I2828" t="str">
        <f>+VLOOKUP(Importaciones_mensuales[[#This Row],[Código Arancelario]],Codigos10[],5,0)</f>
        <v>Berries</v>
      </c>
      <c r="J2828">
        <f>+VLOOKUP(Importaciones_mensuales[[#This Row],[Categoría]],Cod_Tipo_cultivo[],2,0)</f>
        <v>1</v>
      </c>
      <c r="K2828" t="s">
        <v>129</v>
      </c>
      <c r="L2828">
        <f>+VLOOKUP(Importaciones_mensuales[[#This Row],[Contenido]],Contenido_cod[],2,0)</f>
        <v>1</v>
      </c>
      <c r="M2828" t="str">
        <f>+VLOOKUP(Importaciones_mensuales[[#This Row],[Código Arancelario]],Codigos10[],7,0)</f>
        <v>Sin especificar</v>
      </c>
      <c r="N2828">
        <v>2019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465</v>
      </c>
      <c r="U2828">
        <v>465</v>
      </c>
      <c r="V2828">
        <v>0</v>
      </c>
      <c r="W2828">
        <v>0</v>
      </c>
      <c r="X2828">
        <v>0</v>
      </c>
      <c r="Y2828">
        <v>0</v>
      </c>
      <c r="Z2828">
        <v>0</v>
      </c>
    </row>
    <row r="2829" spans="1:26" x14ac:dyDescent="0.25">
      <c r="A2829" t="s">
        <v>246</v>
      </c>
      <c r="B2829" t="s">
        <v>362</v>
      </c>
      <c r="C2829" t="str">
        <f>+VLOOKUP(Importaciones_mensuales[[#This Row],[Código Arancelario]],Codigos10[],2,0)</f>
        <v>Frutilla</v>
      </c>
      <c r="D2829">
        <f>+VLOOKUP(Importaciones_mensuales[[#This Row],[Cultivo]],Cod_categoría[],2,0)</f>
        <v>100112025</v>
      </c>
      <c r="E2829" t="str">
        <f>+VLOOKUP(Importaciones_mensuales[[#This Row],[Código Arancelario]],Codigos10[],4,0)</f>
        <v>Congelado</v>
      </c>
      <c r="F2829">
        <f>+VLOOKUP(Importaciones_mensuales[[#This Row],[Procesamiento]],Cod_procesamiento[],2,0)</f>
        <v>1</v>
      </c>
      <c r="G2829" t="str">
        <f>+VLOOKUP(Importaciones_mensuales[[#This Row],[Código Arancelario]],Codigos10[],3,0)</f>
        <v>Orgánico</v>
      </c>
      <c r="H2829">
        <f>+VLOOKUP(Importaciones_mensuales[[#This Row],[Tipo]],Cod_tipo[],2,0)</f>
        <v>1</v>
      </c>
      <c r="I2829" t="str">
        <f>+VLOOKUP(Importaciones_mensuales[[#This Row],[Código Arancelario]],Codigos10[],5,0)</f>
        <v>Berries</v>
      </c>
      <c r="J2829">
        <f>+VLOOKUP(Importaciones_mensuales[[#This Row],[Categoría]],Cod_Tipo_cultivo[],2,0)</f>
        <v>1</v>
      </c>
      <c r="K2829" t="s">
        <v>129</v>
      </c>
      <c r="L2829">
        <f>+VLOOKUP(Importaciones_mensuales[[#This Row],[Contenido]],Contenido_cod[],2,0)</f>
        <v>1</v>
      </c>
      <c r="M2829" t="str">
        <f>+VLOOKUP(Importaciones_mensuales[[#This Row],[Código Arancelario]],Codigos10[],7,0)</f>
        <v>Sin especificar</v>
      </c>
      <c r="N2829">
        <v>2019</v>
      </c>
      <c r="O2829">
        <v>0</v>
      </c>
      <c r="P2829">
        <v>0</v>
      </c>
      <c r="Q2829">
        <v>24000</v>
      </c>
      <c r="R2829">
        <v>22000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40</v>
      </c>
    </row>
    <row r="2830" spans="1:26" x14ac:dyDescent="0.25">
      <c r="A2830" t="s">
        <v>216</v>
      </c>
      <c r="B2830" t="s">
        <v>363</v>
      </c>
      <c r="C2830" t="str">
        <f>+VLOOKUP(Importaciones_mensuales[[#This Row],[Código Arancelario]],Codigos10[],2,0)</f>
        <v>Pera</v>
      </c>
      <c r="D2830">
        <f>+VLOOKUP(Importaciones_mensuales[[#This Row],[Cultivo]],Cod_categoría[],2,0)</f>
        <v>100104005</v>
      </c>
      <c r="E2830" t="str">
        <f>+VLOOKUP(Importaciones_mensuales[[#This Row],[Código Arancelario]],Codigos10[],4,0)</f>
        <v>Fresco</v>
      </c>
      <c r="F2830">
        <f>+VLOOKUP(Importaciones_mensuales[[#This Row],[Procesamiento]],Cod_procesamiento[],2,0)</f>
        <v>4</v>
      </c>
      <c r="G2830" t="str">
        <f>+VLOOKUP(Importaciones_mensuales[[#This Row],[Código Arancelario]],Codigos10[],3,0)</f>
        <v>Sin especificar</v>
      </c>
      <c r="H2830">
        <f>+VLOOKUP(Importaciones_mensuales[[#This Row],[Tipo]],Cod_tipo[],2,0)</f>
        <v>5</v>
      </c>
      <c r="I2830" t="str">
        <f>+VLOOKUP(Importaciones_mensuales[[#This Row],[Código Arancelario]],Codigos10[],5,0)</f>
        <v>Frutos de pepita</v>
      </c>
      <c r="J2830">
        <f>+VLOOKUP(Importaciones_mensuales[[#This Row],[Categoría]],Cod_Tipo_cultivo[],2,0)</f>
        <v>3</v>
      </c>
      <c r="K2830" t="s">
        <v>129</v>
      </c>
      <c r="L2830">
        <f>+VLOOKUP(Importaciones_mensuales[[#This Row],[Contenido]],Contenido_cod[],2,0)</f>
        <v>1</v>
      </c>
      <c r="M2830" t="str">
        <f>+VLOOKUP(Importaciones_mensuales[[#This Row],[Código Arancelario]],Codigos10[],7,0)</f>
        <v>Packham's triumph</v>
      </c>
      <c r="N2830">
        <v>2017</v>
      </c>
      <c r="O2830">
        <v>1.2744286147974671</v>
      </c>
      <c r="P2830" t="s">
        <v>364</v>
      </c>
      <c r="Q2830" t="s">
        <v>364</v>
      </c>
      <c r="R2830" t="s">
        <v>364</v>
      </c>
      <c r="S2830" t="s">
        <v>364</v>
      </c>
      <c r="T2830" t="s">
        <v>364</v>
      </c>
      <c r="U2830" t="s">
        <v>364</v>
      </c>
      <c r="V2830" t="s">
        <v>364</v>
      </c>
      <c r="W2830">
        <v>1.2720314150250265</v>
      </c>
      <c r="X2830">
        <v>1.2759846480028476</v>
      </c>
      <c r="Y2830">
        <v>1.3321610472092682</v>
      </c>
      <c r="Z2830">
        <v>1.3893710651175522</v>
      </c>
    </row>
    <row r="2831" spans="1:26" x14ac:dyDescent="0.25">
      <c r="A2831" t="s">
        <v>327</v>
      </c>
      <c r="B2831" t="s">
        <v>363</v>
      </c>
      <c r="C2831" t="str">
        <f>+VLOOKUP(Importaciones_mensuales[[#This Row],[Código Arancelario]],Codigos10[],2,0)</f>
        <v>Pera</v>
      </c>
      <c r="D2831">
        <f>+VLOOKUP(Importaciones_mensuales[[#This Row],[Cultivo]],Cod_categoría[],2,0)</f>
        <v>100104005</v>
      </c>
      <c r="E2831" t="str">
        <f>+VLOOKUP(Importaciones_mensuales[[#This Row],[Código Arancelario]],Codigos10[],4,0)</f>
        <v>Fresco</v>
      </c>
      <c r="F2831">
        <f>+VLOOKUP(Importaciones_mensuales[[#This Row],[Procesamiento]],Cod_procesamiento[],2,0)</f>
        <v>4</v>
      </c>
      <c r="G2831" t="str">
        <f>+VLOOKUP(Importaciones_mensuales[[#This Row],[Código Arancelario]],Codigos10[],3,0)</f>
        <v>Sin especificar</v>
      </c>
      <c r="H2831">
        <f>+VLOOKUP(Importaciones_mensuales[[#This Row],[Tipo]],Cod_tipo[],2,0)</f>
        <v>5</v>
      </c>
      <c r="I2831" t="str">
        <f>+VLOOKUP(Importaciones_mensuales[[#This Row],[Código Arancelario]],Codigos10[],5,0)</f>
        <v>Frutos de pepita</v>
      </c>
      <c r="J2831">
        <f>+VLOOKUP(Importaciones_mensuales[[#This Row],[Categoría]],Cod_Tipo_cultivo[],2,0)</f>
        <v>3</v>
      </c>
      <c r="K2831" t="s">
        <v>129</v>
      </c>
      <c r="L2831">
        <f>+VLOOKUP(Importaciones_mensuales[[#This Row],[Contenido]],Contenido_cod[],2,0)</f>
        <v>1</v>
      </c>
      <c r="M2831" t="str">
        <f>+VLOOKUP(Importaciones_mensuales[[#This Row],[Código Arancelario]],Codigos10[],7,0)</f>
        <v>Asiáticas</v>
      </c>
      <c r="N2831">
        <v>2017</v>
      </c>
      <c r="O2831" t="s">
        <v>364</v>
      </c>
      <c r="P2831" t="s">
        <v>364</v>
      </c>
      <c r="Q2831" t="s">
        <v>364</v>
      </c>
      <c r="R2831" t="s">
        <v>364</v>
      </c>
      <c r="S2831" t="s">
        <v>364</v>
      </c>
      <c r="T2831" t="s">
        <v>364</v>
      </c>
      <c r="U2831" t="s">
        <v>364</v>
      </c>
      <c r="V2831" t="s">
        <v>364</v>
      </c>
      <c r="W2831" t="s">
        <v>364</v>
      </c>
      <c r="X2831" t="s">
        <v>364</v>
      </c>
      <c r="Y2831">
        <v>1.3077919758175323</v>
      </c>
      <c r="Z2831">
        <v>1.4293615907901622</v>
      </c>
    </row>
    <row r="2832" spans="1:26" x14ac:dyDescent="0.25">
      <c r="A2832" t="s">
        <v>347</v>
      </c>
      <c r="B2832" t="s">
        <v>363</v>
      </c>
      <c r="C2832" t="str">
        <f>+VLOOKUP(Importaciones_mensuales[[#This Row],[Código Arancelario]],Codigos10[],2,0)</f>
        <v>Pera</v>
      </c>
      <c r="D2832">
        <f>+VLOOKUP(Importaciones_mensuales[[#This Row],[Cultivo]],Cod_categoría[],2,0)</f>
        <v>100104005</v>
      </c>
      <c r="E2832" t="str">
        <f>+VLOOKUP(Importaciones_mensuales[[#This Row],[Código Arancelario]],Codigos10[],4,0)</f>
        <v>Fresco</v>
      </c>
      <c r="F2832">
        <f>+VLOOKUP(Importaciones_mensuales[[#This Row],[Procesamiento]],Cod_procesamiento[],2,0)</f>
        <v>4</v>
      </c>
      <c r="G2832" t="str">
        <f>+VLOOKUP(Importaciones_mensuales[[#This Row],[Código Arancelario]],Codigos10[],3,0)</f>
        <v>Sin especificar</v>
      </c>
      <c r="H2832">
        <f>+VLOOKUP(Importaciones_mensuales[[#This Row],[Tipo]],Cod_tipo[],2,0)</f>
        <v>5</v>
      </c>
      <c r="I2832" t="str">
        <f>+VLOOKUP(Importaciones_mensuales[[#This Row],[Código Arancelario]],Codigos10[],5,0)</f>
        <v>Frutos de pepita</v>
      </c>
      <c r="J2832">
        <f>+VLOOKUP(Importaciones_mensuales[[#This Row],[Categoría]],Cod_Tipo_cultivo[],2,0)</f>
        <v>3</v>
      </c>
      <c r="K2832" t="s">
        <v>129</v>
      </c>
      <c r="L2832">
        <f>+VLOOKUP(Importaciones_mensuales[[#This Row],[Contenido]],Contenido_cod[],2,0)</f>
        <v>1</v>
      </c>
      <c r="M2832" t="str">
        <f>+VLOOKUP(Importaciones_mensuales[[#This Row],[Código Arancelario]],Codigos10[],7,0)</f>
        <v>Barlett</v>
      </c>
      <c r="N2832">
        <v>2017</v>
      </c>
      <c r="O2832" t="s">
        <v>364</v>
      </c>
      <c r="P2832" t="s">
        <v>364</v>
      </c>
      <c r="Q2832" t="s">
        <v>364</v>
      </c>
      <c r="R2832" t="s">
        <v>364</v>
      </c>
      <c r="S2832" t="s">
        <v>364</v>
      </c>
      <c r="T2832" t="s">
        <v>364</v>
      </c>
      <c r="U2832" t="s">
        <v>364</v>
      </c>
      <c r="V2832" t="s">
        <v>364</v>
      </c>
      <c r="W2832" t="s">
        <v>364</v>
      </c>
      <c r="X2832" t="s">
        <v>364</v>
      </c>
      <c r="Y2832" t="s">
        <v>364</v>
      </c>
      <c r="Z2832">
        <v>1.9265014137606031</v>
      </c>
    </row>
    <row r="2833" spans="1:26" x14ac:dyDescent="0.25">
      <c r="A2833" t="s">
        <v>219</v>
      </c>
      <c r="B2833" t="s">
        <v>363</v>
      </c>
      <c r="C2833" t="str">
        <f>+VLOOKUP(Importaciones_mensuales[[#This Row],[Código Arancelario]],Codigos10[],2,0)</f>
        <v>Pera</v>
      </c>
      <c r="D2833">
        <f>+VLOOKUP(Importaciones_mensuales[[#This Row],[Cultivo]],Cod_categoría[],2,0)</f>
        <v>100104005</v>
      </c>
      <c r="E2833" t="str">
        <f>+VLOOKUP(Importaciones_mensuales[[#This Row],[Código Arancelario]],Codigos10[],4,0)</f>
        <v>Fresco</v>
      </c>
      <c r="F2833">
        <f>+VLOOKUP(Importaciones_mensuales[[#This Row],[Procesamiento]],Cod_procesamiento[],2,0)</f>
        <v>4</v>
      </c>
      <c r="G2833" t="str">
        <f>+VLOOKUP(Importaciones_mensuales[[#This Row],[Código Arancelario]],Codigos10[],3,0)</f>
        <v>Sin especificar</v>
      </c>
      <c r="H2833">
        <f>+VLOOKUP(Importaciones_mensuales[[#This Row],[Tipo]],Cod_tipo[],2,0)</f>
        <v>5</v>
      </c>
      <c r="I2833" t="str">
        <f>+VLOOKUP(Importaciones_mensuales[[#This Row],[Código Arancelario]],Codigos10[],5,0)</f>
        <v>Frutos de pepita</v>
      </c>
      <c r="J2833">
        <f>+VLOOKUP(Importaciones_mensuales[[#This Row],[Categoría]],Cod_Tipo_cultivo[],2,0)</f>
        <v>3</v>
      </c>
      <c r="K2833" t="s">
        <v>129</v>
      </c>
      <c r="L2833">
        <f>+VLOOKUP(Importaciones_mensuales[[#This Row],[Contenido]],Contenido_cod[],2,0)</f>
        <v>1</v>
      </c>
      <c r="M2833" t="str">
        <f>+VLOOKUP(Importaciones_mensuales[[#This Row],[Código Arancelario]],Codigos10[],7,0)</f>
        <v>D'Anjou</v>
      </c>
      <c r="N2833">
        <v>2017</v>
      </c>
      <c r="O2833">
        <v>1.2744291569086652</v>
      </c>
      <c r="P2833" t="s">
        <v>364</v>
      </c>
      <c r="Q2833" t="s">
        <v>364</v>
      </c>
      <c r="R2833" t="s">
        <v>364</v>
      </c>
      <c r="S2833" t="s">
        <v>364</v>
      </c>
      <c r="T2833" t="s">
        <v>364</v>
      </c>
      <c r="U2833" t="s">
        <v>364</v>
      </c>
      <c r="V2833" t="s">
        <v>364</v>
      </c>
      <c r="W2833">
        <v>1.3267422911787665</v>
      </c>
      <c r="X2833">
        <v>1.2165323606077947</v>
      </c>
      <c r="Y2833">
        <v>1.1876497271286217</v>
      </c>
      <c r="Z2833">
        <v>2.1459304610733181</v>
      </c>
    </row>
    <row r="2834" spans="1:26" x14ac:dyDescent="0.25">
      <c r="A2834" t="s">
        <v>221</v>
      </c>
      <c r="B2834" t="s">
        <v>363</v>
      </c>
      <c r="C2834" t="str">
        <f>+VLOOKUP(Importaciones_mensuales[[#This Row],[Código Arancelario]],Codigos10[],2,0)</f>
        <v>Pera</v>
      </c>
      <c r="D2834">
        <f>+VLOOKUP(Importaciones_mensuales[[#This Row],[Cultivo]],Cod_categoría[],2,0)</f>
        <v>100104005</v>
      </c>
      <c r="E2834" t="str">
        <f>+VLOOKUP(Importaciones_mensuales[[#This Row],[Código Arancelario]],Codigos10[],4,0)</f>
        <v>Fresco</v>
      </c>
      <c r="F2834">
        <f>+VLOOKUP(Importaciones_mensuales[[#This Row],[Procesamiento]],Cod_procesamiento[],2,0)</f>
        <v>4</v>
      </c>
      <c r="G2834" t="str">
        <f>+VLOOKUP(Importaciones_mensuales[[#This Row],[Código Arancelario]],Codigos10[],3,0)</f>
        <v>Sin especificar</v>
      </c>
      <c r="H2834">
        <f>+VLOOKUP(Importaciones_mensuales[[#This Row],[Tipo]],Cod_tipo[],2,0)</f>
        <v>5</v>
      </c>
      <c r="I2834" t="str">
        <f>+VLOOKUP(Importaciones_mensuales[[#This Row],[Código Arancelario]],Codigos10[],5,0)</f>
        <v>Frutos de pepita</v>
      </c>
      <c r="J2834">
        <f>+VLOOKUP(Importaciones_mensuales[[#This Row],[Categoría]],Cod_Tipo_cultivo[],2,0)</f>
        <v>3</v>
      </c>
      <c r="K2834" t="s">
        <v>129</v>
      </c>
      <c r="L2834">
        <f>+VLOOKUP(Importaciones_mensuales[[#This Row],[Contenido]],Contenido_cod[],2,0)</f>
        <v>1</v>
      </c>
      <c r="M2834" t="str">
        <f>+VLOOKUP(Importaciones_mensuales[[#This Row],[Código Arancelario]],Codigos10[],7,0)</f>
        <v>Sin especificar</v>
      </c>
      <c r="N2834">
        <v>2017</v>
      </c>
      <c r="O2834" t="s">
        <v>364</v>
      </c>
      <c r="P2834" t="s">
        <v>364</v>
      </c>
      <c r="Q2834" t="s">
        <v>364</v>
      </c>
      <c r="R2834" t="s">
        <v>364</v>
      </c>
      <c r="S2834" t="s">
        <v>364</v>
      </c>
      <c r="T2834" t="s">
        <v>364</v>
      </c>
      <c r="U2834" t="s">
        <v>364</v>
      </c>
      <c r="V2834" t="s">
        <v>364</v>
      </c>
      <c r="W2834" t="s">
        <v>364</v>
      </c>
      <c r="X2834">
        <v>1.1258418494074232</v>
      </c>
      <c r="Y2834" t="s">
        <v>364</v>
      </c>
      <c r="Z2834" t="s">
        <v>364</v>
      </c>
    </row>
    <row r="2835" spans="1:26" x14ac:dyDescent="0.25">
      <c r="A2835" t="s">
        <v>222</v>
      </c>
      <c r="B2835" t="s">
        <v>363</v>
      </c>
      <c r="C2835" t="str">
        <f>+VLOOKUP(Importaciones_mensuales[[#This Row],[Código Arancelario]],Codigos10[],2,0)</f>
        <v>Damasco</v>
      </c>
      <c r="D2835">
        <f>+VLOOKUP(Importaciones_mensuales[[#This Row],[Cultivo]],Cod_categoría[],2,0)</f>
        <v>100103003</v>
      </c>
      <c r="E2835" t="str">
        <f>+VLOOKUP(Importaciones_mensuales[[#This Row],[Código Arancelario]],Codigos10[],4,0)</f>
        <v>Fresco</v>
      </c>
      <c r="F2835">
        <f>+VLOOKUP(Importaciones_mensuales[[#This Row],[Procesamiento]],Cod_procesamiento[],2,0)</f>
        <v>4</v>
      </c>
      <c r="G2835" t="str">
        <f>+VLOOKUP(Importaciones_mensuales[[#This Row],[Código Arancelario]],Codigos10[],3,0)</f>
        <v>Sin especificar</v>
      </c>
      <c r="H2835">
        <f>+VLOOKUP(Importaciones_mensuales[[#This Row],[Tipo]],Cod_tipo[],2,0)</f>
        <v>5</v>
      </c>
      <c r="I2835" t="str">
        <f>+VLOOKUP(Importaciones_mensuales[[#This Row],[Código Arancelario]],Codigos10[],5,0)</f>
        <v>Frutos de carozo</v>
      </c>
      <c r="J2835">
        <f>+VLOOKUP(Importaciones_mensuales[[#This Row],[Categoría]],Cod_Tipo_cultivo[],2,0)</f>
        <v>5</v>
      </c>
      <c r="K2835" t="s">
        <v>129</v>
      </c>
      <c r="L2835">
        <f>+VLOOKUP(Importaciones_mensuales[[#This Row],[Contenido]],Contenido_cod[],2,0)</f>
        <v>1</v>
      </c>
      <c r="M2835" t="str">
        <f>+VLOOKUP(Importaciones_mensuales[[#This Row],[Código Arancelario]],Codigos10[],7,0)</f>
        <v>Sin especificar</v>
      </c>
      <c r="N2835">
        <v>2017</v>
      </c>
      <c r="O2835" t="s">
        <v>364</v>
      </c>
      <c r="P2835">
        <v>0.93980053403475217</v>
      </c>
      <c r="Q2835" t="s">
        <v>364</v>
      </c>
      <c r="R2835" t="s">
        <v>364</v>
      </c>
      <c r="S2835" t="s">
        <v>364</v>
      </c>
      <c r="T2835" t="s">
        <v>364</v>
      </c>
      <c r="U2835" t="s">
        <v>364</v>
      </c>
      <c r="V2835" t="s">
        <v>364</v>
      </c>
      <c r="W2835" t="s">
        <v>364</v>
      </c>
      <c r="X2835" t="s">
        <v>364</v>
      </c>
      <c r="Y2835" t="s">
        <v>364</v>
      </c>
      <c r="Z2835" t="s">
        <v>364</v>
      </c>
    </row>
    <row r="2836" spans="1:26" x14ac:dyDescent="0.25">
      <c r="A2836" t="s">
        <v>298</v>
      </c>
      <c r="B2836" t="s">
        <v>362</v>
      </c>
      <c r="C2836" t="str">
        <f>+VLOOKUP(Importaciones_mensuales[[#This Row],[Código Arancelario]],Codigos10[],2,0)</f>
        <v>Mora</v>
      </c>
      <c r="D2836">
        <f>+VLOOKUP(Importaciones_mensuales[[#This Row],[Cultivo]],Cod_categoría[],2,0)</f>
        <v>100101008</v>
      </c>
      <c r="E2836" t="str">
        <f>+VLOOKUP(Importaciones_mensuales[[#This Row],[Código Arancelario]],Codigos10[],4,0)</f>
        <v>Congelado</v>
      </c>
      <c r="F2836">
        <f>+VLOOKUP(Importaciones_mensuales[[#This Row],[Procesamiento]],Cod_procesamiento[],2,0)</f>
        <v>1</v>
      </c>
      <c r="G2836" t="str">
        <f>+VLOOKUP(Importaciones_mensuales[[#This Row],[Código Arancelario]],Codigos10[],3,0)</f>
        <v>Orgánico</v>
      </c>
      <c r="H2836">
        <f>+VLOOKUP(Importaciones_mensuales[[#This Row],[Tipo]],Cod_tipo[],2,0)</f>
        <v>1</v>
      </c>
      <c r="I2836" t="str">
        <f>+VLOOKUP(Importaciones_mensuales[[#This Row],[Código Arancelario]],Codigos10[],5,0)</f>
        <v>Berries</v>
      </c>
      <c r="J2836">
        <f>+VLOOKUP(Importaciones_mensuales[[#This Row],[Categoría]],Cod_Tipo_cultivo[],2,0)</f>
        <v>1</v>
      </c>
      <c r="K2836" t="s">
        <v>129</v>
      </c>
      <c r="L2836">
        <f>+VLOOKUP(Importaciones_mensuales[[#This Row],[Contenido]],Contenido_cod[],2,0)</f>
        <v>1</v>
      </c>
      <c r="M2836" t="str">
        <f>+VLOOKUP(Importaciones_mensuales[[#This Row],[Código Arancelario]],Codigos10[],7,0)</f>
        <v>Sin especificar</v>
      </c>
      <c r="N2836">
        <v>2019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20696</v>
      </c>
      <c r="Z2836">
        <v>10920</v>
      </c>
    </row>
    <row r="2837" spans="1:26" x14ac:dyDescent="0.25">
      <c r="A2837" t="s">
        <v>225</v>
      </c>
      <c r="B2837" t="s">
        <v>363</v>
      </c>
      <c r="C2837" t="str">
        <f>+VLOOKUP(Importaciones_mensuales[[#This Row],[Código Arancelario]],Codigos10[],2,0)</f>
        <v>Nectarín</v>
      </c>
      <c r="D2837">
        <f>+VLOOKUP(Importaciones_mensuales[[#This Row],[Cultivo]],Cod_categoría[],2,0)</f>
        <v>100103006</v>
      </c>
      <c r="E2837" t="str">
        <f>+VLOOKUP(Importaciones_mensuales[[#This Row],[Código Arancelario]],Codigos10[],4,0)</f>
        <v>Fresco</v>
      </c>
      <c r="F2837">
        <f>+VLOOKUP(Importaciones_mensuales[[#This Row],[Procesamiento]],Cod_procesamiento[],2,0)</f>
        <v>4</v>
      </c>
      <c r="G2837" t="str">
        <f>+VLOOKUP(Importaciones_mensuales[[#This Row],[Código Arancelario]],Codigos10[],3,0)</f>
        <v>Sin especificar</v>
      </c>
      <c r="H2837">
        <f>+VLOOKUP(Importaciones_mensuales[[#This Row],[Tipo]],Cod_tipo[],2,0)</f>
        <v>5</v>
      </c>
      <c r="I2837" t="str">
        <f>+VLOOKUP(Importaciones_mensuales[[#This Row],[Código Arancelario]],Codigos10[],5,0)</f>
        <v>Frutos de carozo</v>
      </c>
      <c r="J2837">
        <f>+VLOOKUP(Importaciones_mensuales[[#This Row],[Categoría]],Cod_Tipo_cultivo[],2,0)</f>
        <v>5</v>
      </c>
      <c r="K2837" t="s">
        <v>129</v>
      </c>
      <c r="L2837">
        <f>+VLOOKUP(Importaciones_mensuales[[#This Row],[Contenido]],Contenido_cod[],2,0)</f>
        <v>1</v>
      </c>
      <c r="M2837" t="str">
        <f>+VLOOKUP(Importaciones_mensuales[[#This Row],[Código Arancelario]],Codigos10[],7,0)</f>
        <v>Sin especificar</v>
      </c>
      <c r="N2837">
        <v>2017</v>
      </c>
      <c r="O2837" t="s">
        <v>364</v>
      </c>
      <c r="P2837" t="s">
        <v>364</v>
      </c>
      <c r="Q2837" t="s">
        <v>364</v>
      </c>
      <c r="R2837" t="s">
        <v>364</v>
      </c>
      <c r="S2837" t="s">
        <v>364</v>
      </c>
      <c r="T2837">
        <v>5.798365430679314</v>
      </c>
      <c r="U2837">
        <v>6.0946548511025833</v>
      </c>
      <c r="V2837">
        <v>5.5327976190476189</v>
      </c>
      <c r="W2837" t="s">
        <v>364</v>
      </c>
      <c r="X2837" t="s">
        <v>364</v>
      </c>
      <c r="Y2837" t="s">
        <v>364</v>
      </c>
      <c r="Z2837" t="s">
        <v>364</v>
      </c>
    </row>
    <row r="2838" spans="1:26" x14ac:dyDescent="0.25">
      <c r="A2838" t="s">
        <v>227</v>
      </c>
      <c r="B2838" t="s">
        <v>363</v>
      </c>
      <c r="C2838" t="str">
        <f>+VLOOKUP(Importaciones_mensuales[[#This Row],[Código Arancelario]],Codigos10[],2,0)</f>
        <v>Durazno</v>
      </c>
      <c r="D2838">
        <f>+VLOOKUP(Importaciones_mensuales[[#This Row],[Cultivo]],Cod_categoría[],2,0)</f>
        <v>100103004</v>
      </c>
      <c r="E2838" t="str">
        <f>+VLOOKUP(Importaciones_mensuales[[#This Row],[Código Arancelario]],Codigos10[],4,0)</f>
        <v>Fresco</v>
      </c>
      <c r="F2838">
        <f>+VLOOKUP(Importaciones_mensuales[[#This Row],[Procesamiento]],Cod_procesamiento[],2,0)</f>
        <v>4</v>
      </c>
      <c r="G2838" t="str">
        <f>+VLOOKUP(Importaciones_mensuales[[#This Row],[Código Arancelario]],Codigos10[],3,0)</f>
        <v>Sin especificar</v>
      </c>
      <c r="H2838">
        <f>+VLOOKUP(Importaciones_mensuales[[#This Row],[Tipo]],Cod_tipo[],2,0)</f>
        <v>5</v>
      </c>
      <c r="I2838" t="str">
        <f>+VLOOKUP(Importaciones_mensuales[[#This Row],[Código Arancelario]],Codigos10[],5,0)</f>
        <v>Frutos de carozo</v>
      </c>
      <c r="J2838">
        <f>+VLOOKUP(Importaciones_mensuales[[#This Row],[Categoría]],Cod_Tipo_cultivo[],2,0)</f>
        <v>5</v>
      </c>
      <c r="K2838" t="s">
        <v>129</v>
      </c>
      <c r="L2838">
        <f>+VLOOKUP(Importaciones_mensuales[[#This Row],[Contenido]],Contenido_cod[],2,0)</f>
        <v>1</v>
      </c>
      <c r="M2838" t="str">
        <f>+VLOOKUP(Importaciones_mensuales[[#This Row],[Código Arancelario]],Codigos10[],7,0)</f>
        <v>Sin especificar</v>
      </c>
      <c r="N2838">
        <v>2017</v>
      </c>
      <c r="O2838" t="s">
        <v>364</v>
      </c>
      <c r="P2838" t="s">
        <v>364</v>
      </c>
      <c r="Q2838" t="s">
        <v>364</v>
      </c>
      <c r="R2838" t="s">
        <v>364</v>
      </c>
      <c r="S2838" t="s">
        <v>364</v>
      </c>
      <c r="T2838">
        <v>6.1586426147526341</v>
      </c>
      <c r="U2838">
        <v>5.9782170075852887</v>
      </c>
      <c r="V2838">
        <v>5.6294849422278626</v>
      </c>
      <c r="W2838">
        <v>5.4501590019569468</v>
      </c>
      <c r="X2838">
        <v>5.5849279996422343</v>
      </c>
      <c r="Y2838" t="s">
        <v>364</v>
      </c>
      <c r="Z2838" t="s">
        <v>364</v>
      </c>
    </row>
    <row r="2839" spans="1:26" x14ac:dyDescent="0.25">
      <c r="A2839" t="s">
        <v>317</v>
      </c>
      <c r="B2839" t="s">
        <v>363</v>
      </c>
      <c r="C2839" t="str">
        <f>+VLOOKUP(Importaciones_mensuales[[#This Row],[Código Arancelario]],Codigos10[],2,0)</f>
        <v>Durazno</v>
      </c>
      <c r="D2839">
        <f>+VLOOKUP(Importaciones_mensuales[[#This Row],[Cultivo]],Cod_categoría[],2,0)</f>
        <v>100103004</v>
      </c>
      <c r="E2839" t="str">
        <f>+VLOOKUP(Importaciones_mensuales[[#This Row],[Código Arancelario]],Codigos10[],4,0)</f>
        <v>Fresco</v>
      </c>
      <c r="F2839">
        <f>+VLOOKUP(Importaciones_mensuales[[#This Row],[Procesamiento]],Cod_procesamiento[],2,0)</f>
        <v>4</v>
      </c>
      <c r="G2839" t="str">
        <f>+VLOOKUP(Importaciones_mensuales[[#This Row],[Código Arancelario]],Codigos10[],3,0)</f>
        <v>Sin especificar</v>
      </c>
      <c r="H2839">
        <f>+VLOOKUP(Importaciones_mensuales[[#This Row],[Tipo]],Cod_tipo[],2,0)</f>
        <v>5</v>
      </c>
      <c r="I2839" t="str">
        <f>+VLOOKUP(Importaciones_mensuales[[#This Row],[Código Arancelario]],Codigos10[],5,0)</f>
        <v>Frutos de carozo</v>
      </c>
      <c r="J2839">
        <f>+VLOOKUP(Importaciones_mensuales[[#This Row],[Categoría]],Cod_Tipo_cultivo[],2,0)</f>
        <v>5</v>
      </c>
      <c r="K2839" t="s">
        <v>129</v>
      </c>
      <c r="L2839">
        <f>+VLOOKUP(Importaciones_mensuales[[#This Row],[Contenido]],Contenido_cod[],2,0)</f>
        <v>1</v>
      </c>
      <c r="M2839" t="str">
        <f>+VLOOKUP(Importaciones_mensuales[[#This Row],[Código Arancelario]],Codigos10[],7,0)</f>
        <v>Sin especificar</v>
      </c>
      <c r="N2839">
        <v>2017</v>
      </c>
      <c r="O2839" t="s">
        <v>364</v>
      </c>
      <c r="P2839" t="s">
        <v>364</v>
      </c>
      <c r="Q2839" t="s">
        <v>364</v>
      </c>
      <c r="R2839" t="s">
        <v>364</v>
      </c>
      <c r="S2839" t="s">
        <v>364</v>
      </c>
      <c r="T2839" t="s">
        <v>364</v>
      </c>
      <c r="U2839" t="s">
        <v>364</v>
      </c>
      <c r="V2839" t="s">
        <v>364</v>
      </c>
      <c r="W2839">
        <v>41.29</v>
      </c>
      <c r="X2839" t="s">
        <v>364</v>
      </c>
      <c r="Y2839" t="s">
        <v>364</v>
      </c>
      <c r="Z2839" t="s">
        <v>364</v>
      </c>
    </row>
    <row r="2840" spans="1:26" x14ac:dyDescent="0.25">
      <c r="A2840" t="s">
        <v>248</v>
      </c>
      <c r="B2840" t="s">
        <v>362</v>
      </c>
      <c r="C2840" t="str">
        <f>+VLOOKUP(Importaciones_mensuales[[#This Row],[Código Arancelario]],Codigos10[],2,0)</f>
        <v>Mora</v>
      </c>
      <c r="D2840">
        <f>+VLOOKUP(Importaciones_mensuales[[#This Row],[Cultivo]],Cod_categoría[],2,0)</f>
        <v>100101008</v>
      </c>
      <c r="E2840" t="str">
        <f>+VLOOKUP(Importaciones_mensuales[[#This Row],[Código Arancelario]],Codigos10[],4,0)</f>
        <v>Congelado</v>
      </c>
      <c r="F2840">
        <f>+VLOOKUP(Importaciones_mensuales[[#This Row],[Procesamiento]],Cod_procesamiento[],2,0)</f>
        <v>1</v>
      </c>
      <c r="G2840" t="str">
        <f>+VLOOKUP(Importaciones_mensuales[[#This Row],[Código Arancelario]],Codigos10[],3,0)</f>
        <v>No orgánico</v>
      </c>
      <c r="H2840">
        <f>+VLOOKUP(Importaciones_mensuales[[#This Row],[Tipo]],Cod_tipo[],2,0)</f>
        <v>2</v>
      </c>
      <c r="I2840" t="str">
        <f>+VLOOKUP(Importaciones_mensuales[[#This Row],[Código Arancelario]],Codigos10[],5,0)</f>
        <v>Berries</v>
      </c>
      <c r="J2840">
        <f>+VLOOKUP(Importaciones_mensuales[[#This Row],[Categoría]],Cod_Tipo_cultivo[],2,0)</f>
        <v>1</v>
      </c>
      <c r="K2840" t="s">
        <v>129</v>
      </c>
      <c r="L2840">
        <f>+VLOOKUP(Importaciones_mensuales[[#This Row],[Contenido]],Contenido_cod[],2,0)</f>
        <v>1</v>
      </c>
      <c r="M2840" t="str">
        <f>+VLOOKUP(Importaciones_mensuales[[#This Row],[Código Arancelario]],Codigos10[],7,0)</f>
        <v>Sin especificar</v>
      </c>
      <c r="N2840">
        <v>2019</v>
      </c>
      <c r="O2840">
        <v>0</v>
      </c>
      <c r="P2840">
        <v>0</v>
      </c>
      <c r="Q2840">
        <v>6.7</v>
      </c>
      <c r="R2840">
        <v>0</v>
      </c>
      <c r="S2840">
        <v>0</v>
      </c>
      <c r="T2840">
        <v>0</v>
      </c>
      <c r="U2840">
        <v>11.6</v>
      </c>
      <c r="V2840">
        <v>0</v>
      </c>
      <c r="W2840">
        <v>23473.599999999999</v>
      </c>
      <c r="X2840">
        <v>0</v>
      </c>
      <c r="Y2840">
        <v>0</v>
      </c>
      <c r="Z2840">
        <v>0</v>
      </c>
    </row>
    <row r="2841" spans="1:26" x14ac:dyDescent="0.25">
      <c r="A2841" t="s">
        <v>231</v>
      </c>
      <c r="B2841" t="s">
        <v>363</v>
      </c>
      <c r="C2841" t="str">
        <f>+VLOOKUP(Importaciones_mensuales[[#This Row],[Código Arancelario]],Codigos10[],2,0)</f>
        <v>Frutilla</v>
      </c>
      <c r="D2841">
        <f>+VLOOKUP(Importaciones_mensuales[[#This Row],[Cultivo]],Cod_categoría[],2,0)</f>
        <v>100112025</v>
      </c>
      <c r="E2841" t="str">
        <f>+VLOOKUP(Importaciones_mensuales[[#This Row],[Código Arancelario]],Codigos10[],4,0)</f>
        <v>Fresco</v>
      </c>
      <c r="F2841">
        <f>+VLOOKUP(Importaciones_mensuales[[#This Row],[Procesamiento]],Cod_procesamiento[],2,0)</f>
        <v>4</v>
      </c>
      <c r="G2841" t="str">
        <f>+VLOOKUP(Importaciones_mensuales[[#This Row],[Código Arancelario]],Codigos10[],3,0)</f>
        <v>Sin especificar</v>
      </c>
      <c r="H2841">
        <f>+VLOOKUP(Importaciones_mensuales[[#This Row],[Tipo]],Cod_tipo[],2,0)</f>
        <v>5</v>
      </c>
      <c r="I2841" t="str">
        <f>+VLOOKUP(Importaciones_mensuales[[#This Row],[Código Arancelario]],Codigos10[],5,0)</f>
        <v>Berries</v>
      </c>
      <c r="J2841">
        <f>+VLOOKUP(Importaciones_mensuales[[#This Row],[Categoría]],Cod_Tipo_cultivo[],2,0)</f>
        <v>1</v>
      </c>
      <c r="K2841" t="s">
        <v>129</v>
      </c>
      <c r="L2841">
        <f>+VLOOKUP(Importaciones_mensuales[[#This Row],[Contenido]],Contenido_cod[],2,0)</f>
        <v>1</v>
      </c>
      <c r="M2841" t="str">
        <f>+VLOOKUP(Importaciones_mensuales[[#This Row],[Código Arancelario]],Codigos10[],7,0)</f>
        <v>Sin especificar</v>
      </c>
      <c r="N2841">
        <v>2017</v>
      </c>
      <c r="O2841">
        <v>58.08</v>
      </c>
      <c r="P2841">
        <v>35.024999999999999</v>
      </c>
      <c r="Q2841" t="s">
        <v>364</v>
      </c>
      <c r="R2841" t="s">
        <v>364</v>
      </c>
      <c r="S2841" t="s">
        <v>364</v>
      </c>
      <c r="T2841" t="s">
        <v>364</v>
      </c>
      <c r="U2841" t="s">
        <v>364</v>
      </c>
      <c r="V2841">
        <v>28.794703703703703</v>
      </c>
      <c r="W2841" t="s">
        <v>364</v>
      </c>
      <c r="X2841">
        <v>29.978843283582091</v>
      </c>
      <c r="Y2841" t="s">
        <v>364</v>
      </c>
      <c r="Z2841">
        <v>53.407142857142858</v>
      </c>
    </row>
    <row r="2842" spans="1:26" x14ac:dyDescent="0.25">
      <c r="A2842" t="s">
        <v>319</v>
      </c>
      <c r="B2842" t="s">
        <v>363</v>
      </c>
      <c r="C2842" t="str">
        <f>+VLOOKUP(Importaciones_mensuales[[#This Row],[Código Arancelario]],Codigos10[],2,0)</f>
        <v>Zarzamora</v>
      </c>
      <c r="D2842">
        <f>+VLOOKUP(Importaciones_mensuales[[#This Row],[Cultivo]],Cod_categoría[],2,0)</f>
        <v>100114038</v>
      </c>
      <c r="E2842" t="str">
        <f>+VLOOKUP(Importaciones_mensuales[[#This Row],[Código Arancelario]],Codigos10[],4,0)</f>
        <v>Fresco</v>
      </c>
      <c r="F2842">
        <f>+VLOOKUP(Importaciones_mensuales[[#This Row],[Procesamiento]],Cod_procesamiento[],2,0)</f>
        <v>4</v>
      </c>
      <c r="G2842" t="str">
        <f>+VLOOKUP(Importaciones_mensuales[[#This Row],[Código Arancelario]],Codigos10[],3,0)</f>
        <v>Sin especificar</v>
      </c>
      <c r="H2842">
        <f>+VLOOKUP(Importaciones_mensuales[[#This Row],[Tipo]],Cod_tipo[],2,0)</f>
        <v>5</v>
      </c>
      <c r="I2842" t="str">
        <f>+VLOOKUP(Importaciones_mensuales[[#This Row],[Código Arancelario]],Codigos10[],5,0)</f>
        <v>Berries</v>
      </c>
      <c r="J2842">
        <f>+VLOOKUP(Importaciones_mensuales[[#This Row],[Categoría]],Cod_Tipo_cultivo[],2,0)</f>
        <v>1</v>
      </c>
      <c r="K2842" t="s">
        <v>129</v>
      </c>
      <c r="L2842">
        <f>+VLOOKUP(Importaciones_mensuales[[#This Row],[Contenido]],Contenido_cod[],2,0)</f>
        <v>1</v>
      </c>
      <c r="M2842" t="str">
        <f>+VLOOKUP(Importaciones_mensuales[[#This Row],[Código Arancelario]],Codigos10[],7,0)</f>
        <v>Sin especificar</v>
      </c>
      <c r="N2842">
        <v>2017</v>
      </c>
      <c r="O2842" t="s">
        <v>364</v>
      </c>
      <c r="P2842" t="s">
        <v>364</v>
      </c>
      <c r="Q2842" t="s">
        <v>364</v>
      </c>
      <c r="R2842" t="s">
        <v>364</v>
      </c>
      <c r="S2842" t="s">
        <v>364</v>
      </c>
      <c r="T2842" t="s">
        <v>364</v>
      </c>
      <c r="U2842" t="s">
        <v>364</v>
      </c>
      <c r="V2842">
        <v>24.164325396825397</v>
      </c>
      <c r="W2842" t="s">
        <v>364</v>
      </c>
      <c r="X2842" t="s">
        <v>364</v>
      </c>
      <c r="Y2842" t="s">
        <v>364</v>
      </c>
      <c r="Z2842">
        <v>208.92</v>
      </c>
    </row>
    <row r="2843" spans="1:26" x14ac:dyDescent="0.25">
      <c r="A2843" t="s">
        <v>349</v>
      </c>
      <c r="B2843" t="s">
        <v>363</v>
      </c>
      <c r="C2843" t="str">
        <f>+VLOOKUP(Importaciones_mensuales[[#This Row],[Código Arancelario]],Codigos10[],2,0)</f>
        <v>Grosella</v>
      </c>
      <c r="D2843">
        <f>+VLOOKUP(Importaciones_mensuales[[#This Row],[Cultivo]],Cod_categoría[],2,0)</f>
        <v>100114026</v>
      </c>
      <c r="E2843" t="str">
        <f>+VLOOKUP(Importaciones_mensuales[[#This Row],[Código Arancelario]],Codigos10[],4,0)</f>
        <v>Fresco</v>
      </c>
      <c r="F2843">
        <f>+VLOOKUP(Importaciones_mensuales[[#This Row],[Procesamiento]],Cod_procesamiento[],2,0)</f>
        <v>4</v>
      </c>
      <c r="G2843" t="str">
        <f>+VLOOKUP(Importaciones_mensuales[[#This Row],[Código Arancelario]],Codigos10[],3,0)</f>
        <v>Sin especificar</v>
      </c>
      <c r="H2843">
        <f>+VLOOKUP(Importaciones_mensuales[[#This Row],[Tipo]],Cod_tipo[],2,0)</f>
        <v>5</v>
      </c>
      <c r="I2843" t="str">
        <f>+VLOOKUP(Importaciones_mensuales[[#This Row],[Código Arancelario]],Codigos10[],5,0)</f>
        <v>Berries</v>
      </c>
      <c r="J2843">
        <f>+VLOOKUP(Importaciones_mensuales[[#This Row],[Categoría]],Cod_Tipo_cultivo[],2,0)</f>
        <v>1</v>
      </c>
      <c r="K2843" t="s">
        <v>129</v>
      </c>
      <c r="L2843">
        <f>+VLOOKUP(Importaciones_mensuales[[#This Row],[Contenido]],Contenido_cod[],2,0)</f>
        <v>1</v>
      </c>
      <c r="M2843" t="str">
        <f>+VLOOKUP(Importaciones_mensuales[[#This Row],[Código Arancelario]],Codigos10[],7,0)</f>
        <v>Sin especificar</v>
      </c>
      <c r="N2843">
        <v>2017</v>
      </c>
      <c r="O2843" t="s">
        <v>364</v>
      </c>
      <c r="P2843" t="s">
        <v>364</v>
      </c>
      <c r="Q2843" t="s">
        <v>364</v>
      </c>
      <c r="R2843" t="s">
        <v>364</v>
      </c>
      <c r="S2843" t="s">
        <v>364</v>
      </c>
      <c r="T2843">
        <v>21.73875</v>
      </c>
      <c r="U2843" t="s">
        <v>364</v>
      </c>
      <c r="V2843">
        <v>19.343076923076925</v>
      </c>
      <c r="W2843" t="s">
        <v>364</v>
      </c>
      <c r="X2843">
        <v>19.985888888888891</v>
      </c>
      <c r="Y2843" t="s">
        <v>364</v>
      </c>
      <c r="Z2843">
        <v>17.774782608695652</v>
      </c>
    </row>
    <row r="2844" spans="1:26" x14ac:dyDescent="0.25">
      <c r="A2844" t="s">
        <v>254</v>
      </c>
      <c r="B2844" t="s">
        <v>362</v>
      </c>
      <c r="C2844" t="str">
        <f>+VLOOKUP(Importaciones_mensuales[[#This Row],[Código Arancelario]],Codigos10[],2,0)</f>
        <v>Arándano</v>
      </c>
      <c r="D2844">
        <f>+VLOOKUP(Importaciones_mensuales[[#This Row],[Cultivo]],Cod_categoría[],2,0)</f>
        <v>100101001</v>
      </c>
      <c r="E2844" t="str">
        <f>+VLOOKUP(Importaciones_mensuales[[#This Row],[Código Arancelario]],Codigos10[],4,0)</f>
        <v>Congelado</v>
      </c>
      <c r="F2844">
        <f>+VLOOKUP(Importaciones_mensuales[[#This Row],[Procesamiento]],Cod_procesamiento[],2,0)</f>
        <v>1</v>
      </c>
      <c r="G2844" t="str">
        <f>+VLOOKUP(Importaciones_mensuales[[#This Row],[Código Arancelario]],Codigos10[],3,0)</f>
        <v>Orgánico</v>
      </c>
      <c r="H2844">
        <f>+VLOOKUP(Importaciones_mensuales[[#This Row],[Tipo]],Cod_tipo[],2,0)</f>
        <v>1</v>
      </c>
      <c r="I2844" t="str">
        <f>+VLOOKUP(Importaciones_mensuales[[#This Row],[Código Arancelario]],Codigos10[],5,0)</f>
        <v>Berries</v>
      </c>
      <c r="J2844">
        <f>+VLOOKUP(Importaciones_mensuales[[#This Row],[Categoría]],Cod_Tipo_cultivo[],2,0)</f>
        <v>1</v>
      </c>
      <c r="K2844" t="s">
        <v>129</v>
      </c>
      <c r="L2844">
        <f>+VLOOKUP(Importaciones_mensuales[[#This Row],[Contenido]],Contenido_cod[],2,0)</f>
        <v>1</v>
      </c>
      <c r="M2844" t="str">
        <f>+VLOOKUP(Importaciones_mensuales[[#This Row],[Código Arancelario]],Codigos10[],7,0)</f>
        <v>Sin especificar</v>
      </c>
      <c r="N2844">
        <v>2019</v>
      </c>
      <c r="O2844">
        <v>0</v>
      </c>
      <c r="P2844">
        <v>20000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43584</v>
      </c>
      <c r="W2844">
        <v>0</v>
      </c>
      <c r="X2844">
        <v>0</v>
      </c>
      <c r="Y2844">
        <v>0</v>
      </c>
      <c r="Z2844">
        <v>0</v>
      </c>
    </row>
    <row r="2845" spans="1:26" x14ac:dyDescent="0.25">
      <c r="A2845" t="s">
        <v>255</v>
      </c>
      <c r="B2845" t="s">
        <v>362</v>
      </c>
      <c r="C2845" t="str">
        <f>+VLOOKUP(Importaciones_mensuales[[#This Row],[Código Arancelario]],Codigos10[],2,0)</f>
        <v>Arándano</v>
      </c>
      <c r="D2845">
        <f>+VLOOKUP(Importaciones_mensuales[[#This Row],[Cultivo]],Cod_categoría[],2,0)</f>
        <v>100101001</v>
      </c>
      <c r="E2845" t="str">
        <f>+VLOOKUP(Importaciones_mensuales[[#This Row],[Código Arancelario]],Codigos10[],4,0)</f>
        <v>Congelado</v>
      </c>
      <c r="F2845">
        <f>+VLOOKUP(Importaciones_mensuales[[#This Row],[Procesamiento]],Cod_procesamiento[],2,0)</f>
        <v>1</v>
      </c>
      <c r="G2845" t="str">
        <f>+VLOOKUP(Importaciones_mensuales[[#This Row],[Código Arancelario]],Codigos10[],3,0)</f>
        <v>No orgánico</v>
      </c>
      <c r="H2845">
        <f>+VLOOKUP(Importaciones_mensuales[[#This Row],[Tipo]],Cod_tipo[],2,0)</f>
        <v>2</v>
      </c>
      <c r="I2845" t="str">
        <f>+VLOOKUP(Importaciones_mensuales[[#This Row],[Código Arancelario]],Codigos10[],5,0)</f>
        <v>Berries</v>
      </c>
      <c r="J2845">
        <f>+VLOOKUP(Importaciones_mensuales[[#This Row],[Categoría]],Cod_Tipo_cultivo[],2,0)</f>
        <v>1</v>
      </c>
      <c r="K2845" t="s">
        <v>129</v>
      </c>
      <c r="L2845">
        <f>+VLOOKUP(Importaciones_mensuales[[#This Row],[Contenido]],Contenido_cod[],2,0)</f>
        <v>1</v>
      </c>
      <c r="M2845" t="str">
        <f>+VLOOKUP(Importaciones_mensuales[[#This Row],[Código Arancelario]],Codigos10[],7,0)</f>
        <v>Sin especificar</v>
      </c>
      <c r="N2845">
        <v>2019</v>
      </c>
      <c r="O2845">
        <v>0</v>
      </c>
      <c r="P2845">
        <v>4</v>
      </c>
      <c r="Q2845">
        <v>21760</v>
      </c>
      <c r="R2845">
        <v>23814</v>
      </c>
      <c r="S2845">
        <v>23814</v>
      </c>
      <c r="T2845">
        <v>166684.23000000001</v>
      </c>
      <c r="U2845">
        <v>47627.68</v>
      </c>
      <c r="V2845">
        <v>10015.33</v>
      </c>
      <c r="W2845">
        <v>0</v>
      </c>
      <c r="X2845">
        <v>0</v>
      </c>
      <c r="Y2845">
        <v>22494</v>
      </c>
      <c r="Z2845">
        <v>4.54</v>
      </c>
    </row>
    <row r="2846" spans="1:26" x14ac:dyDescent="0.25">
      <c r="A2846" t="s">
        <v>260</v>
      </c>
      <c r="B2846" t="s">
        <v>362</v>
      </c>
      <c r="C2846" t="str">
        <f>+VLOOKUP(Importaciones_mensuales[[#This Row],[Código Arancelario]],Codigos10[],2,0)</f>
        <v>Cereza</v>
      </c>
      <c r="D2846">
        <f>+VLOOKUP(Importaciones_mensuales[[#This Row],[Cultivo]],Cod_categoría[],2,0)</f>
        <v>100103001</v>
      </c>
      <c r="E2846" t="str">
        <f>+VLOOKUP(Importaciones_mensuales[[#This Row],[Código Arancelario]],Codigos10[],4,0)</f>
        <v>Conserva</v>
      </c>
      <c r="F2846">
        <f>+VLOOKUP(Importaciones_mensuales[[#This Row],[Procesamiento]],Cod_procesamiento[],2,0)</f>
        <v>2</v>
      </c>
      <c r="G2846" t="str">
        <f>+VLOOKUP(Importaciones_mensuales[[#This Row],[Código Arancelario]],Codigos10[],3,0)</f>
        <v>Orgánico</v>
      </c>
      <c r="H2846">
        <f>+VLOOKUP(Importaciones_mensuales[[#This Row],[Tipo]],Cod_tipo[],2,0)</f>
        <v>1</v>
      </c>
      <c r="I2846" t="str">
        <f>+VLOOKUP(Importaciones_mensuales[[#This Row],[Código Arancelario]],Codigos10[],5,0)</f>
        <v>Frutos de carozo</v>
      </c>
      <c r="J2846">
        <f>+VLOOKUP(Importaciones_mensuales[[#This Row],[Categoría]],Cod_Tipo_cultivo[],2,0)</f>
        <v>5</v>
      </c>
      <c r="K2846" t="s">
        <v>129</v>
      </c>
      <c r="L2846">
        <f>+VLOOKUP(Importaciones_mensuales[[#This Row],[Contenido]],Contenido_cod[],2,0)</f>
        <v>1</v>
      </c>
      <c r="M2846" t="str">
        <f>+VLOOKUP(Importaciones_mensuales[[#This Row],[Código Arancelario]],Codigos10[],7,0)</f>
        <v>Sin especificar</v>
      </c>
      <c r="N2846">
        <v>2019</v>
      </c>
      <c r="O2846">
        <v>0</v>
      </c>
      <c r="P2846">
        <v>21600</v>
      </c>
      <c r="Q2846">
        <v>35200</v>
      </c>
      <c r="R2846">
        <v>0</v>
      </c>
      <c r="S2846">
        <v>0</v>
      </c>
      <c r="T2846">
        <v>0</v>
      </c>
      <c r="U2846">
        <v>28400</v>
      </c>
      <c r="V2846">
        <v>0</v>
      </c>
      <c r="W2846">
        <v>0</v>
      </c>
      <c r="X2846">
        <v>0</v>
      </c>
      <c r="Y2846">
        <v>30400</v>
      </c>
      <c r="Z2846">
        <v>0</v>
      </c>
    </row>
    <row r="2847" spans="1:26" x14ac:dyDescent="0.25">
      <c r="A2847" t="s">
        <v>262</v>
      </c>
      <c r="B2847" t="s">
        <v>362</v>
      </c>
      <c r="C2847" t="str">
        <f>+VLOOKUP(Importaciones_mensuales[[#This Row],[Código Arancelario]],Codigos10[],2,0)</f>
        <v>Cereza</v>
      </c>
      <c r="D2847">
        <f>+VLOOKUP(Importaciones_mensuales[[#This Row],[Cultivo]],Cod_categoría[],2,0)</f>
        <v>100103001</v>
      </c>
      <c r="E2847" t="str">
        <f>+VLOOKUP(Importaciones_mensuales[[#This Row],[Código Arancelario]],Codigos10[],4,0)</f>
        <v>Conserva</v>
      </c>
      <c r="F2847">
        <f>+VLOOKUP(Importaciones_mensuales[[#This Row],[Procesamiento]],Cod_procesamiento[],2,0)</f>
        <v>2</v>
      </c>
      <c r="G2847" t="str">
        <f>+VLOOKUP(Importaciones_mensuales[[#This Row],[Código Arancelario]],Codigos10[],3,0)</f>
        <v>No orgánico</v>
      </c>
      <c r="H2847">
        <f>+VLOOKUP(Importaciones_mensuales[[#This Row],[Tipo]],Cod_tipo[],2,0)</f>
        <v>2</v>
      </c>
      <c r="I2847" t="str">
        <f>+VLOOKUP(Importaciones_mensuales[[#This Row],[Código Arancelario]],Codigos10[],5,0)</f>
        <v>Frutos de carozo</v>
      </c>
      <c r="J2847">
        <f>+VLOOKUP(Importaciones_mensuales[[#This Row],[Categoría]],Cod_Tipo_cultivo[],2,0)</f>
        <v>5</v>
      </c>
      <c r="K2847" t="s">
        <v>129</v>
      </c>
      <c r="L2847">
        <f>+VLOOKUP(Importaciones_mensuales[[#This Row],[Contenido]],Contenido_cod[],2,0)</f>
        <v>1</v>
      </c>
      <c r="M2847" t="str">
        <f>+VLOOKUP(Importaciones_mensuales[[#This Row],[Código Arancelario]],Codigos10[],7,0)</f>
        <v>Sin especificar</v>
      </c>
      <c r="N2847">
        <v>2019</v>
      </c>
      <c r="O2847">
        <v>0</v>
      </c>
      <c r="P2847">
        <v>0</v>
      </c>
      <c r="Q2847">
        <v>35200</v>
      </c>
      <c r="R2847">
        <v>17760</v>
      </c>
      <c r="S2847">
        <v>17760</v>
      </c>
      <c r="T2847">
        <v>0</v>
      </c>
      <c r="U2847">
        <v>10400</v>
      </c>
      <c r="V2847">
        <v>0</v>
      </c>
      <c r="W2847">
        <v>0</v>
      </c>
      <c r="X2847">
        <v>20000</v>
      </c>
      <c r="Y2847">
        <v>0</v>
      </c>
      <c r="Z2847">
        <v>0</v>
      </c>
    </row>
    <row r="2848" spans="1:26" x14ac:dyDescent="0.25">
      <c r="A2848" t="s">
        <v>338</v>
      </c>
      <c r="B2848" t="s">
        <v>363</v>
      </c>
      <c r="C2848" t="str">
        <f>+VLOOKUP(Importaciones_mensuales[[#This Row],[Código Arancelario]],Codigos10[],2,0)</f>
        <v>Chirimoya</v>
      </c>
      <c r="D2848">
        <f>+VLOOKUP(Importaciones_mensuales[[#This Row],[Cultivo]],Cod_categoría[],2,0)</f>
        <v>100107002</v>
      </c>
      <c r="E2848" t="str">
        <f>+VLOOKUP(Importaciones_mensuales[[#This Row],[Código Arancelario]],Codigos10[],4,0)</f>
        <v>Fresco</v>
      </c>
      <c r="F2848">
        <f>+VLOOKUP(Importaciones_mensuales[[#This Row],[Procesamiento]],Cod_procesamiento[],2,0)</f>
        <v>4</v>
      </c>
      <c r="G2848" t="str">
        <f>+VLOOKUP(Importaciones_mensuales[[#This Row],[Código Arancelario]],Codigos10[],3,0)</f>
        <v>Sin especificar</v>
      </c>
      <c r="H2848">
        <f>+VLOOKUP(Importaciones_mensuales[[#This Row],[Tipo]],Cod_tipo[],2,0)</f>
        <v>5</v>
      </c>
      <c r="I2848" t="str">
        <f>+VLOOKUP(Importaciones_mensuales[[#This Row],[Código Arancelario]],Codigos10[],5,0)</f>
        <v>Tropicales y Subtropicales</v>
      </c>
      <c r="J2848">
        <f>+VLOOKUP(Importaciones_mensuales[[#This Row],[Categoría]],Cod_Tipo_cultivo[],2,0)</f>
        <v>4</v>
      </c>
      <c r="K2848" t="s">
        <v>129</v>
      </c>
      <c r="L2848">
        <f>+VLOOKUP(Importaciones_mensuales[[#This Row],[Contenido]],Contenido_cod[],2,0)</f>
        <v>1</v>
      </c>
      <c r="M2848" t="str">
        <f>+VLOOKUP(Importaciones_mensuales[[#This Row],[Código Arancelario]],Codigos10[],7,0)</f>
        <v>Sin especificar</v>
      </c>
      <c r="N2848">
        <v>2017</v>
      </c>
      <c r="O2848" t="s">
        <v>364</v>
      </c>
      <c r="P2848" t="s">
        <v>364</v>
      </c>
      <c r="Q2848" t="s">
        <v>364</v>
      </c>
      <c r="R2848" t="s">
        <v>364</v>
      </c>
      <c r="S2848" t="s">
        <v>364</v>
      </c>
      <c r="T2848" t="s">
        <v>364</v>
      </c>
      <c r="U2848" t="s">
        <v>364</v>
      </c>
      <c r="V2848">
        <v>71.594999999999999</v>
      </c>
      <c r="W2848" t="s">
        <v>364</v>
      </c>
      <c r="X2848">
        <v>45.35</v>
      </c>
      <c r="Y2848" t="s">
        <v>364</v>
      </c>
      <c r="Z2848" t="s">
        <v>364</v>
      </c>
    </row>
    <row r="2849" spans="1:26" x14ac:dyDescent="0.25">
      <c r="A2849" t="s">
        <v>266</v>
      </c>
      <c r="B2849" t="s">
        <v>362</v>
      </c>
      <c r="C2849" t="str">
        <f>+VLOOKUP(Importaciones_mensuales[[#This Row],[Código Arancelario]],Codigos10[],2,0)</f>
        <v>Ciruela</v>
      </c>
      <c r="D2849">
        <f>+VLOOKUP(Importaciones_mensuales[[#This Row],[Cultivo]],Cod_categoría[],2,0)</f>
        <v>100103002</v>
      </c>
      <c r="E2849" t="str">
        <f>+VLOOKUP(Importaciones_mensuales[[#This Row],[Código Arancelario]],Codigos10[],4,0)</f>
        <v>Deshidratado</v>
      </c>
      <c r="F2849">
        <f>+VLOOKUP(Importaciones_mensuales[[#This Row],[Procesamiento]],Cod_procesamiento[],2,0)</f>
        <v>3</v>
      </c>
      <c r="G2849" t="str">
        <f>+VLOOKUP(Importaciones_mensuales[[#This Row],[Código Arancelario]],Codigos10[],3,0)</f>
        <v>Orgánico</v>
      </c>
      <c r="H2849">
        <f>+VLOOKUP(Importaciones_mensuales[[#This Row],[Tipo]],Cod_tipo[],2,0)</f>
        <v>1</v>
      </c>
      <c r="I2849" t="str">
        <f>+VLOOKUP(Importaciones_mensuales[[#This Row],[Código Arancelario]],Codigos10[],5,0)</f>
        <v>Frutos de carozo</v>
      </c>
      <c r="J2849">
        <f>+VLOOKUP(Importaciones_mensuales[[#This Row],[Categoría]],Cod_Tipo_cultivo[],2,0)</f>
        <v>5</v>
      </c>
      <c r="K2849" t="s">
        <v>129</v>
      </c>
      <c r="L2849">
        <f>+VLOOKUP(Importaciones_mensuales[[#This Row],[Contenido]],Contenido_cod[],2,0)</f>
        <v>1</v>
      </c>
      <c r="M2849" t="str">
        <f>+VLOOKUP(Importaciones_mensuales[[#This Row],[Código Arancelario]],Codigos10[],7,0)</f>
        <v>Sin especificar</v>
      </c>
      <c r="N2849">
        <v>2019</v>
      </c>
      <c r="O2849">
        <v>0</v>
      </c>
      <c r="P2849">
        <v>0</v>
      </c>
      <c r="Q2849">
        <v>0</v>
      </c>
      <c r="R2849">
        <v>81000</v>
      </c>
      <c r="S2849">
        <v>721440</v>
      </c>
      <c r="T2849">
        <v>702001.92310000001</v>
      </c>
      <c r="U2849">
        <v>104945</v>
      </c>
      <c r="V2849">
        <v>80550</v>
      </c>
      <c r="W2849">
        <v>0</v>
      </c>
      <c r="X2849">
        <v>0</v>
      </c>
      <c r="Y2849">
        <v>0</v>
      </c>
      <c r="Z2849">
        <v>0</v>
      </c>
    </row>
    <row r="2850" spans="1:26" x14ac:dyDescent="0.25">
      <c r="A2850" t="s">
        <v>272</v>
      </c>
      <c r="B2850" t="s">
        <v>362</v>
      </c>
      <c r="C2850" t="str">
        <f>+VLOOKUP(Importaciones_mensuales[[#This Row],[Código Arancelario]],Codigos10[],2,0)</f>
        <v>Frambuesa</v>
      </c>
      <c r="D2850">
        <f>+VLOOKUP(Importaciones_mensuales[[#This Row],[Cultivo]],Cod_categoría[],2,0)</f>
        <v>100101004</v>
      </c>
      <c r="E2850" t="str">
        <f>+VLOOKUP(Importaciones_mensuales[[#This Row],[Código Arancelario]],Codigos10[],4,0)</f>
        <v>Deshidratado</v>
      </c>
      <c r="F2850">
        <f>+VLOOKUP(Importaciones_mensuales[[#This Row],[Procesamiento]],Cod_procesamiento[],2,0)</f>
        <v>3</v>
      </c>
      <c r="G2850" t="str">
        <f>+VLOOKUP(Importaciones_mensuales[[#This Row],[Código Arancelario]],Codigos10[],3,0)</f>
        <v>No orgánico</v>
      </c>
      <c r="H2850">
        <f>+VLOOKUP(Importaciones_mensuales[[#This Row],[Tipo]],Cod_tipo[],2,0)</f>
        <v>2</v>
      </c>
      <c r="I2850" t="str">
        <f>+VLOOKUP(Importaciones_mensuales[[#This Row],[Código Arancelario]],Codigos10[],5,0)</f>
        <v>Berries</v>
      </c>
      <c r="J2850">
        <f>+VLOOKUP(Importaciones_mensuales[[#This Row],[Categoría]],Cod_Tipo_cultivo[],2,0)</f>
        <v>1</v>
      </c>
      <c r="K2850" t="s">
        <v>129</v>
      </c>
      <c r="L2850">
        <f>+VLOOKUP(Importaciones_mensuales[[#This Row],[Contenido]],Contenido_cod[],2,0)</f>
        <v>1</v>
      </c>
      <c r="M2850" t="str">
        <f>+VLOOKUP(Importaciones_mensuales[[#This Row],[Código Arancelario]],Codigos10[],7,0)</f>
        <v>Sin especificar</v>
      </c>
      <c r="N2850">
        <v>2019</v>
      </c>
      <c r="O2850">
        <v>0</v>
      </c>
      <c r="P2850">
        <v>255.3</v>
      </c>
      <c r="Q2850">
        <v>1.8</v>
      </c>
      <c r="R2850">
        <v>0</v>
      </c>
      <c r="S2850">
        <v>0</v>
      </c>
      <c r="T2850">
        <v>468.16</v>
      </c>
      <c r="U2850">
        <v>0</v>
      </c>
      <c r="V2850">
        <v>7055.3</v>
      </c>
      <c r="W2850">
        <v>0</v>
      </c>
      <c r="X2850">
        <v>4980</v>
      </c>
      <c r="Y2850">
        <v>0</v>
      </c>
      <c r="Z2850">
        <v>33.6</v>
      </c>
    </row>
    <row r="2851" spans="1:26" x14ac:dyDescent="0.25">
      <c r="A2851" t="s">
        <v>273</v>
      </c>
      <c r="B2851" t="s">
        <v>362</v>
      </c>
      <c r="C2851" t="str">
        <f>+VLOOKUP(Importaciones_mensuales[[#This Row],[Código Arancelario]],Codigos10[],2,0)</f>
        <v>Arándano</v>
      </c>
      <c r="D2851">
        <f>+VLOOKUP(Importaciones_mensuales[[#This Row],[Cultivo]],Cod_categoría[],2,0)</f>
        <v>100101001</v>
      </c>
      <c r="E2851" t="str">
        <f>+VLOOKUP(Importaciones_mensuales[[#This Row],[Código Arancelario]],Codigos10[],4,0)</f>
        <v>Deshidratado</v>
      </c>
      <c r="F2851">
        <f>+VLOOKUP(Importaciones_mensuales[[#This Row],[Procesamiento]],Cod_procesamiento[],2,0)</f>
        <v>3</v>
      </c>
      <c r="G2851" t="str">
        <f>+VLOOKUP(Importaciones_mensuales[[#This Row],[Código Arancelario]],Codigos10[],3,0)</f>
        <v>No orgánico</v>
      </c>
      <c r="H2851">
        <f>+VLOOKUP(Importaciones_mensuales[[#This Row],[Tipo]],Cod_tipo[],2,0)</f>
        <v>2</v>
      </c>
      <c r="I2851" t="str">
        <f>+VLOOKUP(Importaciones_mensuales[[#This Row],[Código Arancelario]],Codigos10[],5,0)</f>
        <v>Berries</v>
      </c>
      <c r="J2851">
        <f>+VLOOKUP(Importaciones_mensuales[[#This Row],[Categoría]],Cod_Tipo_cultivo[],2,0)</f>
        <v>1</v>
      </c>
      <c r="K2851" t="s">
        <v>129</v>
      </c>
      <c r="L2851">
        <f>+VLOOKUP(Importaciones_mensuales[[#This Row],[Contenido]],Contenido_cod[],2,0)</f>
        <v>1</v>
      </c>
      <c r="M2851" t="str">
        <f>+VLOOKUP(Importaciones_mensuales[[#This Row],[Código Arancelario]],Codigos10[],7,0)</f>
        <v>Sin especificar</v>
      </c>
      <c r="N2851">
        <v>2019</v>
      </c>
      <c r="O2851">
        <v>0</v>
      </c>
      <c r="P2851">
        <v>25</v>
      </c>
      <c r="Q2851">
        <v>194.90770000000001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</row>
    <row r="2852" spans="1:26" x14ac:dyDescent="0.25">
      <c r="A2852" t="s">
        <v>322</v>
      </c>
      <c r="B2852" t="s">
        <v>362</v>
      </c>
      <c r="C2852" t="str">
        <f>+VLOOKUP(Importaciones_mensuales[[#This Row],[Código Arancelario]],Codigos10[],2,0)</f>
        <v>Frutilla</v>
      </c>
      <c r="D2852">
        <f>+VLOOKUP(Importaciones_mensuales[[#This Row],[Cultivo]],Cod_categoría[],2,0)</f>
        <v>100112025</v>
      </c>
      <c r="E2852" t="str">
        <f>+VLOOKUP(Importaciones_mensuales[[#This Row],[Código Arancelario]],Codigos10[],4,0)</f>
        <v>Deshidratado</v>
      </c>
      <c r="F2852">
        <f>+VLOOKUP(Importaciones_mensuales[[#This Row],[Procesamiento]],Cod_procesamiento[],2,0)</f>
        <v>3</v>
      </c>
      <c r="G2852" t="str">
        <f>+VLOOKUP(Importaciones_mensuales[[#This Row],[Código Arancelario]],Codigos10[],3,0)</f>
        <v>Orgánico</v>
      </c>
      <c r="H2852">
        <f>+VLOOKUP(Importaciones_mensuales[[#This Row],[Tipo]],Cod_tipo[],2,0)</f>
        <v>1</v>
      </c>
      <c r="I2852" t="str">
        <f>+VLOOKUP(Importaciones_mensuales[[#This Row],[Código Arancelario]],Codigos10[],5,0)</f>
        <v>Berries</v>
      </c>
      <c r="J2852">
        <f>+VLOOKUP(Importaciones_mensuales[[#This Row],[Categoría]],Cod_Tipo_cultivo[],2,0)</f>
        <v>1</v>
      </c>
      <c r="K2852" t="s">
        <v>129</v>
      </c>
      <c r="L2852">
        <f>+VLOOKUP(Importaciones_mensuales[[#This Row],[Contenido]],Contenido_cod[],2,0)</f>
        <v>1</v>
      </c>
      <c r="M2852" t="str">
        <f>+VLOOKUP(Importaciones_mensuales[[#This Row],[Código Arancelario]],Codigos10[],7,0)</f>
        <v>Sin especificar</v>
      </c>
      <c r="N2852">
        <v>2019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342</v>
      </c>
      <c r="X2852">
        <v>0</v>
      </c>
      <c r="Y2852">
        <v>0</v>
      </c>
      <c r="Z2852">
        <v>0</v>
      </c>
    </row>
    <row r="2853" spans="1:26" x14ac:dyDescent="0.25">
      <c r="A2853" t="s">
        <v>274</v>
      </c>
      <c r="B2853" t="s">
        <v>362</v>
      </c>
      <c r="C2853" t="str">
        <f>+VLOOKUP(Importaciones_mensuales[[#This Row],[Código Arancelario]],Codigos10[],2,0)</f>
        <v>Frutilla</v>
      </c>
      <c r="D2853">
        <f>+VLOOKUP(Importaciones_mensuales[[#This Row],[Cultivo]],Cod_categoría[],2,0)</f>
        <v>100112025</v>
      </c>
      <c r="E2853" t="str">
        <f>+VLOOKUP(Importaciones_mensuales[[#This Row],[Código Arancelario]],Codigos10[],4,0)</f>
        <v>Deshidratado</v>
      </c>
      <c r="F2853">
        <f>+VLOOKUP(Importaciones_mensuales[[#This Row],[Procesamiento]],Cod_procesamiento[],2,0)</f>
        <v>3</v>
      </c>
      <c r="G2853" t="str">
        <f>+VLOOKUP(Importaciones_mensuales[[#This Row],[Código Arancelario]],Codigos10[],3,0)</f>
        <v>No orgánico</v>
      </c>
      <c r="H2853">
        <f>+VLOOKUP(Importaciones_mensuales[[#This Row],[Tipo]],Cod_tipo[],2,0)</f>
        <v>2</v>
      </c>
      <c r="I2853" t="str">
        <f>+VLOOKUP(Importaciones_mensuales[[#This Row],[Código Arancelario]],Codigos10[],5,0)</f>
        <v>Berries</v>
      </c>
      <c r="J2853">
        <f>+VLOOKUP(Importaciones_mensuales[[#This Row],[Categoría]],Cod_Tipo_cultivo[],2,0)</f>
        <v>1</v>
      </c>
      <c r="K2853" t="s">
        <v>129</v>
      </c>
      <c r="L2853">
        <f>+VLOOKUP(Importaciones_mensuales[[#This Row],[Contenido]],Contenido_cod[],2,0)</f>
        <v>1</v>
      </c>
      <c r="M2853" t="str">
        <f>+VLOOKUP(Importaciones_mensuales[[#This Row],[Código Arancelario]],Codigos10[],7,0)</f>
        <v>Sin especificar</v>
      </c>
      <c r="N2853">
        <v>2019</v>
      </c>
      <c r="O2853">
        <v>0</v>
      </c>
      <c r="P2853">
        <v>0</v>
      </c>
      <c r="Q2853">
        <v>0</v>
      </c>
      <c r="R2853">
        <v>2400</v>
      </c>
      <c r="S2853">
        <v>1.2</v>
      </c>
      <c r="T2853">
        <v>0.69230000000000003</v>
      </c>
      <c r="U2853">
        <v>5</v>
      </c>
      <c r="V2853">
        <v>6600</v>
      </c>
      <c r="W2853">
        <v>0</v>
      </c>
      <c r="X2853">
        <v>0</v>
      </c>
      <c r="Y2853">
        <v>3039.79</v>
      </c>
      <c r="Z2853">
        <v>5172.63</v>
      </c>
    </row>
    <row r="2854" spans="1:26" x14ac:dyDescent="0.25">
      <c r="A2854" t="s">
        <v>252</v>
      </c>
      <c r="B2854" t="s">
        <v>363</v>
      </c>
      <c r="C2854" t="str">
        <f>+VLOOKUP(Importaciones_mensuales[[#This Row],[Código Arancelario]],Codigos10[],2,0)</f>
        <v>Zarzamora</v>
      </c>
      <c r="D2854">
        <f>+VLOOKUP(Importaciones_mensuales[[#This Row],[Cultivo]],Cod_categoría[],2,0)</f>
        <v>100114038</v>
      </c>
      <c r="E2854" t="str">
        <f>+VLOOKUP(Importaciones_mensuales[[#This Row],[Código Arancelario]],Codigos10[],4,0)</f>
        <v>Congelado</v>
      </c>
      <c r="F2854">
        <f>+VLOOKUP(Importaciones_mensuales[[#This Row],[Procesamiento]],Cod_procesamiento[],2,0)</f>
        <v>1</v>
      </c>
      <c r="G2854" t="str">
        <f>+VLOOKUP(Importaciones_mensuales[[#This Row],[Código Arancelario]],Codigos10[],3,0)</f>
        <v>Sin especificar</v>
      </c>
      <c r="H2854">
        <f>+VLOOKUP(Importaciones_mensuales[[#This Row],[Tipo]],Cod_tipo[],2,0)</f>
        <v>5</v>
      </c>
      <c r="I2854" t="str">
        <f>+VLOOKUP(Importaciones_mensuales[[#This Row],[Código Arancelario]],Codigos10[],5,0)</f>
        <v>Berries</v>
      </c>
      <c r="J2854">
        <f>+VLOOKUP(Importaciones_mensuales[[#This Row],[Categoría]],Cod_Tipo_cultivo[],2,0)</f>
        <v>1</v>
      </c>
      <c r="K2854" t="s">
        <v>129</v>
      </c>
      <c r="L2854">
        <f>+VLOOKUP(Importaciones_mensuales[[#This Row],[Contenido]],Contenido_cod[],2,0)</f>
        <v>1</v>
      </c>
      <c r="M2854" t="str">
        <f>+VLOOKUP(Importaciones_mensuales[[#This Row],[Código Arancelario]],Codigos10[],7,0)</f>
        <v>Sin especificar</v>
      </c>
      <c r="N2854">
        <v>2017</v>
      </c>
      <c r="O2854" t="s">
        <v>364</v>
      </c>
      <c r="P2854" t="s">
        <v>364</v>
      </c>
      <c r="Q2854" t="s">
        <v>364</v>
      </c>
      <c r="R2854" t="s">
        <v>364</v>
      </c>
      <c r="S2854" t="s">
        <v>364</v>
      </c>
      <c r="T2854">
        <v>2.0225204425204422</v>
      </c>
      <c r="U2854" t="s">
        <v>364</v>
      </c>
      <c r="V2854" t="s">
        <v>364</v>
      </c>
      <c r="W2854" t="s">
        <v>364</v>
      </c>
      <c r="X2854" t="s">
        <v>364</v>
      </c>
      <c r="Y2854" t="s">
        <v>364</v>
      </c>
      <c r="Z2854">
        <v>3.4780000000000002</v>
      </c>
    </row>
    <row r="2855" spans="1:26" x14ac:dyDescent="0.25">
      <c r="A2855" t="s">
        <v>32</v>
      </c>
      <c r="B2855" t="s">
        <v>362</v>
      </c>
      <c r="C2855" t="str">
        <f>+VLOOKUP(Importaciones_mensuales[[#This Row],[Código Arancelario]],Codigos10[],2,0)</f>
        <v>Ajo</v>
      </c>
      <c r="D2855">
        <f>+VLOOKUP(Importaciones_mensuales[[#This Row],[Cultivo]],Cod_categoría[],2,0)</f>
        <v>100112003</v>
      </c>
      <c r="E2855" t="str">
        <f>+VLOOKUP(Importaciones_mensuales[[#This Row],[Código Arancelario]],Codigos10[],4,0)</f>
        <v>Fresco</v>
      </c>
      <c r="F2855">
        <f>+VLOOKUP(Importaciones_mensuales[[#This Row],[Procesamiento]],Cod_procesamiento[],2,0)</f>
        <v>4</v>
      </c>
      <c r="G2855" t="str">
        <f>+VLOOKUP(Importaciones_mensuales[[#This Row],[Código Arancelario]],Codigos10[],3,0)</f>
        <v>Orgánico</v>
      </c>
      <c r="H2855">
        <f>+VLOOKUP(Importaciones_mensuales[[#This Row],[Tipo]],Cod_tipo[],2,0)</f>
        <v>1</v>
      </c>
      <c r="I2855" t="str">
        <f>+VLOOKUP(Importaciones_mensuales[[#This Row],[Código Arancelario]],Codigos10[],5,0)</f>
        <v>Hortalizas</v>
      </c>
      <c r="J2855">
        <f>+VLOOKUP(Importaciones_mensuales[[#This Row],[Categoría]],Cod_Tipo_cultivo[],2,0)</f>
        <v>7</v>
      </c>
      <c r="K2855" t="s">
        <v>20</v>
      </c>
      <c r="L2855">
        <f>+VLOOKUP(Importaciones_mensuales[[#This Row],[Contenido]],Contenido_cod[],2,0)</f>
        <v>2</v>
      </c>
      <c r="M2855" t="str">
        <f>+VLOOKUP(Importaciones_mensuales[[#This Row],[Código Arancelario]],Codigos10[],7,0)</f>
        <v>Sin especificar</v>
      </c>
      <c r="N2855">
        <v>2018</v>
      </c>
      <c r="O2855">
        <v>0</v>
      </c>
      <c r="P2855">
        <v>0</v>
      </c>
      <c r="Q2855">
        <v>0</v>
      </c>
      <c r="R2855">
        <v>0</v>
      </c>
      <c r="S2855">
        <v>27000</v>
      </c>
      <c r="T2855">
        <v>0</v>
      </c>
      <c r="U2855">
        <v>27000</v>
      </c>
      <c r="V2855">
        <v>27000</v>
      </c>
      <c r="W2855">
        <v>52000</v>
      </c>
      <c r="X2855">
        <v>53000</v>
      </c>
      <c r="Y2855">
        <v>0</v>
      </c>
      <c r="Z2855">
        <v>0</v>
      </c>
    </row>
    <row r="2856" spans="1:26" x14ac:dyDescent="0.25">
      <c r="A2856" t="s">
        <v>101</v>
      </c>
      <c r="B2856" t="s">
        <v>362</v>
      </c>
      <c r="C2856" t="str">
        <f>+VLOOKUP(Importaciones_mensuales[[#This Row],[Código Arancelario]],Codigos10[],2,0)</f>
        <v>Otras hortalizas</v>
      </c>
      <c r="D2856">
        <f>+VLOOKUP(Importaciones_mensuales[[#This Row],[Cultivo]],Cod_categoría[],2,0)</f>
        <v>100112054</v>
      </c>
      <c r="E2856" t="str">
        <f>+VLOOKUP(Importaciones_mensuales[[#This Row],[Código Arancelario]],Codigos10[],4,0)</f>
        <v>Deshidratado</v>
      </c>
      <c r="F2856">
        <f>+VLOOKUP(Importaciones_mensuales[[#This Row],[Procesamiento]],Cod_procesamiento[],2,0)</f>
        <v>3</v>
      </c>
      <c r="G2856" t="str">
        <f>+VLOOKUP(Importaciones_mensuales[[#This Row],[Código Arancelario]],Codigos10[],3,0)</f>
        <v>Orgánico</v>
      </c>
      <c r="H2856">
        <f>+VLOOKUP(Importaciones_mensuales[[#This Row],[Tipo]],Cod_tipo[],2,0)</f>
        <v>1</v>
      </c>
      <c r="I2856" t="str">
        <f>+VLOOKUP(Importaciones_mensuales[[#This Row],[Código Arancelario]],Codigos10[],5,0)</f>
        <v>Hortalizas</v>
      </c>
      <c r="J2856">
        <f>+VLOOKUP(Importaciones_mensuales[[#This Row],[Categoría]],Cod_Tipo_cultivo[],2,0)</f>
        <v>7</v>
      </c>
      <c r="K2856" t="s">
        <v>20</v>
      </c>
      <c r="L2856">
        <f>+VLOOKUP(Importaciones_mensuales[[#This Row],[Contenido]],Contenido_cod[],2,0)</f>
        <v>2</v>
      </c>
      <c r="M2856" t="str">
        <f>+VLOOKUP(Importaciones_mensuales[[#This Row],[Código Arancelario]],Codigos10[],7,0)</f>
        <v>Sin especificar</v>
      </c>
      <c r="N2856">
        <v>2018</v>
      </c>
      <c r="O2856">
        <v>0</v>
      </c>
      <c r="P2856">
        <v>0</v>
      </c>
      <c r="Q2856">
        <v>11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</row>
    <row r="2857" spans="1:26" x14ac:dyDescent="0.25">
      <c r="A2857" t="s">
        <v>256</v>
      </c>
      <c r="B2857" t="s">
        <v>363</v>
      </c>
      <c r="C2857" t="str">
        <f>+VLOOKUP(Importaciones_mensuales[[#This Row],[Código Arancelario]],Codigos10[],2,0)</f>
        <v>Damasco</v>
      </c>
      <c r="D2857">
        <f>+VLOOKUP(Importaciones_mensuales[[#This Row],[Cultivo]],Cod_categoría[],2,0)</f>
        <v>100103003</v>
      </c>
      <c r="E2857" t="str">
        <f>+VLOOKUP(Importaciones_mensuales[[#This Row],[Código Arancelario]],Codigos10[],4,0)</f>
        <v>Congelado</v>
      </c>
      <c r="F2857">
        <f>+VLOOKUP(Importaciones_mensuales[[#This Row],[Procesamiento]],Cod_procesamiento[],2,0)</f>
        <v>1</v>
      </c>
      <c r="G2857" t="str">
        <f>+VLOOKUP(Importaciones_mensuales[[#This Row],[Código Arancelario]],Codigos10[],3,0)</f>
        <v>Sin especificar</v>
      </c>
      <c r="H2857">
        <f>+VLOOKUP(Importaciones_mensuales[[#This Row],[Tipo]],Cod_tipo[],2,0)</f>
        <v>5</v>
      </c>
      <c r="I2857" t="str">
        <f>+VLOOKUP(Importaciones_mensuales[[#This Row],[Código Arancelario]],Codigos10[],5,0)</f>
        <v>Frutos de carozo</v>
      </c>
      <c r="J2857">
        <f>+VLOOKUP(Importaciones_mensuales[[#This Row],[Categoría]],Cod_Tipo_cultivo[],2,0)</f>
        <v>5</v>
      </c>
      <c r="K2857" t="s">
        <v>129</v>
      </c>
      <c r="L2857">
        <f>+VLOOKUP(Importaciones_mensuales[[#This Row],[Contenido]],Contenido_cod[],2,0)</f>
        <v>1</v>
      </c>
      <c r="M2857" t="str">
        <f>+VLOOKUP(Importaciones_mensuales[[#This Row],[Código Arancelario]],Codigos10[],7,0)</f>
        <v>Sin especificar</v>
      </c>
      <c r="N2857">
        <v>2017</v>
      </c>
      <c r="O2857" t="s">
        <v>364</v>
      </c>
      <c r="P2857" t="s">
        <v>364</v>
      </c>
      <c r="Q2857" t="s">
        <v>364</v>
      </c>
      <c r="R2857" t="s">
        <v>364</v>
      </c>
      <c r="S2857" t="s">
        <v>364</v>
      </c>
      <c r="T2857" t="s">
        <v>364</v>
      </c>
      <c r="U2857" t="s">
        <v>364</v>
      </c>
      <c r="V2857" t="s">
        <v>364</v>
      </c>
      <c r="W2857">
        <v>0.97744000000000009</v>
      </c>
      <c r="X2857" t="s">
        <v>364</v>
      </c>
      <c r="Y2857" t="s">
        <v>364</v>
      </c>
      <c r="Z2857" t="s">
        <v>364</v>
      </c>
    </row>
    <row r="2858" spans="1:26" x14ac:dyDescent="0.25">
      <c r="A2858" t="s">
        <v>257</v>
      </c>
      <c r="B2858" t="s">
        <v>363</v>
      </c>
      <c r="C2858" t="str">
        <f>+VLOOKUP(Importaciones_mensuales[[#This Row],[Código Arancelario]],Codigos10[],2,0)</f>
        <v>Durazno</v>
      </c>
      <c r="D2858">
        <f>+VLOOKUP(Importaciones_mensuales[[#This Row],[Cultivo]],Cod_categoría[],2,0)</f>
        <v>100103004</v>
      </c>
      <c r="E2858" t="str">
        <f>+VLOOKUP(Importaciones_mensuales[[#This Row],[Código Arancelario]],Codigos10[],4,0)</f>
        <v>Congelado</v>
      </c>
      <c r="F2858">
        <f>+VLOOKUP(Importaciones_mensuales[[#This Row],[Procesamiento]],Cod_procesamiento[],2,0)</f>
        <v>1</v>
      </c>
      <c r="G2858" t="str">
        <f>+VLOOKUP(Importaciones_mensuales[[#This Row],[Código Arancelario]],Codigos10[],3,0)</f>
        <v>Sin especificar</v>
      </c>
      <c r="H2858">
        <f>+VLOOKUP(Importaciones_mensuales[[#This Row],[Tipo]],Cod_tipo[],2,0)</f>
        <v>5</v>
      </c>
      <c r="I2858" t="str">
        <f>+VLOOKUP(Importaciones_mensuales[[#This Row],[Código Arancelario]],Codigos10[],5,0)</f>
        <v>Frutos de carozo</v>
      </c>
      <c r="J2858">
        <f>+VLOOKUP(Importaciones_mensuales[[#This Row],[Categoría]],Cod_Tipo_cultivo[],2,0)</f>
        <v>5</v>
      </c>
      <c r="K2858" t="s">
        <v>129</v>
      </c>
      <c r="L2858">
        <f>+VLOOKUP(Importaciones_mensuales[[#This Row],[Contenido]],Contenido_cod[],2,0)</f>
        <v>1</v>
      </c>
      <c r="M2858" t="str">
        <f>+VLOOKUP(Importaciones_mensuales[[#This Row],[Código Arancelario]],Codigos10[],7,0)</f>
        <v>Sin especificar</v>
      </c>
      <c r="N2858">
        <v>2017</v>
      </c>
      <c r="O2858">
        <v>1.1443892</v>
      </c>
      <c r="P2858">
        <v>1.2277743842364532</v>
      </c>
      <c r="Q2858">
        <v>1.1443892</v>
      </c>
      <c r="R2858">
        <v>1.2350857142857141</v>
      </c>
      <c r="S2858">
        <v>1.8538918948596221</v>
      </c>
      <c r="T2858">
        <v>1.201568</v>
      </c>
      <c r="U2858">
        <v>1.3668261229314422</v>
      </c>
      <c r="V2858">
        <v>2.5869667214995959</v>
      </c>
      <c r="W2858">
        <v>1.5281907211962011</v>
      </c>
      <c r="X2858" t="s">
        <v>364</v>
      </c>
      <c r="Y2858">
        <v>1.7287409029080425</v>
      </c>
      <c r="Z2858">
        <v>1.2272329166666667</v>
      </c>
    </row>
    <row r="2859" spans="1:26" x14ac:dyDescent="0.25">
      <c r="A2859" t="s">
        <v>258</v>
      </c>
      <c r="B2859" t="s">
        <v>363</v>
      </c>
      <c r="C2859" t="str">
        <f>+VLOOKUP(Importaciones_mensuales[[#This Row],[Código Arancelario]],Codigos10[],2,0)</f>
        <v>Manzana</v>
      </c>
      <c r="D2859">
        <f>+VLOOKUP(Importaciones_mensuales[[#This Row],[Cultivo]],Cod_categoría[],2,0)</f>
        <v>100104002</v>
      </c>
      <c r="E2859" t="str">
        <f>+VLOOKUP(Importaciones_mensuales[[#This Row],[Código Arancelario]],Codigos10[],4,0)</f>
        <v>Congelado</v>
      </c>
      <c r="F2859">
        <f>+VLOOKUP(Importaciones_mensuales[[#This Row],[Procesamiento]],Cod_procesamiento[],2,0)</f>
        <v>1</v>
      </c>
      <c r="G2859" t="str">
        <f>+VLOOKUP(Importaciones_mensuales[[#This Row],[Código Arancelario]],Codigos10[],3,0)</f>
        <v>Sin especificar</v>
      </c>
      <c r="H2859">
        <f>+VLOOKUP(Importaciones_mensuales[[#This Row],[Tipo]],Cod_tipo[],2,0)</f>
        <v>5</v>
      </c>
      <c r="I2859" t="str">
        <f>+VLOOKUP(Importaciones_mensuales[[#This Row],[Código Arancelario]],Codigos10[],5,0)</f>
        <v>Frutos de pepita</v>
      </c>
      <c r="J2859">
        <f>+VLOOKUP(Importaciones_mensuales[[#This Row],[Categoría]],Cod_Tipo_cultivo[],2,0)</f>
        <v>3</v>
      </c>
      <c r="K2859" t="s">
        <v>129</v>
      </c>
      <c r="L2859">
        <f>+VLOOKUP(Importaciones_mensuales[[#This Row],[Contenido]],Contenido_cod[],2,0)</f>
        <v>1</v>
      </c>
      <c r="M2859" t="str">
        <f>+VLOOKUP(Importaciones_mensuales[[#This Row],[Código Arancelario]],Codigos10[],7,0)</f>
        <v>Sin especificar</v>
      </c>
      <c r="N2859">
        <v>2017</v>
      </c>
      <c r="O2859" t="s">
        <v>364</v>
      </c>
      <c r="P2859" t="s">
        <v>364</v>
      </c>
      <c r="Q2859" t="s">
        <v>364</v>
      </c>
      <c r="R2859" t="s">
        <v>364</v>
      </c>
      <c r="S2859" t="s">
        <v>364</v>
      </c>
      <c r="T2859" t="s">
        <v>364</v>
      </c>
      <c r="U2859" t="s">
        <v>364</v>
      </c>
      <c r="V2859" t="s">
        <v>364</v>
      </c>
      <c r="W2859" t="s">
        <v>364</v>
      </c>
      <c r="X2859">
        <v>0.11799999999999999</v>
      </c>
      <c r="Y2859" t="s">
        <v>364</v>
      </c>
      <c r="Z2859" t="s">
        <v>364</v>
      </c>
    </row>
    <row r="2860" spans="1:26" x14ac:dyDescent="0.25">
      <c r="A2860" t="s">
        <v>259</v>
      </c>
      <c r="B2860" t="s">
        <v>363</v>
      </c>
      <c r="C2860" t="str">
        <f>+VLOOKUP(Importaciones_mensuales[[#This Row],[Código Arancelario]],Codigos10[],2,0)</f>
        <v>Uva</v>
      </c>
      <c r="D2860">
        <f>+VLOOKUP(Importaciones_mensuales[[#This Row],[Cultivo]],Cod_categoría[],2,0)</f>
        <v>100109001</v>
      </c>
      <c r="E2860" t="str">
        <f>+VLOOKUP(Importaciones_mensuales[[#This Row],[Código Arancelario]],Codigos10[],4,0)</f>
        <v>Congelado</v>
      </c>
      <c r="F2860">
        <f>+VLOOKUP(Importaciones_mensuales[[#This Row],[Procesamiento]],Cod_procesamiento[],2,0)</f>
        <v>1</v>
      </c>
      <c r="G2860" t="str">
        <f>+VLOOKUP(Importaciones_mensuales[[#This Row],[Código Arancelario]],Codigos10[],3,0)</f>
        <v>Sin especificar</v>
      </c>
      <c r="H2860">
        <f>+VLOOKUP(Importaciones_mensuales[[#This Row],[Tipo]],Cod_tipo[],2,0)</f>
        <v>5</v>
      </c>
      <c r="I2860" t="str">
        <f>+VLOOKUP(Importaciones_mensuales[[#This Row],[Código Arancelario]],Codigos10[],5,0)</f>
        <v>Uva</v>
      </c>
      <c r="J2860">
        <f>+VLOOKUP(Importaciones_mensuales[[#This Row],[Categoría]],Cod_Tipo_cultivo[],2,0)</f>
        <v>11</v>
      </c>
      <c r="K2860" t="s">
        <v>129</v>
      </c>
      <c r="L2860">
        <f>+VLOOKUP(Importaciones_mensuales[[#This Row],[Contenido]],Contenido_cod[],2,0)</f>
        <v>1</v>
      </c>
      <c r="M2860" t="str">
        <f>+VLOOKUP(Importaciones_mensuales[[#This Row],[Código Arancelario]],Codigos10[],7,0)</f>
        <v>Sin especificar</v>
      </c>
      <c r="N2860">
        <v>2017</v>
      </c>
      <c r="O2860" t="s">
        <v>364</v>
      </c>
      <c r="P2860">
        <v>1.5900333333333334</v>
      </c>
      <c r="Q2860" t="s">
        <v>364</v>
      </c>
      <c r="R2860" t="s">
        <v>364</v>
      </c>
      <c r="S2860" t="s">
        <v>364</v>
      </c>
      <c r="T2860" t="s">
        <v>364</v>
      </c>
      <c r="U2860" t="s">
        <v>364</v>
      </c>
      <c r="V2860" t="s">
        <v>364</v>
      </c>
      <c r="W2860" t="s">
        <v>364</v>
      </c>
      <c r="X2860" t="s">
        <v>364</v>
      </c>
      <c r="Y2860">
        <v>7.0000000000000007E-2</v>
      </c>
      <c r="Z2860" t="s">
        <v>364</v>
      </c>
    </row>
    <row r="2861" spans="1:26" x14ac:dyDescent="0.25">
      <c r="A2861" t="s">
        <v>166</v>
      </c>
      <c r="B2861" t="s">
        <v>362</v>
      </c>
      <c r="C2861" t="str">
        <f>+VLOOKUP(Importaciones_mensuales[[#This Row],[Código Arancelario]],Codigos10[],2,0)</f>
        <v>Palta</v>
      </c>
      <c r="D2861">
        <f>+VLOOKUP(Importaciones_mensuales[[#This Row],[Cultivo]],Cod_categoría[],2,0)</f>
        <v>100106002</v>
      </c>
      <c r="E2861" t="str">
        <f>+VLOOKUP(Importaciones_mensuales[[#This Row],[Código Arancelario]],Codigos10[],4,0)</f>
        <v>Sin especificar</v>
      </c>
      <c r="F2861">
        <f>+VLOOKUP(Importaciones_mensuales[[#This Row],[Procesamiento]],Cod_procesamiento[],2,0)</f>
        <v>6</v>
      </c>
      <c r="G2861" t="str">
        <f>+VLOOKUP(Importaciones_mensuales[[#This Row],[Código Arancelario]],Codigos10[],3,0)</f>
        <v>Orgánico</v>
      </c>
      <c r="H2861">
        <f>+VLOOKUP(Importaciones_mensuales[[#This Row],[Tipo]],Cod_tipo[],2,0)</f>
        <v>1</v>
      </c>
      <c r="I2861" t="str">
        <f>+VLOOKUP(Importaciones_mensuales[[#This Row],[Código Arancelario]],Codigos10[],5,0)</f>
        <v>Frutos Oleaginosos</v>
      </c>
      <c r="J2861">
        <f>+VLOOKUP(Importaciones_mensuales[[#This Row],[Categoría]],Cod_Tipo_cultivo[],2,0)</f>
        <v>12</v>
      </c>
      <c r="K2861" t="s">
        <v>129</v>
      </c>
      <c r="L2861">
        <f>+VLOOKUP(Importaciones_mensuales[[#This Row],[Contenido]],Contenido_cod[],2,0)</f>
        <v>1</v>
      </c>
      <c r="M2861" t="str">
        <f>+VLOOKUP(Importaciones_mensuales[[#This Row],[Código Arancelario]],Codigos10[],7,0)</f>
        <v>Hass</v>
      </c>
      <c r="N2861">
        <v>2018</v>
      </c>
      <c r="O2861">
        <v>0</v>
      </c>
      <c r="P2861">
        <v>0</v>
      </c>
      <c r="Q2861">
        <v>278496</v>
      </c>
      <c r="R2861">
        <v>173768</v>
      </c>
      <c r="S2861">
        <v>48000</v>
      </c>
      <c r="T2861">
        <v>0</v>
      </c>
      <c r="U2861">
        <v>0</v>
      </c>
      <c r="V2861">
        <v>0</v>
      </c>
      <c r="W2861">
        <v>12630</v>
      </c>
      <c r="X2861">
        <v>0</v>
      </c>
      <c r="Y2861">
        <v>0</v>
      </c>
      <c r="Z2861">
        <v>0</v>
      </c>
    </row>
    <row r="2862" spans="1:26" x14ac:dyDescent="0.25">
      <c r="A2862" t="s">
        <v>170</v>
      </c>
      <c r="B2862" t="s">
        <v>362</v>
      </c>
      <c r="C2862" t="str">
        <f>+VLOOKUP(Importaciones_mensuales[[#This Row],[Código Arancelario]],Codigos10[],2,0)</f>
        <v>Palta</v>
      </c>
      <c r="D2862">
        <f>+VLOOKUP(Importaciones_mensuales[[#This Row],[Cultivo]],Cod_categoría[],2,0)</f>
        <v>100106002</v>
      </c>
      <c r="E2862" t="str">
        <f>+VLOOKUP(Importaciones_mensuales[[#This Row],[Código Arancelario]],Codigos10[],4,0)</f>
        <v>Sin especificar</v>
      </c>
      <c r="F2862">
        <f>+VLOOKUP(Importaciones_mensuales[[#This Row],[Procesamiento]],Cod_procesamiento[],2,0)</f>
        <v>6</v>
      </c>
      <c r="G2862" t="str">
        <f>+VLOOKUP(Importaciones_mensuales[[#This Row],[Código Arancelario]],Codigos10[],3,0)</f>
        <v>No orgánico</v>
      </c>
      <c r="H2862">
        <f>+VLOOKUP(Importaciones_mensuales[[#This Row],[Tipo]],Cod_tipo[],2,0)</f>
        <v>2</v>
      </c>
      <c r="I2862" t="str">
        <f>+VLOOKUP(Importaciones_mensuales[[#This Row],[Código Arancelario]],Codigos10[],5,0)</f>
        <v>Frutos Oleaginosos</v>
      </c>
      <c r="J2862">
        <f>+VLOOKUP(Importaciones_mensuales[[#This Row],[Categoría]],Cod_Tipo_cultivo[],2,0)</f>
        <v>12</v>
      </c>
      <c r="K2862" t="s">
        <v>129</v>
      </c>
      <c r="L2862">
        <f>+VLOOKUP(Importaciones_mensuales[[#This Row],[Contenido]],Contenido_cod[],2,0)</f>
        <v>1</v>
      </c>
      <c r="M2862" t="str">
        <f>+VLOOKUP(Importaciones_mensuales[[#This Row],[Código Arancelario]],Codigos10[],7,0)</f>
        <v>Hass</v>
      </c>
      <c r="N2862">
        <v>2018</v>
      </c>
      <c r="O2862">
        <v>0</v>
      </c>
      <c r="P2862">
        <v>508828</v>
      </c>
      <c r="Q2862">
        <v>891156.56</v>
      </c>
      <c r="R2862">
        <v>1359692.4</v>
      </c>
      <c r="S2862">
        <v>4989909.55</v>
      </c>
      <c r="T2862">
        <v>5616067.7846999997</v>
      </c>
      <c r="U2862">
        <v>4216770.8460999997</v>
      </c>
      <c r="V2862">
        <v>4301130.3314999994</v>
      </c>
      <c r="W2862">
        <v>1090631.4382</v>
      </c>
      <c r="X2862">
        <v>0</v>
      </c>
      <c r="Y2862">
        <v>0</v>
      </c>
      <c r="Z2862">
        <v>24960</v>
      </c>
    </row>
    <row r="2863" spans="1:26" x14ac:dyDescent="0.25">
      <c r="A2863" t="s">
        <v>263</v>
      </c>
      <c r="B2863" t="s">
        <v>363</v>
      </c>
      <c r="C2863" t="str">
        <f>+VLOOKUP(Importaciones_mensuales[[#This Row],[Código Arancelario]],Codigos10[],2,0)</f>
        <v>Durazno</v>
      </c>
      <c r="D2863">
        <f>+VLOOKUP(Importaciones_mensuales[[#This Row],[Cultivo]],Cod_categoría[],2,0)</f>
        <v>100103004</v>
      </c>
      <c r="E2863" t="str">
        <f>+VLOOKUP(Importaciones_mensuales[[#This Row],[Código Arancelario]],Codigos10[],4,0)</f>
        <v>Conserva</v>
      </c>
      <c r="F2863">
        <f>+VLOOKUP(Importaciones_mensuales[[#This Row],[Procesamiento]],Cod_procesamiento[],2,0)</f>
        <v>2</v>
      </c>
      <c r="G2863" t="str">
        <f>+VLOOKUP(Importaciones_mensuales[[#This Row],[Código Arancelario]],Codigos10[],3,0)</f>
        <v>Sin especificar</v>
      </c>
      <c r="H2863">
        <f>+VLOOKUP(Importaciones_mensuales[[#This Row],[Tipo]],Cod_tipo[],2,0)</f>
        <v>5</v>
      </c>
      <c r="I2863" t="str">
        <f>+VLOOKUP(Importaciones_mensuales[[#This Row],[Código Arancelario]],Codigos10[],5,0)</f>
        <v>Frutos de carozo</v>
      </c>
      <c r="J2863">
        <f>+VLOOKUP(Importaciones_mensuales[[#This Row],[Categoría]],Cod_Tipo_cultivo[],2,0)</f>
        <v>5</v>
      </c>
      <c r="K2863" t="s">
        <v>129</v>
      </c>
      <c r="L2863">
        <f>+VLOOKUP(Importaciones_mensuales[[#This Row],[Contenido]],Contenido_cod[],2,0)</f>
        <v>1</v>
      </c>
      <c r="M2863" t="str">
        <f>+VLOOKUP(Importaciones_mensuales[[#This Row],[Código Arancelario]],Codigos10[],7,0)</f>
        <v>Sin especificar</v>
      </c>
      <c r="N2863">
        <v>2017</v>
      </c>
      <c r="O2863" t="s">
        <v>364</v>
      </c>
      <c r="P2863" t="s">
        <v>364</v>
      </c>
      <c r="Q2863" t="s">
        <v>364</v>
      </c>
      <c r="R2863" t="s">
        <v>364</v>
      </c>
      <c r="S2863" t="s">
        <v>364</v>
      </c>
      <c r="T2863" t="s">
        <v>364</v>
      </c>
      <c r="U2863">
        <v>6.6189473684210531</v>
      </c>
      <c r="V2863" t="s">
        <v>364</v>
      </c>
      <c r="W2863" t="s">
        <v>364</v>
      </c>
      <c r="X2863" t="s">
        <v>364</v>
      </c>
      <c r="Y2863" t="s">
        <v>364</v>
      </c>
      <c r="Z2863">
        <v>27.445999999999998</v>
      </c>
    </row>
    <row r="2864" spans="1:26" x14ac:dyDescent="0.25">
      <c r="A2864" t="s">
        <v>264</v>
      </c>
      <c r="B2864" t="s">
        <v>363</v>
      </c>
      <c r="C2864" t="str">
        <f>+VLOOKUP(Importaciones_mensuales[[#This Row],[Código Arancelario]],Codigos10[],2,0)</f>
        <v>Durazno</v>
      </c>
      <c r="D2864">
        <f>+VLOOKUP(Importaciones_mensuales[[#This Row],[Cultivo]],Cod_categoría[],2,0)</f>
        <v>100103004</v>
      </c>
      <c r="E2864" t="str">
        <f>+VLOOKUP(Importaciones_mensuales[[#This Row],[Código Arancelario]],Codigos10[],4,0)</f>
        <v>Conserva</v>
      </c>
      <c r="F2864">
        <f>+VLOOKUP(Importaciones_mensuales[[#This Row],[Procesamiento]],Cod_procesamiento[],2,0)</f>
        <v>2</v>
      </c>
      <c r="G2864" t="str">
        <f>+VLOOKUP(Importaciones_mensuales[[#This Row],[Código Arancelario]],Codigos10[],3,0)</f>
        <v>Sin especificar</v>
      </c>
      <c r="H2864">
        <f>+VLOOKUP(Importaciones_mensuales[[#This Row],[Tipo]],Cod_tipo[],2,0)</f>
        <v>5</v>
      </c>
      <c r="I2864" t="str">
        <f>+VLOOKUP(Importaciones_mensuales[[#This Row],[Código Arancelario]],Codigos10[],5,0)</f>
        <v>Frutos de carozo</v>
      </c>
      <c r="J2864">
        <f>+VLOOKUP(Importaciones_mensuales[[#This Row],[Categoría]],Cod_Tipo_cultivo[],2,0)</f>
        <v>5</v>
      </c>
      <c r="K2864" t="s">
        <v>129</v>
      </c>
      <c r="L2864">
        <f>+VLOOKUP(Importaciones_mensuales[[#This Row],[Contenido]],Contenido_cod[],2,0)</f>
        <v>1</v>
      </c>
      <c r="M2864" t="str">
        <f>+VLOOKUP(Importaciones_mensuales[[#This Row],[Código Arancelario]],Codigos10[],7,0)</f>
        <v>Sin especificar</v>
      </c>
      <c r="N2864">
        <v>2017</v>
      </c>
      <c r="O2864" t="s">
        <v>364</v>
      </c>
      <c r="P2864" t="s">
        <v>364</v>
      </c>
      <c r="Q2864" t="s">
        <v>364</v>
      </c>
      <c r="R2864" t="s">
        <v>364</v>
      </c>
      <c r="S2864" t="s">
        <v>364</v>
      </c>
      <c r="T2864" t="s">
        <v>364</v>
      </c>
      <c r="U2864" t="s">
        <v>364</v>
      </c>
      <c r="V2864">
        <v>3.3929166666666668</v>
      </c>
      <c r="W2864" t="s">
        <v>364</v>
      </c>
      <c r="X2864" t="s">
        <v>364</v>
      </c>
      <c r="Y2864" t="s">
        <v>364</v>
      </c>
      <c r="Z2864" t="s">
        <v>364</v>
      </c>
    </row>
    <row r="2865" spans="1:26" x14ac:dyDescent="0.25">
      <c r="A2865" t="s">
        <v>265</v>
      </c>
      <c r="B2865" t="s">
        <v>363</v>
      </c>
      <c r="C2865" t="str">
        <f>+VLOOKUP(Importaciones_mensuales[[#This Row],[Código Arancelario]],Codigos10[],2,0)</f>
        <v>Damasco</v>
      </c>
      <c r="D2865">
        <f>+VLOOKUP(Importaciones_mensuales[[#This Row],[Cultivo]],Cod_categoría[],2,0)</f>
        <v>100103003</v>
      </c>
      <c r="E2865" t="str">
        <f>+VLOOKUP(Importaciones_mensuales[[#This Row],[Código Arancelario]],Codigos10[],4,0)</f>
        <v>Deshidratado</v>
      </c>
      <c r="F2865">
        <f>+VLOOKUP(Importaciones_mensuales[[#This Row],[Procesamiento]],Cod_procesamiento[],2,0)</f>
        <v>3</v>
      </c>
      <c r="G2865" t="str">
        <f>+VLOOKUP(Importaciones_mensuales[[#This Row],[Código Arancelario]],Codigos10[],3,0)</f>
        <v>Sin especificar</v>
      </c>
      <c r="H2865">
        <f>+VLOOKUP(Importaciones_mensuales[[#This Row],[Tipo]],Cod_tipo[],2,0)</f>
        <v>5</v>
      </c>
      <c r="I2865" t="str">
        <f>+VLOOKUP(Importaciones_mensuales[[#This Row],[Código Arancelario]],Codigos10[],5,0)</f>
        <v>Frutos de carozo</v>
      </c>
      <c r="J2865">
        <f>+VLOOKUP(Importaciones_mensuales[[#This Row],[Categoría]],Cod_Tipo_cultivo[],2,0)</f>
        <v>5</v>
      </c>
      <c r="K2865" t="s">
        <v>129</v>
      </c>
      <c r="L2865">
        <f>+VLOOKUP(Importaciones_mensuales[[#This Row],[Contenido]],Contenido_cod[],2,0)</f>
        <v>1</v>
      </c>
      <c r="M2865" t="str">
        <f>+VLOOKUP(Importaciones_mensuales[[#This Row],[Código Arancelario]],Codigos10[],7,0)</f>
        <v>Sin especificar</v>
      </c>
      <c r="N2865">
        <v>2017</v>
      </c>
      <c r="O2865" t="s">
        <v>364</v>
      </c>
      <c r="P2865" t="s">
        <v>364</v>
      </c>
      <c r="Q2865" t="s">
        <v>364</v>
      </c>
      <c r="R2865">
        <v>2.9356259999999996</v>
      </c>
      <c r="S2865">
        <v>0.43679166666666669</v>
      </c>
      <c r="T2865">
        <v>2.9052381249999999</v>
      </c>
      <c r="U2865" t="s">
        <v>364</v>
      </c>
      <c r="V2865">
        <v>0.48803883495145634</v>
      </c>
      <c r="W2865" t="s">
        <v>364</v>
      </c>
      <c r="X2865">
        <v>3.1578633144475918</v>
      </c>
      <c r="Y2865" t="s">
        <v>364</v>
      </c>
      <c r="Z2865">
        <v>3.12556375</v>
      </c>
    </row>
    <row r="2866" spans="1:26" x14ac:dyDescent="0.25">
      <c r="A2866" t="s">
        <v>173</v>
      </c>
      <c r="B2866" t="s">
        <v>362</v>
      </c>
      <c r="C2866" t="str">
        <f>+VLOOKUP(Importaciones_mensuales[[#This Row],[Código Arancelario]],Codigos10[],2,0)</f>
        <v>Palta</v>
      </c>
      <c r="D2866">
        <f>+VLOOKUP(Importaciones_mensuales[[#This Row],[Cultivo]],Cod_categoría[],2,0)</f>
        <v>100106002</v>
      </c>
      <c r="E2866" t="str">
        <f>+VLOOKUP(Importaciones_mensuales[[#This Row],[Código Arancelario]],Codigos10[],4,0)</f>
        <v>Sin especificar</v>
      </c>
      <c r="F2866">
        <f>+VLOOKUP(Importaciones_mensuales[[#This Row],[Procesamiento]],Cod_procesamiento[],2,0)</f>
        <v>6</v>
      </c>
      <c r="G2866" t="str">
        <f>+VLOOKUP(Importaciones_mensuales[[#This Row],[Código Arancelario]],Codigos10[],3,0)</f>
        <v>Orgánico</v>
      </c>
      <c r="H2866">
        <f>+VLOOKUP(Importaciones_mensuales[[#This Row],[Tipo]],Cod_tipo[],2,0)</f>
        <v>1</v>
      </c>
      <c r="I2866" t="str">
        <f>+VLOOKUP(Importaciones_mensuales[[#This Row],[Código Arancelario]],Codigos10[],5,0)</f>
        <v>Frutos Oleaginosos</v>
      </c>
      <c r="J2866">
        <f>+VLOOKUP(Importaciones_mensuales[[#This Row],[Categoría]],Cod_Tipo_cultivo[],2,0)</f>
        <v>12</v>
      </c>
      <c r="K2866" t="s">
        <v>129</v>
      </c>
      <c r="L2866">
        <f>+VLOOKUP(Importaciones_mensuales[[#This Row],[Contenido]],Contenido_cod[],2,0)</f>
        <v>1</v>
      </c>
      <c r="M2866" t="str">
        <f>+VLOOKUP(Importaciones_mensuales[[#This Row],[Código Arancelario]],Codigos10[],7,0)</f>
        <v>Sin especificar</v>
      </c>
      <c r="N2866">
        <v>2018</v>
      </c>
      <c r="O2866">
        <v>0</v>
      </c>
      <c r="P2866">
        <v>0</v>
      </c>
      <c r="Q2866">
        <v>0</v>
      </c>
      <c r="R2866">
        <v>0</v>
      </c>
      <c r="S2866">
        <v>3.4</v>
      </c>
      <c r="T2866">
        <v>0</v>
      </c>
      <c r="U2866">
        <v>1</v>
      </c>
      <c r="V2866">
        <v>0</v>
      </c>
      <c r="W2866">
        <v>0</v>
      </c>
      <c r="X2866">
        <v>0</v>
      </c>
      <c r="Y2866">
        <v>358.07690000000002</v>
      </c>
      <c r="Z2866">
        <v>0</v>
      </c>
    </row>
    <row r="2867" spans="1:26" x14ac:dyDescent="0.25">
      <c r="A2867" t="s">
        <v>309</v>
      </c>
      <c r="B2867" t="s">
        <v>362</v>
      </c>
      <c r="C2867" t="str">
        <f>+VLOOKUP(Importaciones_mensuales[[#This Row],[Código Arancelario]],Codigos10[],2,0)</f>
        <v>Uva</v>
      </c>
      <c r="D2867">
        <f>+VLOOKUP(Importaciones_mensuales[[#This Row],[Cultivo]],Cod_categoría[],2,0)</f>
        <v>100109001</v>
      </c>
      <c r="E2867" t="str">
        <f>+VLOOKUP(Importaciones_mensuales[[#This Row],[Código Arancelario]],Codigos10[],4,0)</f>
        <v>Fresco</v>
      </c>
      <c r="F2867">
        <f>+VLOOKUP(Importaciones_mensuales[[#This Row],[Procesamiento]],Cod_procesamiento[],2,0)</f>
        <v>4</v>
      </c>
      <c r="G2867" t="str">
        <f>+VLOOKUP(Importaciones_mensuales[[#This Row],[Código Arancelario]],Codigos10[],3,0)</f>
        <v>Orgánico</v>
      </c>
      <c r="H2867">
        <f>+VLOOKUP(Importaciones_mensuales[[#This Row],[Tipo]],Cod_tipo[],2,0)</f>
        <v>1</v>
      </c>
      <c r="I2867" t="str">
        <f>+VLOOKUP(Importaciones_mensuales[[#This Row],[Código Arancelario]],Codigos10[],5,0)</f>
        <v>Uva</v>
      </c>
      <c r="J2867">
        <f>+VLOOKUP(Importaciones_mensuales[[#This Row],[Categoría]],Cod_Tipo_cultivo[],2,0)</f>
        <v>11</v>
      </c>
      <c r="K2867" t="s">
        <v>129</v>
      </c>
      <c r="L2867">
        <f>+VLOOKUP(Importaciones_mensuales[[#This Row],[Contenido]],Contenido_cod[],2,0)</f>
        <v>1</v>
      </c>
      <c r="M2867" t="str">
        <f>+VLOOKUP(Importaciones_mensuales[[#This Row],[Código Arancelario]],Codigos10[],7,0)</f>
        <v>Flame seedles</v>
      </c>
      <c r="N2867">
        <v>2018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1551.6</v>
      </c>
      <c r="V2867">
        <v>0</v>
      </c>
      <c r="W2867">
        <v>0</v>
      </c>
      <c r="X2867">
        <v>0</v>
      </c>
      <c r="Y2867">
        <v>0</v>
      </c>
      <c r="Z2867">
        <v>0</v>
      </c>
    </row>
    <row r="2868" spans="1:26" x14ac:dyDescent="0.25">
      <c r="A2868" t="s">
        <v>192</v>
      </c>
      <c r="B2868" t="s">
        <v>362</v>
      </c>
      <c r="C2868" t="str">
        <f>+VLOOKUP(Importaciones_mensuales[[#This Row],[Código Arancelario]],Codigos10[],2,0)</f>
        <v>Uva</v>
      </c>
      <c r="D2868">
        <f>+VLOOKUP(Importaciones_mensuales[[#This Row],[Cultivo]],Cod_categoría[],2,0)</f>
        <v>100109001</v>
      </c>
      <c r="E2868" t="str">
        <f>+VLOOKUP(Importaciones_mensuales[[#This Row],[Código Arancelario]],Codigos10[],4,0)</f>
        <v>Fresco</v>
      </c>
      <c r="F2868">
        <f>+VLOOKUP(Importaciones_mensuales[[#This Row],[Procesamiento]],Cod_procesamiento[],2,0)</f>
        <v>4</v>
      </c>
      <c r="G2868" t="str">
        <f>+VLOOKUP(Importaciones_mensuales[[#This Row],[Código Arancelario]],Codigos10[],3,0)</f>
        <v>No orgánico</v>
      </c>
      <c r="H2868">
        <f>+VLOOKUP(Importaciones_mensuales[[#This Row],[Tipo]],Cod_tipo[],2,0)</f>
        <v>2</v>
      </c>
      <c r="I2868" t="str">
        <f>+VLOOKUP(Importaciones_mensuales[[#This Row],[Código Arancelario]],Codigos10[],5,0)</f>
        <v>Uva</v>
      </c>
      <c r="J2868">
        <f>+VLOOKUP(Importaciones_mensuales[[#This Row],[Categoría]],Cod_Tipo_cultivo[],2,0)</f>
        <v>11</v>
      </c>
      <c r="K2868" t="s">
        <v>129</v>
      </c>
      <c r="L2868">
        <f>+VLOOKUP(Importaciones_mensuales[[#This Row],[Contenido]],Contenido_cod[],2,0)</f>
        <v>1</v>
      </c>
      <c r="M2868" t="str">
        <f>+VLOOKUP(Importaciones_mensuales[[#This Row],[Código Arancelario]],Codigos10[],7,0)</f>
        <v>Flame seedles</v>
      </c>
      <c r="N2868">
        <v>2018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12952.8</v>
      </c>
      <c r="V2868">
        <v>12801.6</v>
      </c>
      <c r="W2868">
        <v>0</v>
      </c>
      <c r="X2868">
        <v>0</v>
      </c>
      <c r="Y2868">
        <v>0</v>
      </c>
      <c r="Z2868">
        <v>0</v>
      </c>
    </row>
    <row r="2869" spans="1:26" x14ac:dyDescent="0.25">
      <c r="A2869" t="s">
        <v>269</v>
      </c>
      <c r="B2869" t="s">
        <v>363</v>
      </c>
      <c r="C2869" t="str">
        <f>+VLOOKUP(Importaciones_mensuales[[#This Row],[Código Arancelario]],Codigos10[],2,0)</f>
        <v>Durazno</v>
      </c>
      <c r="D2869">
        <f>+VLOOKUP(Importaciones_mensuales[[#This Row],[Cultivo]],Cod_categoría[],2,0)</f>
        <v>100103004</v>
      </c>
      <c r="E2869" t="str">
        <f>+VLOOKUP(Importaciones_mensuales[[#This Row],[Código Arancelario]],Codigos10[],4,0)</f>
        <v>Deshidratado</v>
      </c>
      <c r="F2869">
        <f>+VLOOKUP(Importaciones_mensuales[[#This Row],[Procesamiento]],Cod_procesamiento[],2,0)</f>
        <v>3</v>
      </c>
      <c r="G2869" t="str">
        <f>+VLOOKUP(Importaciones_mensuales[[#This Row],[Código Arancelario]],Codigos10[],3,0)</f>
        <v>Sin especificar</v>
      </c>
      <c r="H2869">
        <f>+VLOOKUP(Importaciones_mensuales[[#This Row],[Tipo]],Cod_tipo[],2,0)</f>
        <v>5</v>
      </c>
      <c r="I2869" t="str">
        <f>+VLOOKUP(Importaciones_mensuales[[#This Row],[Código Arancelario]],Codigos10[],5,0)</f>
        <v>Frutos de carozo</v>
      </c>
      <c r="J2869">
        <f>+VLOOKUP(Importaciones_mensuales[[#This Row],[Categoría]],Cod_Tipo_cultivo[],2,0)</f>
        <v>5</v>
      </c>
      <c r="K2869" t="s">
        <v>129</v>
      </c>
      <c r="L2869">
        <f>+VLOOKUP(Importaciones_mensuales[[#This Row],[Contenido]],Contenido_cod[],2,0)</f>
        <v>1</v>
      </c>
      <c r="M2869" t="str">
        <f>+VLOOKUP(Importaciones_mensuales[[#This Row],[Código Arancelario]],Codigos10[],7,0)</f>
        <v>Sin especificar</v>
      </c>
      <c r="N2869">
        <v>2017</v>
      </c>
      <c r="O2869">
        <v>28.84187568157034</v>
      </c>
      <c r="P2869" t="s">
        <v>364</v>
      </c>
      <c r="Q2869">
        <v>29.597021368443773</v>
      </c>
      <c r="R2869" t="s">
        <v>364</v>
      </c>
      <c r="S2869" t="s">
        <v>364</v>
      </c>
      <c r="T2869" t="s">
        <v>364</v>
      </c>
      <c r="U2869" t="s">
        <v>364</v>
      </c>
      <c r="V2869">
        <v>2.1903000000000001</v>
      </c>
      <c r="W2869" t="s">
        <v>364</v>
      </c>
      <c r="X2869">
        <v>8.7292900000000007</v>
      </c>
      <c r="Y2869">
        <v>29.39601593625498</v>
      </c>
      <c r="Z2869">
        <v>3.4714200000000002</v>
      </c>
    </row>
    <row r="2870" spans="1:26" x14ac:dyDescent="0.25">
      <c r="A2870" t="s">
        <v>293</v>
      </c>
      <c r="B2870" t="s">
        <v>362</v>
      </c>
      <c r="C2870" t="str">
        <f>+VLOOKUP(Importaciones_mensuales[[#This Row],[Código Arancelario]],Codigos10[],2,0)</f>
        <v>Uva</v>
      </c>
      <c r="D2870">
        <f>+VLOOKUP(Importaciones_mensuales[[#This Row],[Cultivo]],Cod_categoría[],2,0)</f>
        <v>100109001</v>
      </c>
      <c r="E2870" t="str">
        <f>+VLOOKUP(Importaciones_mensuales[[#This Row],[Código Arancelario]],Codigos10[],4,0)</f>
        <v>Fresco</v>
      </c>
      <c r="F2870">
        <f>+VLOOKUP(Importaciones_mensuales[[#This Row],[Procesamiento]],Cod_procesamiento[],2,0)</f>
        <v>4</v>
      </c>
      <c r="G2870" t="str">
        <f>+VLOOKUP(Importaciones_mensuales[[#This Row],[Código Arancelario]],Codigos10[],3,0)</f>
        <v>No orgánico</v>
      </c>
      <c r="H2870">
        <f>+VLOOKUP(Importaciones_mensuales[[#This Row],[Tipo]],Cod_tipo[],2,0)</f>
        <v>2</v>
      </c>
      <c r="I2870" t="str">
        <f>+VLOOKUP(Importaciones_mensuales[[#This Row],[Código Arancelario]],Codigos10[],5,0)</f>
        <v>Uva</v>
      </c>
      <c r="J2870">
        <f>+VLOOKUP(Importaciones_mensuales[[#This Row],[Categoría]],Cod_Tipo_cultivo[],2,0)</f>
        <v>11</v>
      </c>
      <c r="K2870" t="s">
        <v>129</v>
      </c>
      <c r="L2870">
        <f>+VLOOKUP(Importaciones_mensuales[[#This Row],[Contenido]],Contenido_cod[],2,0)</f>
        <v>1</v>
      </c>
      <c r="M2870" t="str">
        <f>+VLOOKUP(Importaciones_mensuales[[#This Row],[Código Arancelario]],Codigos10[],7,0)</f>
        <v>Crimson seedless</v>
      </c>
      <c r="N2870">
        <v>2018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15516</v>
      </c>
      <c r="W2870">
        <v>0</v>
      </c>
      <c r="X2870">
        <v>0</v>
      </c>
      <c r="Y2870">
        <v>0</v>
      </c>
      <c r="Z2870">
        <v>0</v>
      </c>
    </row>
    <row r="2871" spans="1:26" x14ac:dyDescent="0.25">
      <c r="A2871" t="s">
        <v>194</v>
      </c>
      <c r="B2871" t="s">
        <v>362</v>
      </c>
      <c r="C2871" t="str">
        <f>+VLOOKUP(Importaciones_mensuales[[#This Row],[Código Arancelario]],Codigos10[],2,0)</f>
        <v>Uva</v>
      </c>
      <c r="D2871">
        <f>+VLOOKUP(Importaciones_mensuales[[#This Row],[Cultivo]],Cod_categoría[],2,0)</f>
        <v>100109001</v>
      </c>
      <c r="E2871" t="str">
        <f>+VLOOKUP(Importaciones_mensuales[[#This Row],[Código Arancelario]],Codigos10[],4,0)</f>
        <v>Fresco</v>
      </c>
      <c r="F2871">
        <f>+VLOOKUP(Importaciones_mensuales[[#This Row],[Procesamiento]],Cod_procesamiento[],2,0)</f>
        <v>4</v>
      </c>
      <c r="G2871" t="str">
        <f>+VLOOKUP(Importaciones_mensuales[[#This Row],[Código Arancelario]],Codigos10[],3,0)</f>
        <v>No orgánico</v>
      </c>
      <c r="H2871">
        <f>+VLOOKUP(Importaciones_mensuales[[#This Row],[Tipo]],Cod_tipo[],2,0)</f>
        <v>2</v>
      </c>
      <c r="I2871" t="str">
        <f>+VLOOKUP(Importaciones_mensuales[[#This Row],[Código Arancelario]],Codigos10[],5,0)</f>
        <v>Uva</v>
      </c>
      <c r="J2871">
        <f>+VLOOKUP(Importaciones_mensuales[[#This Row],[Categoría]],Cod_Tipo_cultivo[],2,0)</f>
        <v>11</v>
      </c>
      <c r="K2871" t="s">
        <v>129</v>
      </c>
      <c r="L2871">
        <f>+VLOOKUP(Importaciones_mensuales[[#This Row],[Contenido]],Contenido_cod[],2,0)</f>
        <v>1</v>
      </c>
      <c r="M2871" t="str">
        <f>+VLOOKUP(Importaciones_mensuales[[#This Row],[Código Arancelario]],Codigos10[],7,0)</f>
        <v>Sugraone</v>
      </c>
      <c r="N2871">
        <v>2018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12952.8</v>
      </c>
      <c r="V2871">
        <v>12952.8</v>
      </c>
      <c r="W2871">
        <v>0</v>
      </c>
      <c r="X2871">
        <v>0</v>
      </c>
      <c r="Y2871">
        <v>0</v>
      </c>
      <c r="Z2871">
        <v>0</v>
      </c>
    </row>
    <row r="2872" spans="1:26" x14ac:dyDescent="0.25">
      <c r="A2872" t="s">
        <v>331</v>
      </c>
      <c r="B2872" t="s">
        <v>362</v>
      </c>
      <c r="C2872" t="str">
        <f>+VLOOKUP(Importaciones_mensuales[[#This Row],[Código Arancelario]],Codigos10[],2,0)</f>
        <v>Cereza</v>
      </c>
      <c r="D2872">
        <f>+VLOOKUP(Importaciones_mensuales[[#This Row],[Cultivo]],Cod_categoría[],2,0)</f>
        <v>100103001</v>
      </c>
      <c r="E2872" t="str">
        <f>+VLOOKUP(Importaciones_mensuales[[#This Row],[Código Arancelario]],Codigos10[],4,0)</f>
        <v>Fresco</v>
      </c>
      <c r="F2872">
        <f>+VLOOKUP(Importaciones_mensuales[[#This Row],[Procesamiento]],Cod_procesamiento[],2,0)</f>
        <v>4</v>
      </c>
      <c r="G2872" t="str">
        <f>+VLOOKUP(Importaciones_mensuales[[#This Row],[Código Arancelario]],Codigos10[],3,0)</f>
        <v>No orgánico</v>
      </c>
      <c r="H2872">
        <f>+VLOOKUP(Importaciones_mensuales[[#This Row],[Tipo]],Cod_tipo[],2,0)</f>
        <v>2</v>
      </c>
      <c r="I2872" t="str">
        <f>+VLOOKUP(Importaciones_mensuales[[#This Row],[Código Arancelario]],Codigos10[],5,0)</f>
        <v>Frutos de carozo</v>
      </c>
      <c r="J2872">
        <f>+VLOOKUP(Importaciones_mensuales[[#This Row],[Categoría]],Cod_Tipo_cultivo[],2,0)</f>
        <v>5</v>
      </c>
      <c r="K2872" t="s">
        <v>129</v>
      </c>
      <c r="L2872">
        <f>+VLOOKUP(Importaciones_mensuales[[#This Row],[Contenido]],Contenido_cod[],2,0)</f>
        <v>1</v>
      </c>
      <c r="M2872" t="str">
        <f>+VLOOKUP(Importaciones_mensuales[[#This Row],[Código Arancelario]],Codigos10[],7,0)</f>
        <v>Cerezas ácidas</v>
      </c>
      <c r="N2872">
        <v>2018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20000</v>
      </c>
      <c r="X2872">
        <v>0</v>
      </c>
      <c r="Y2872">
        <v>0</v>
      </c>
      <c r="Z2872">
        <v>20000</v>
      </c>
    </row>
    <row r="2873" spans="1:26" x14ac:dyDescent="0.25">
      <c r="A2873" t="s">
        <v>333</v>
      </c>
      <c r="B2873" t="s">
        <v>362</v>
      </c>
      <c r="C2873" t="str">
        <f>+VLOOKUP(Importaciones_mensuales[[#This Row],[Código Arancelario]],Codigos10[],2,0)</f>
        <v>Ciruela</v>
      </c>
      <c r="D2873">
        <f>+VLOOKUP(Importaciones_mensuales[[#This Row],[Cultivo]],Cod_categoría[],2,0)</f>
        <v>100103002</v>
      </c>
      <c r="E2873" t="str">
        <f>+VLOOKUP(Importaciones_mensuales[[#This Row],[Código Arancelario]],Codigos10[],4,0)</f>
        <v>Fresco</v>
      </c>
      <c r="F2873">
        <f>+VLOOKUP(Importaciones_mensuales[[#This Row],[Procesamiento]],Cod_procesamiento[],2,0)</f>
        <v>4</v>
      </c>
      <c r="G2873" t="str">
        <f>+VLOOKUP(Importaciones_mensuales[[#This Row],[Código Arancelario]],Codigos10[],3,0)</f>
        <v>Orgánico</v>
      </c>
      <c r="H2873">
        <f>+VLOOKUP(Importaciones_mensuales[[#This Row],[Tipo]],Cod_tipo[],2,0)</f>
        <v>1</v>
      </c>
      <c r="I2873" t="str">
        <f>+VLOOKUP(Importaciones_mensuales[[#This Row],[Código Arancelario]],Codigos10[],5,0)</f>
        <v>Frutos de carozo</v>
      </c>
      <c r="J2873">
        <f>+VLOOKUP(Importaciones_mensuales[[#This Row],[Categoría]],Cod_Tipo_cultivo[],2,0)</f>
        <v>5</v>
      </c>
      <c r="K2873" t="s">
        <v>129</v>
      </c>
      <c r="L2873">
        <f>+VLOOKUP(Importaciones_mensuales[[#This Row],[Contenido]],Contenido_cod[],2,0)</f>
        <v>1</v>
      </c>
      <c r="M2873" t="str">
        <f>+VLOOKUP(Importaciones_mensuales[[#This Row],[Código Arancelario]],Codigos10[],7,0)</f>
        <v>Sin especificar</v>
      </c>
      <c r="N2873">
        <v>2018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752.78</v>
      </c>
      <c r="V2873">
        <v>0</v>
      </c>
      <c r="W2873">
        <v>0</v>
      </c>
      <c r="X2873">
        <v>0</v>
      </c>
      <c r="Y2873">
        <v>0</v>
      </c>
      <c r="Z2873">
        <v>0</v>
      </c>
    </row>
    <row r="2874" spans="1:26" x14ac:dyDescent="0.25">
      <c r="A2874" t="s">
        <v>229</v>
      </c>
      <c r="B2874" t="s">
        <v>362</v>
      </c>
      <c r="C2874" t="str">
        <f>+VLOOKUP(Importaciones_mensuales[[#This Row],[Código Arancelario]],Codigos10[],2,0)</f>
        <v>Ciruela</v>
      </c>
      <c r="D2874">
        <f>+VLOOKUP(Importaciones_mensuales[[#This Row],[Cultivo]],Cod_categoría[],2,0)</f>
        <v>100103002</v>
      </c>
      <c r="E2874" t="str">
        <f>+VLOOKUP(Importaciones_mensuales[[#This Row],[Código Arancelario]],Codigos10[],4,0)</f>
        <v>Fresco</v>
      </c>
      <c r="F2874">
        <f>+VLOOKUP(Importaciones_mensuales[[#This Row],[Procesamiento]],Cod_procesamiento[],2,0)</f>
        <v>4</v>
      </c>
      <c r="G2874" t="str">
        <f>+VLOOKUP(Importaciones_mensuales[[#This Row],[Código Arancelario]],Codigos10[],3,0)</f>
        <v>No orgánico</v>
      </c>
      <c r="H2874">
        <f>+VLOOKUP(Importaciones_mensuales[[#This Row],[Tipo]],Cod_tipo[],2,0)</f>
        <v>2</v>
      </c>
      <c r="I2874" t="str">
        <f>+VLOOKUP(Importaciones_mensuales[[#This Row],[Código Arancelario]],Codigos10[],5,0)</f>
        <v>Frutos de carozo</v>
      </c>
      <c r="J2874">
        <f>+VLOOKUP(Importaciones_mensuales[[#This Row],[Categoría]],Cod_Tipo_cultivo[],2,0)</f>
        <v>5</v>
      </c>
      <c r="K2874" t="s">
        <v>129</v>
      </c>
      <c r="L2874">
        <f>+VLOOKUP(Importaciones_mensuales[[#This Row],[Contenido]],Contenido_cod[],2,0)</f>
        <v>1</v>
      </c>
      <c r="M2874" t="str">
        <f>+VLOOKUP(Importaciones_mensuales[[#This Row],[Código Arancelario]],Codigos10[],7,0)</f>
        <v>Sin especificar</v>
      </c>
      <c r="N2874">
        <v>2018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1712</v>
      </c>
      <c r="U2874">
        <v>576</v>
      </c>
      <c r="V2874">
        <v>3312.89</v>
      </c>
      <c r="W2874">
        <v>0</v>
      </c>
      <c r="X2874">
        <v>0</v>
      </c>
      <c r="Y2874">
        <v>0</v>
      </c>
      <c r="Z2874">
        <v>0</v>
      </c>
    </row>
    <row r="2875" spans="1:26" x14ac:dyDescent="0.25">
      <c r="A2875" t="s">
        <v>14</v>
      </c>
      <c r="B2875" t="s">
        <v>363</v>
      </c>
      <c r="C2875" t="str">
        <f>+VLOOKUP(Importaciones_mensuales[[#This Row],[Código Arancelario]],Codigos10[],2,0)</f>
        <v>Papa</v>
      </c>
      <c r="D2875">
        <f>+VLOOKUP(Importaciones_mensuales[[#This Row],[Cultivo]],Cod_categoría[],2,0)</f>
        <v>100114001</v>
      </c>
      <c r="E2875" t="str">
        <f>+VLOOKUP(Importaciones_mensuales[[#This Row],[Código Arancelario]],Codigos10[],4,0)</f>
        <v>Fresco</v>
      </c>
      <c r="F2875">
        <f>+VLOOKUP(Importaciones_mensuales[[#This Row],[Procesamiento]],Cod_procesamiento[],2,0)</f>
        <v>4</v>
      </c>
      <c r="G2875" t="str">
        <f>+VLOOKUP(Importaciones_mensuales[[#This Row],[Código Arancelario]],Codigos10[],3,0)</f>
        <v>Siembra</v>
      </c>
      <c r="H2875">
        <f>+VLOOKUP(Importaciones_mensuales[[#This Row],[Tipo]],Cod_tipo[],2,0)</f>
        <v>6</v>
      </c>
      <c r="I2875" t="str">
        <f>+VLOOKUP(Importaciones_mensuales[[#This Row],[Código Arancelario]],Codigos10[],5,0)</f>
        <v>Tubérculos</v>
      </c>
      <c r="J2875">
        <f>+VLOOKUP(Importaciones_mensuales[[#This Row],[Categoría]],Cod_Tipo_cultivo[],2,0)</f>
        <v>9</v>
      </c>
      <c r="K2875" t="s">
        <v>20</v>
      </c>
      <c r="L2875">
        <f>+VLOOKUP(Importaciones_mensuales[[#This Row],[Contenido]],Contenido_cod[],2,0)</f>
        <v>2</v>
      </c>
      <c r="M2875" t="str">
        <f>+VLOOKUP(Importaciones_mensuales[[#This Row],[Código Arancelario]],Codigos10[],7,0)</f>
        <v>Sin especificar</v>
      </c>
      <c r="N2875">
        <v>2016</v>
      </c>
      <c r="O2875" t="s">
        <v>364</v>
      </c>
      <c r="P2875" t="s">
        <v>364</v>
      </c>
      <c r="Q2875" t="s">
        <v>364</v>
      </c>
      <c r="R2875" t="s">
        <v>364</v>
      </c>
      <c r="S2875">
        <v>152.03136669156086</v>
      </c>
      <c r="T2875" t="s">
        <v>364</v>
      </c>
      <c r="U2875" t="s">
        <v>364</v>
      </c>
      <c r="V2875" t="s">
        <v>364</v>
      </c>
      <c r="W2875" t="s">
        <v>364</v>
      </c>
      <c r="X2875" t="s">
        <v>364</v>
      </c>
      <c r="Y2875" t="s">
        <v>364</v>
      </c>
      <c r="Z2875" t="s">
        <v>364</v>
      </c>
    </row>
    <row r="2876" spans="1:26" x14ac:dyDescent="0.25">
      <c r="A2876" t="s">
        <v>22</v>
      </c>
      <c r="B2876" t="s">
        <v>363</v>
      </c>
      <c r="C2876" t="str">
        <f>+VLOOKUP(Importaciones_mensuales[[#This Row],[Código Arancelario]],Codigos10[],2,0)</f>
        <v>Papa</v>
      </c>
      <c r="D2876">
        <f>+VLOOKUP(Importaciones_mensuales[[#This Row],[Cultivo]],Cod_categoría[],2,0)</f>
        <v>100114001</v>
      </c>
      <c r="E2876" t="str">
        <f>+VLOOKUP(Importaciones_mensuales[[#This Row],[Código Arancelario]],Codigos10[],4,0)</f>
        <v>Fresco</v>
      </c>
      <c r="F2876">
        <f>+VLOOKUP(Importaciones_mensuales[[#This Row],[Procesamiento]],Cod_procesamiento[],2,0)</f>
        <v>4</v>
      </c>
      <c r="G2876" t="str">
        <f>+VLOOKUP(Importaciones_mensuales[[#This Row],[Código Arancelario]],Codigos10[],3,0)</f>
        <v>Siembra</v>
      </c>
      <c r="H2876">
        <f>+VLOOKUP(Importaciones_mensuales[[#This Row],[Tipo]],Cod_tipo[],2,0)</f>
        <v>6</v>
      </c>
      <c r="I2876" t="str">
        <f>+VLOOKUP(Importaciones_mensuales[[#This Row],[Código Arancelario]],Codigos10[],5,0)</f>
        <v>Tubérculos</v>
      </c>
      <c r="J2876">
        <f>+VLOOKUP(Importaciones_mensuales[[#This Row],[Categoría]],Cod_Tipo_cultivo[],2,0)</f>
        <v>9</v>
      </c>
      <c r="K2876" t="s">
        <v>20</v>
      </c>
      <c r="L2876">
        <f>+VLOOKUP(Importaciones_mensuales[[#This Row],[Contenido]],Contenido_cod[],2,0)</f>
        <v>2</v>
      </c>
      <c r="M2876" t="str">
        <f>+VLOOKUP(Importaciones_mensuales[[#This Row],[Código Arancelario]],Codigos10[],7,0)</f>
        <v>Sin especificar</v>
      </c>
      <c r="N2876">
        <v>2016</v>
      </c>
      <c r="O2876" t="s">
        <v>364</v>
      </c>
      <c r="P2876" t="s">
        <v>364</v>
      </c>
      <c r="Q2876" t="s">
        <v>364</v>
      </c>
      <c r="R2876" t="s">
        <v>364</v>
      </c>
      <c r="S2876" t="s">
        <v>364</v>
      </c>
      <c r="T2876" t="s">
        <v>364</v>
      </c>
      <c r="U2876" t="s">
        <v>364</v>
      </c>
      <c r="V2876" t="s">
        <v>364</v>
      </c>
      <c r="W2876" t="s">
        <v>364</v>
      </c>
      <c r="X2876">
        <v>0.106366576819407</v>
      </c>
      <c r="Y2876" t="s">
        <v>364</v>
      </c>
      <c r="Z2876">
        <v>0.10809126984126984</v>
      </c>
    </row>
    <row r="2877" spans="1:26" x14ac:dyDescent="0.25">
      <c r="A2877" t="s">
        <v>23</v>
      </c>
      <c r="B2877" t="s">
        <v>363</v>
      </c>
      <c r="C2877" t="str">
        <f>+VLOOKUP(Importaciones_mensuales[[#This Row],[Código Arancelario]],Codigos10[],2,0)</f>
        <v>Papa</v>
      </c>
      <c r="D2877">
        <f>+VLOOKUP(Importaciones_mensuales[[#This Row],[Cultivo]],Cod_categoría[],2,0)</f>
        <v>100114001</v>
      </c>
      <c r="E2877" t="str">
        <f>+VLOOKUP(Importaciones_mensuales[[#This Row],[Código Arancelario]],Codigos10[],4,0)</f>
        <v>Fresco</v>
      </c>
      <c r="F2877">
        <f>+VLOOKUP(Importaciones_mensuales[[#This Row],[Procesamiento]],Cod_procesamiento[],2,0)</f>
        <v>4</v>
      </c>
      <c r="G2877" t="str">
        <f>+VLOOKUP(Importaciones_mensuales[[#This Row],[Código Arancelario]],Codigos10[],3,0)</f>
        <v>Siembra</v>
      </c>
      <c r="H2877">
        <f>+VLOOKUP(Importaciones_mensuales[[#This Row],[Tipo]],Cod_tipo[],2,0)</f>
        <v>6</v>
      </c>
      <c r="I2877" t="str">
        <f>+VLOOKUP(Importaciones_mensuales[[#This Row],[Código Arancelario]],Codigos10[],5,0)</f>
        <v>Tubérculos</v>
      </c>
      <c r="J2877">
        <f>+VLOOKUP(Importaciones_mensuales[[#This Row],[Categoría]],Cod_Tipo_cultivo[],2,0)</f>
        <v>9</v>
      </c>
      <c r="K2877" t="s">
        <v>20</v>
      </c>
      <c r="L2877">
        <f>+VLOOKUP(Importaciones_mensuales[[#This Row],[Contenido]],Contenido_cod[],2,0)</f>
        <v>2</v>
      </c>
      <c r="M2877" t="str">
        <f>+VLOOKUP(Importaciones_mensuales[[#This Row],[Código Arancelario]],Codigos10[],7,0)</f>
        <v>Sin especificar</v>
      </c>
      <c r="N2877">
        <v>2016</v>
      </c>
      <c r="O2877" t="s">
        <v>364</v>
      </c>
      <c r="P2877">
        <v>1.0026294590803502</v>
      </c>
      <c r="Q2877" t="s">
        <v>364</v>
      </c>
      <c r="R2877" t="s">
        <v>364</v>
      </c>
      <c r="S2877" t="s">
        <v>364</v>
      </c>
      <c r="T2877" t="s">
        <v>364</v>
      </c>
      <c r="U2877">
        <v>0.1158416945373467</v>
      </c>
      <c r="V2877">
        <v>0.1161645995823211</v>
      </c>
      <c r="W2877">
        <v>0.11712145880820579</v>
      </c>
      <c r="X2877">
        <v>0.11287022900763359</v>
      </c>
      <c r="Y2877">
        <v>6.3252978629976582</v>
      </c>
      <c r="Z2877">
        <v>0.11026172300981461</v>
      </c>
    </row>
    <row r="2878" spans="1:26" x14ac:dyDescent="0.25">
      <c r="A2878" t="s">
        <v>234</v>
      </c>
      <c r="B2878" t="s">
        <v>362</v>
      </c>
      <c r="C2878" t="str">
        <f>+VLOOKUP(Importaciones_mensuales[[#This Row],[Código Arancelario]],Codigos10[],2,0)</f>
        <v>Mora</v>
      </c>
      <c r="D2878">
        <f>+VLOOKUP(Importaciones_mensuales[[#This Row],[Cultivo]],Cod_categoría[],2,0)</f>
        <v>100101008</v>
      </c>
      <c r="E2878" t="str">
        <f>+VLOOKUP(Importaciones_mensuales[[#This Row],[Código Arancelario]],Codigos10[],4,0)</f>
        <v>Fresco</v>
      </c>
      <c r="F2878">
        <f>+VLOOKUP(Importaciones_mensuales[[#This Row],[Procesamiento]],Cod_procesamiento[],2,0)</f>
        <v>4</v>
      </c>
      <c r="G2878" t="str">
        <f>+VLOOKUP(Importaciones_mensuales[[#This Row],[Código Arancelario]],Codigos10[],3,0)</f>
        <v>No orgánico</v>
      </c>
      <c r="H2878">
        <f>+VLOOKUP(Importaciones_mensuales[[#This Row],[Tipo]],Cod_tipo[],2,0)</f>
        <v>2</v>
      </c>
      <c r="I2878" t="str">
        <f>+VLOOKUP(Importaciones_mensuales[[#This Row],[Código Arancelario]],Codigos10[],5,0)</f>
        <v>Berries</v>
      </c>
      <c r="J2878">
        <f>+VLOOKUP(Importaciones_mensuales[[#This Row],[Categoría]],Cod_Tipo_cultivo[],2,0)</f>
        <v>1</v>
      </c>
      <c r="K2878" t="s">
        <v>129</v>
      </c>
      <c r="L2878">
        <f>+VLOOKUP(Importaciones_mensuales[[#This Row],[Contenido]],Contenido_cod[],2,0)</f>
        <v>1</v>
      </c>
      <c r="M2878" t="str">
        <f>+VLOOKUP(Importaciones_mensuales[[#This Row],[Código Arancelario]],Codigos10[],7,0)</f>
        <v>Sin especificar</v>
      </c>
      <c r="N2878">
        <v>2018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80.25</v>
      </c>
      <c r="Y2878">
        <v>0</v>
      </c>
      <c r="Z2878">
        <v>0</v>
      </c>
    </row>
    <row r="2879" spans="1:26" x14ac:dyDescent="0.25">
      <c r="A2879" t="s">
        <v>297</v>
      </c>
      <c r="B2879" t="s">
        <v>362</v>
      </c>
      <c r="C2879" t="str">
        <f>+VLOOKUP(Importaciones_mensuales[[#This Row],[Código Arancelario]],Codigos10[],2,0)</f>
        <v>Frambuesa</v>
      </c>
      <c r="D2879">
        <f>+VLOOKUP(Importaciones_mensuales[[#This Row],[Cultivo]],Cod_categoría[],2,0)</f>
        <v>100101004</v>
      </c>
      <c r="E2879" t="str">
        <f>+VLOOKUP(Importaciones_mensuales[[#This Row],[Código Arancelario]],Codigos10[],4,0)</f>
        <v>Fresco</v>
      </c>
      <c r="F2879">
        <f>+VLOOKUP(Importaciones_mensuales[[#This Row],[Procesamiento]],Cod_procesamiento[],2,0)</f>
        <v>4</v>
      </c>
      <c r="G2879" t="str">
        <f>+VLOOKUP(Importaciones_mensuales[[#This Row],[Código Arancelario]],Codigos10[],3,0)</f>
        <v>Orgánico</v>
      </c>
      <c r="H2879">
        <f>+VLOOKUP(Importaciones_mensuales[[#This Row],[Tipo]],Cod_tipo[],2,0)</f>
        <v>1</v>
      </c>
      <c r="I2879" t="str">
        <f>+VLOOKUP(Importaciones_mensuales[[#This Row],[Código Arancelario]],Codigos10[],5,0)</f>
        <v>Berries</v>
      </c>
      <c r="J2879">
        <f>+VLOOKUP(Importaciones_mensuales[[#This Row],[Categoría]],Cod_Tipo_cultivo[],2,0)</f>
        <v>1</v>
      </c>
      <c r="K2879" t="s">
        <v>129</v>
      </c>
      <c r="L2879">
        <f>+VLOOKUP(Importaciones_mensuales[[#This Row],[Contenido]],Contenido_cod[],2,0)</f>
        <v>1</v>
      </c>
      <c r="M2879" t="str">
        <f>+VLOOKUP(Importaciones_mensuales[[#This Row],[Código Arancelario]],Codigos10[],7,0)</f>
        <v>Sin especificar</v>
      </c>
      <c r="N2879">
        <v>2018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20400</v>
      </c>
      <c r="V2879">
        <v>20400</v>
      </c>
      <c r="W2879">
        <v>0</v>
      </c>
      <c r="X2879">
        <v>0</v>
      </c>
      <c r="Y2879">
        <v>0</v>
      </c>
      <c r="Z2879">
        <v>0</v>
      </c>
    </row>
    <row r="2880" spans="1:26" x14ac:dyDescent="0.25">
      <c r="A2880" t="s">
        <v>239</v>
      </c>
      <c r="B2880" t="s">
        <v>362</v>
      </c>
      <c r="C2880" t="str">
        <f>+VLOOKUP(Importaciones_mensuales[[#This Row],[Código Arancelario]],Codigos10[],2,0)</f>
        <v>Arándano</v>
      </c>
      <c r="D2880">
        <f>+VLOOKUP(Importaciones_mensuales[[#This Row],[Cultivo]],Cod_categoría[],2,0)</f>
        <v>100101001</v>
      </c>
      <c r="E2880" t="str">
        <f>+VLOOKUP(Importaciones_mensuales[[#This Row],[Código Arancelario]],Codigos10[],4,0)</f>
        <v>Fresco</v>
      </c>
      <c r="F2880">
        <f>+VLOOKUP(Importaciones_mensuales[[#This Row],[Procesamiento]],Cod_procesamiento[],2,0)</f>
        <v>4</v>
      </c>
      <c r="G2880" t="str">
        <f>+VLOOKUP(Importaciones_mensuales[[#This Row],[Código Arancelario]],Codigos10[],3,0)</f>
        <v>No orgánico</v>
      </c>
      <c r="H2880">
        <f>+VLOOKUP(Importaciones_mensuales[[#This Row],[Tipo]],Cod_tipo[],2,0)</f>
        <v>2</v>
      </c>
      <c r="I2880" t="str">
        <f>+VLOOKUP(Importaciones_mensuales[[#This Row],[Código Arancelario]],Codigos10[],5,0)</f>
        <v>Berries</v>
      </c>
      <c r="J2880">
        <f>+VLOOKUP(Importaciones_mensuales[[#This Row],[Categoría]],Cod_Tipo_cultivo[],2,0)</f>
        <v>1</v>
      </c>
      <c r="K2880" t="s">
        <v>129</v>
      </c>
      <c r="L2880">
        <f>+VLOOKUP(Importaciones_mensuales[[#This Row],[Contenido]],Contenido_cod[],2,0)</f>
        <v>1</v>
      </c>
      <c r="M2880" t="str">
        <f>+VLOOKUP(Importaciones_mensuales[[#This Row],[Código Arancelario]],Codigos10[],7,0)</f>
        <v>Rojo</v>
      </c>
      <c r="N2880">
        <v>2018</v>
      </c>
      <c r="O2880">
        <v>0</v>
      </c>
      <c r="P2880">
        <v>0</v>
      </c>
      <c r="Q2880">
        <v>0</v>
      </c>
      <c r="R2880">
        <v>10.5372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</row>
    <row r="2881" spans="1:26" x14ac:dyDescent="0.25">
      <c r="A2881" t="s">
        <v>240</v>
      </c>
      <c r="B2881" t="s">
        <v>362</v>
      </c>
      <c r="C2881" t="str">
        <f>+VLOOKUP(Importaciones_mensuales[[#This Row],[Código Arancelario]],Codigos10[],2,0)</f>
        <v>Arándano</v>
      </c>
      <c r="D2881">
        <f>+VLOOKUP(Importaciones_mensuales[[#This Row],[Cultivo]],Cod_categoría[],2,0)</f>
        <v>100101001</v>
      </c>
      <c r="E2881" t="str">
        <f>+VLOOKUP(Importaciones_mensuales[[#This Row],[Código Arancelario]],Codigos10[],4,0)</f>
        <v>Fresco</v>
      </c>
      <c r="F2881">
        <f>+VLOOKUP(Importaciones_mensuales[[#This Row],[Procesamiento]],Cod_procesamiento[],2,0)</f>
        <v>4</v>
      </c>
      <c r="G2881" t="str">
        <f>+VLOOKUP(Importaciones_mensuales[[#This Row],[Código Arancelario]],Codigos10[],3,0)</f>
        <v>No orgánico</v>
      </c>
      <c r="H2881">
        <f>+VLOOKUP(Importaciones_mensuales[[#This Row],[Tipo]],Cod_tipo[],2,0)</f>
        <v>2</v>
      </c>
      <c r="I2881" t="str">
        <f>+VLOOKUP(Importaciones_mensuales[[#This Row],[Código Arancelario]],Codigos10[],5,0)</f>
        <v>Berries</v>
      </c>
      <c r="J2881">
        <f>+VLOOKUP(Importaciones_mensuales[[#This Row],[Categoría]],Cod_Tipo_cultivo[],2,0)</f>
        <v>1</v>
      </c>
      <c r="K2881" t="s">
        <v>129</v>
      </c>
      <c r="L2881">
        <f>+VLOOKUP(Importaciones_mensuales[[#This Row],[Contenido]],Contenido_cod[],2,0)</f>
        <v>1</v>
      </c>
      <c r="M2881" t="str">
        <f>+VLOOKUP(Importaciones_mensuales[[#This Row],[Código Arancelario]],Codigos10[],7,0)</f>
        <v>Azul</v>
      </c>
      <c r="N2881">
        <v>2018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1.3462000000000001</v>
      </c>
      <c r="Y2881">
        <v>0</v>
      </c>
      <c r="Z2881">
        <v>0</v>
      </c>
    </row>
    <row r="2882" spans="1:26" x14ac:dyDescent="0.25">
      <c r="A2882" t="s">
        <v>277</v>
      </c>
      <c r="B2882" t="s">
        <v>363</v>
      </c>
      <c r="C2882" t="str">
        <f>+VLOOKUP(Importaciones_mensuales[[#This Row],[Código Arancelario]],Codigos10[],2,0)</f>
        <v>Puerro</v>
      </c>
      <c r="D2882">
        <f>+VLOOKUP(Importaciones_mensuales[[#This Row],[Cultivo]],Cod_categoría[],2,0)</f>
        <v>100114035</v>
      </c>
      <c r="E2882" t="str">
        <f>+VLOOKUP(Importaciones_mensuales[[#This Row],[Código Arancelario]],Codigos10[],4,0)</f>
        <v>Fresco</v>
      </c>
      <c r="F2882">
        <f>+VLOOKUP(Importaciones_mensuales[[#This Row],[Procesamiento]],Cod_procesamiento[],2,0)</f>
        <v>4</v>
      </c>
      <c r="G2882" t="str">
        <f>+VLOOKUP(Importaciones_mensuales[[#This Row],[Código Arancelario]],Codigos10[],3,0)</f>
        <v>Sin especificar</v>
      </c>
      <c r="H2882">
        <f>+VLOOKUP(Importaciones_mensuales[[#This Row],[Tipo]],Cod_tipo[],2,0)</f>
        <v>5</v>
      </c>
      <c r="I2882" t="str">
        <f>+VLOOKUP(Importaciones_mensuales[[#This Row],[Código Arancelario]],Codigos10[],5,0)</f>
        <v>Hortalizas</v>
      </c>
      <c r="J2882">
        <f>+VLOOKUP(Importaciones_mensuales[[#This Row],[Categoría]],Cod_Tipo_cultivo[],2,0)</f>
        <v>7</v>
      </c>
      <c r="K2882" t="s">
        <v>20</v>
      </c>
      <c r="L2882">
        <f>+VLOOKUP(Importaciones_mensuales[[#This Row],[Contenido]],Contenido_cod[],2,0)</f>
        <v>2</v>
      </c>
      <c r="M2882" t="str">
        <f>+VLOOKUP(Importaciones_mensuales[[#This Row],[Código Arancelario]],Codigos10[],7,0)</f>
        <v>Sin especificar</v>
      </c>
      <c r="N2882">
        <v>2016</v>
      </c>
      <c r="O2882">
        <v>0.11119444444444444</v>
      </c>
      <c r="P2882" t="s">
        <v>364</v>
      </c>
      <c r="Q2882" t="s">
        <v>364</v>
      </c>
      <c r="R2882" t="s">
        <v>364</v>
      </c>
      <c r="S2882" t="s">
        <v>364</v>
      </c>
      <c r="T2882" t="s">
        <v>364</v>
      </c>
      <c r="U2882" t="s">
        <v>364</v>
      </c>
      <c r="V2882" t="s">
        <v>364</v>
      </c>
      <c r="W2882" t="s">
        <v>364</v>
      </c>
      <c r="X2882" t="s">
        <v>364</v>
      </c>
      <c r="Y2882" t="s">
        <v>364</v>
      </c>
      <c r="Z2882" t="s">
        <v>364</v>
      </c>
    </row>
    <row r="2883" spans="1:26" x14ac:dyDescent="0.25">
      <c r="A2883" t="s">
        <v>353</v>
      </c>
      <c r="B2883" t="s">
        <v>363</v>
      </c>
      <c r="C2883" t="str">
        <f>+VLOOKUP(Importaciones_mensuales[[#This Row],[Código Arancelario]],Codigos10[],2,0)</f>
        <v>Radicchio</v>
      </c>
      <c r="D2883">
        <f>+VLOOKUP(Importaciones_mensuales[[#This Row],[Cultivo]],Cod_categoría[],2,0)</f>
        <v>100114037</v>
      </c>
      <c r="E2883" t="str">
        <f>+VLOOKUP(Importaciones_mensuales[[#This Row],[Código Arancelario]],Codigos10[],4,0)</f>
        <v>Fresco</v>
      </c>
      <c r="F2883">
        <f>+VLOOKUP(Importaciones_mensuales[[#This Row],[Procesamiento]],Cod_procesamiento[],2,0)</f>
        <v>4</v>
      </c>
      <c r="G2883" t="str">
        <f>+VLOOKUP(Importaciones_mensuales[[#This Row],[Código Arancelario]],Codigos10[],3,0)</f>
        <v>Sin especificar</v>
      </c>
      <c r="H2883">
        <f>+VLOOKUP(Importaciones_mensuales[[#This Row],[Tipo]],Cod_tipo[],2,0)</f>
        <v>5</v>
      </c>
      <c r="I2883" t="str">
        <f>+VLOOKUP(Importaciones_mensuales[[#This Row],[Código Arancelario]],Codigos10[],5,0)</f>
        <v>Hortalizas</v>
      </c>
      <c r="J2883">
        <f>+VLOOKUP(Importaciones_mensuales[[#This Row],[Categoría]],Cod_Tipo_cultivo[],2,0)</f>
        <v>7</v>
      </c>
      <c r="K2883" t="s">
        <v>20</v>
      </c>
      <c r="L2883">
        <f>+VLOOKUP(Importaciones_mensuales[[#This Row],[Contenido]],Contenido_cod[],2,0)</f>
        <v>2</v>
      </c>
      <c r="M2883" t="str">
        <f>+VLOOKUP(Importaciones_mensuales[[#This Row],[Código Arancelario]],Codigos10[],7,0)</f>
        <v>Sin especificar</v>
      </c>
      <c r="N2883">
        <v>2016</v>
      </c>
      <c r="O2883" t="s">
        <v>364</v>
      </c>
      <c r="P2883" t="s">
        <v>364</v>
      </c>
      <c r="Q2883" t="s">
        <v>364</v>
      </c>
      <c r="R2883" t="s">
        <v>364</v>
      </c>
      <c r="S2883" t="s">
        <v>364</v>
      </c>
      <c r="T2883" t="s">
        <v>364</v>
      </c>
      <c r="U2883" t="s">
        <v>364</v>
      </c>
      <c r="V2883" t="s">
        <v>364</v>
      </c>
      <c r="W2883" t="s">
        <v>364</v>
      </c>
      <c r="X2883" t="s">
        <v>364</v>
      </c>
      <c r="Y2883" t="s">
        <v>364</v>
      </c>
      <c r="Z2883">
        <v>269.63425925925924</v>
      </c>
    </row>
    <row r="2884" spans="1:26" x14ac:dyDescent="0.25">
      <c r="A2884" t="s">
        <v>41</v>
      </c>
      <c r="B2884" t="s">
        <v>363</v>
      </c>
      <c r="C2884" t="str">
        <f>+VLOOKUP(Importaciones_mensuales[[#This Row],[Código Arancelario]],Codigos10[],2,0)</f>
        <v>Zanahoria</v>
      </c>
      <c r="D2884">
        <f>+VLOOKUP(Importaciones_mensuales[[#This Row],[Cultivo]],Cod_categoría[],2,0)</f>
        <v>100114013</v>
      </c>
      <c r="E2884" t="str">
        <f>+VLOOKUP(Importaciones_mensuales[[#This Row],[Código Arancelario]],Codigos10[],4,0)</f>
        <v>Fresco</v>
      </c>
      <c r="F2884">
        <f>+VLOOKUP(Importaciones_mensuales[[#This Row],[Procesamiento]],Cod_procesamiento[],2,0)</f>
        <v>4</v>
      </c>
      <c r="G2884" t="str">
        <f>+VLOOKUP(Importaciones_mensuales[[#This Row],[Código Arancelario]],Codigos10[],3,0)</f>
        <v>Sin especificar</v>
      </c>
      <c r="H2884">
        <f>+VLOOKUP(Importaciones_mensuales[[#This Row],[Tipo]],Cod_tipo[],2,0)</f>
        <v>5</v>
      </c>
      <c r="I2884" t="str">
        <f>+VLOOKUP(Importaciones_mensuales[[#This Row],[Código Arancelario]],Codigos10[],5,0)</f>
        <v>Hortalizas</v>
      </c>
      <c r="J2884">
        <f>+VLOOKUP(Importaciones_mensuales[[#This Row],[Categoría]],Cod_Tipo_cultivo[],2,0)</f>
        <v>7</v>
      </c>
      <c r="K2884" t="s">
        <v>20</v>
      </c>
      <c r="L2884">
        <f>+VLOOKUP(Importaciones_mensuales[[#This Row],[Contenido]],Contenido_cod[],2,0)</f>
        <v>2</v>
      </c>
      <c r="M2884" t="str">
        <f>+VLOOKUP(Importaciones_mensuales[[#This Row],[Código Arancelario]],Codigos10[],7,0)</f>
        <v>Sin especificar</v>
      </c>
      <c r="N2884">
        <v>2016</v>
      </c>
      <c r="O2884">
        <v>3.354147706804695</v>
      </c>
      <c r="P2884">
        <v>3.2057819004524886</v>
      </c>
      <c r="Q2884">
        <v>3.2603348437140003</v>
      </c>
      <c r="R2884">
        <v>3.2572079640925309</v>
      </c>
      <c r="S2884">
        <v>3.2363499142367069</v>
      </c>
      <c r="T2884">
        <v>3.2098011492514744</v>
      </c>
      <c r="U2884">
        <v>3.2870940766550523</v>
      </c>
      <c r="V2884">
        <v>3.3388184786055923</v>
      </c>
      <c r="W2884">
        <v>3.3137366548042708</v>
      </c>
      <c r="X2884">
        <v>3.207932024169184</v>
      </c>
      <c r="Y2884">
        <v>3.5983797407972622</v>
      </c>
      <c r="Z2884">
        <v>3.6294959536586364</v>
      </c>
    </row>
    <row r="2885" spans="1:26" x14ac:dyDescent="0.25">
      <c r="A2885" t="s">
        <v>45</v>
      </c>
      <c r="B2885" t="s">
        <v>363</v>
      </c>
      <c r="C2885" t="str">
        <f>+VLOOKUP(Importaciones_mensuales[[#This Row],[Código Arancelario]],Codigos10[],2,0)</f>
        <v>Pepino</v>
      </c>
      <c r="D2885">
        <f>+VLOOKUP(Importaciones_mensuales[[#This Row],[Cultivo]],Cod_categoría[],2,0)</f>
        <v>100112016</v>
      </c>
      <c r="E2885" t="str">
        <f>+VLOOKUP(Importaciones_mensuales[[#This Row],[Código Arancelario]],Codigos10[],4,0)</f>
        <v>Fresco</v>
      </c>
      <c r="F2885">
        <f>+VLOOKUP(Importaciones_mensuales[[#This Row],[Procesamiento]],Cod_procesamiento[],2,0)</f>
        <v>4</v>
      </c>
      <c r="G2885" t="str">
        <f>+VLOOKUP(Importaciones_mensuales[[#This Row],[Código Arancelario]],Codigos10[],3,0)</f>
        <v>Sin especificar</v>
      </c>
      <c r="H2885">
        <f>+VLOOKUP(Importaciones_mensuales[[#This Row],[Tipo]],Cod_tipo[],2,0)</f>
        <v>5</v>
      </c>
      <c r="I2885" t="str">
        <f>+VLOOKUP(Importaciones_mensuales[[#This Row],[Código Arancelario]],Codigos10[],5,0)</f>
        <v>Hortalizas</v>
      </c>
      <c r="J2885">
        <f>+VLOOKUP(Importaciones_mensuales[[#This Row],[Categoría]],Cod_Tipo_cultivo[],2,0)</f>
        <v>7</v>
      </c>
      <c r="K2885" t="s">
        <v>20</v>
      </c>
      <c r="L2885">
        <f>+VLOOKUP(Importaciones_mensuales[[#This Row],[Contenido]],Contenido_cod[],2,0)</f>
        <v>2</v>
      </c>
      <c r="M2885" t="str">
        <f>+VLOOKUP(Importaciones_mensuales[[#This Row],[Código Arancelario]],Codigos10[],7,0)</f>
        <v>Pepinos y pepinillos</v>
      </c>
      <c r="N2885">
        <v>2016</v>
      </c>
      <c r="O2885" t="s">
        <v>364</v>
      </c>
      <c r="P2885" t="s">
        <v>364</v>
      </c>
      <c r="Q2885" t="s">
        <v>364</v>
      </c>
      <c r="R2885">
        <v>0.11246623376623377</v>
      </c>
      <c r="S2885">
        <v>0.10934356856237498</v>
      </c>
      <c r="T2885">
        <v>0.10852674253659166</v>
      </c>
      <c r="U2885">
        <v>0.10961407954115179</v>
      </c>
      <c r="V2885">
        <v>0.10853800690102833</v>
      </c>
      <c r="W2885">
        <v>0.10701779263016512</v>
      </c>
      <c r="X2885">
        <v>0.10500985545335086</v>
      </c>
      <c r="Y2885" t="s">
        <v>364</v>
      </c>
      <c r="Z2885" t="s">
        <v>364</v>
      </c>
    </row>
    <row r="2886" spans="1:26" x14ac:dyDescent="0.25">
      <c r="A2886" t="s">
        <v>48</v>
      </c>
      <c r="B2886" t="s">
        <v>363</v>
      </c>
      <c r="C2886" t="str">
        <f>+VLOOKUP(Importaciones_mensuales[[#This Row],[Código Arancelario]],Codigos10[],2,0)</f>
        <v>Arveja</v>
      </c>
      <c r="D2886">
        <f>+VLOOKUP(Importaciones_mensuales[[#This Row],[Cultivo]],Cod_categoría[],2,0)</f>
        <v>100112022</v>
      </c>
      <c r="E2886" t="str">
        <f>+VLOOKUP(Importaciones_mensuales[[#This Row],[Código Arancelario]],Codigos10[],4,0)</f>
        <v>Fresco</v>
      </c>
      <c r="F2886">
        <f>+VLOOKUP(Importaciones_mensuales[[#This Row],[Procesamiento]],Cod_procesamiento[],2,0)</f>
        <v>4</v>
      </c>
      <c r="G2886" t="str">
        <f>+VLOOKUP(Importaciones_mensuales[[#This Row],[Código Arancelario]],Codigos10[],3,0)</f>
        <v>Sin especificar</v>
      </c>
      <c r="H2886">
        <f>+VLOOKUP(Importaciones_mensuales[[#This Row],[Tipo]],Cod_tipo[],2,0)</f>
        <v>5</v>
      </c>
      <c r="I2886" t="str">
        <f>+VLOOKUP(Importaciones_mensuales[[#This Row],[Código Arancelario]],Codigos10[],5,0)</f>
        <v>Hortalizas</v>
      </c>
      <c r="J2886">
        <f>+VLOOKUP(Importaciones_mensuales[[#This Row],[Categoría]],Cod_Tipo_cultivo[],2,0)</f>
        <v>7</v>
      </c>
      <c r="K2886" t="s">
        <v>20</v>
      </c>
      <c r="L2886">
        <f>+VLOOKUP(Importaciones_mensuales[[#This Row],[Contenido]],Contenido_cod[],2,0)</f>
        <v>2</v>
      </c>
      <c r="M2886" t="str">
        <f>+VLOOKUP(Importaciones_mensuales[[#This Row],[Código Arancelario]],Codigos10[],7,0)</f>
        <v>Sin especificar</v>
      </c>
      <c r="N2886">
        <v>2016</v>
      </c>
      <c r="O2886" t="s">
        <v>364</v>
      </c>
      <c r="P2886" t="s">
        <v>364</v>
      </c>
      <c r="Q2886">
        <v>0.11772916666666666</v>
      </c>
      <c r="R2886" t="s">
        <v>364</v>
      </c>
      <c r="S2886">
        <v>0.11954166666666667</v>
      </c>
      <c r="T2886" t="s">
        <v>364</v>
      </c>
      <c r="U2886" t="s">
        <v>364</v>
      </c>
      <c r="V2886" t="s">
        <v>364</v>
      </c>
      <c r="W2886" t="s">
        <v>364</v>
      </c>
      <c r="X2886" t="s">
        <v>364</v>
      </c>
      <c r="Y2886" t="s">
        <v>364</v>
      </c>
      <c r="Z2886" t="s">
        <v>364</v>
      </c>
    </row>
    <row r="2887" spans="1:26" x14ac:dyDescent="0.25">
      <c r="A2887" t="s">
        <v>50</v>
      </c>
      <c r="B2887" t="s">
        <v>363</v>
      </c>
      <c r="C2887" t="str">
        <f>+VLOOKUP(Importaciones_mensuales[[#This Row],[Código Arancelario]],Codigos10[],2,0)</f>
        <v>Poroto</v>
      </c>
      <c r="D2887">
        <f>+VLOOKUP(Importaciones_mensuales[[#This Row],[Cultivo]],Cod_categoría[],2,0)</f>
        <v>100110002</v>
      </c>
      <c r="E2887" t="str">
        <f>+VLOOKUP(Importaciones_mensuales[[#This Row],[Código Arancelario]],Codigos10[],4,0)</f>
        <v>Fresco</v>
      </c>
      <c r="F2887">
        <f>+VLOOKUP(Importaciones_mensuales[[#This Row],[Procesamiento]],Cod_procesamiento[],2,0)</f>
        <v>4</v>
      </c>
      <c r="G2887" t="str">
        <f>+VLOOKUP(Importaciones_mensuales[[#This Row],[Código Arancelario]],Codigos10[],3,0)</f>
        <v>Sin especificar</v>
      </c>
      <c r="H2887">
        <f>+VLOOKUP(Importaciones_mensuales[[#This Row],[Tipo]],Cod_tipo[],2,0)</f>
        <v>5</v>
      </c>
      <c r="I2887" t="str">
        <f>+VLOOKUP(Importaciones_mensuales[[#This Row],[Código Arancelario]],Codigos10[],5,0)</f>
        <v>Hortalizas</v>
      </c>
      <c r="J2887">
        <f>+VLOOKUP(Importaciones_mensuales[[#This Row],[Categoría]],Cod_Tipo_cultivo[],2,0)</f>
        <v>7</v>
      </c>
      <c r="K2887" t="s">
        <v>20</v>
      </c>
      <c r="L2887">
        <f>+VLOOKUP(Importaciones_mensuales[[#This Row],[Contenido]],Contenido_cod[],2,0)</f>
        <v>2</v>
      </c>
      <c r="M2887" t="str">
        <f>+VLOOKUP(Importaciones_mensuales[[#This Row],[Código Arancelario]],Codigos10[],7,0)</f>
        <v>Sin especificar</v>
      </c>
      <c r="N2887">
        <v>2016</v>
      </c>
      <c r="O2887">
        <v>0.51190240182996571</v>
      </c>
      <c r="P2887" t="s">
        <v>364</v>
      </c>
      <c r="Q2887">
        <v>0.88253760748131893</v>
      </c>
      <c r="R2887">
        <v>9.2166883963494123E-2</v>
      </c>
      <c r="S2887">
        <v>0.11194337089060977</v>
      </c>
      <c r="T2887">
        <v>0.11078255835147045</v>
      </c>
      <c r="U2887">
        <v>0.11236181262487323</v>
      </c>
      <c r="V2887">
        <v>0.10252690131017908</v>
      </c>
      <c r="W2887">
        <v>0.10008007293464978</v>
      </c>
      <c r="X2887">
        <v>0.11231517089949106</v>
      </c>
      <c r="Y2887">
        <v>0.10794779887474615</v>
      </c>
      <c r="Z2887">
        <v>0.11389830508474576</v>
      </c>
    </row>
    <row r="2888" spans="1:26" x14ac:dyDescent="0.25">
      <c r="A2888" t="s">
        <v>334</v>
      </c>
      <c r="B2888" t="s">
        <v>362</v>
      </c>
      <c r="C2888" t="str">
        <f>+VLOOKUP(Importaciones_mensuales[[#This Row],[Código Arancelario]],Codigos10[],2,0)</f>
        <v>Cramberries</v>
      </c>
      <c r="D2888">
        <f>+VLOOKUP(Importaciones_mensuales[[#This Row],[Cultivo]],Cod_categoría[],2,0)</f>
        <v>100114022</v>
      </c>
      <c r="E2888" t="str">
        <f>+VLOOKUP(Importaciones_mensuales[[#This Row],[Código Arancelario]],Codigos10[],4,0)</f>
        <v>Fresco</v>
      </c>
      <c r="F2888">
        <f>+VLOOKUP(Importaciones_mensuales[[#This Row],[Procesamiento]],Cod_procesamiento[],2,0)</f>
        <v>4</v>
      </c>
      <c r="G2888" t="str">
        <f>+VLOOKUP(Importaciones_mensuales[[#This Row],[Código Arancelario]],Codigos10[],3,0)</f>
        <v>Orgánico</v>
      </c>
      <c r="H2888">
        <f>+VLOOKUP(Importaciones_mensuales[[#This Row],[Tipo]],Cod_tipo[],2,0)</f>
        <v>1</v>
      </c>
      <c r="I2888" t="str">
        <f>+VLOOKUP(Importaciones_mensuales[[#This Row],[Código Arancelario]],Codigos10[],5,0)</f>
        <v>Berries</v>
      </c>
      <c r="J2888">
        <f>+VLOOKUP(Importaciones_mensuales[[#This Row],[Categoría]],Cod_Tipo_cultivo[],2,0)</f>
        <v>1</v>
      </c>
      <c r="K2888" t="s">
        <v>129</v>
      </c>
      <c r="L2888">
        <f>+VLOOKUP(Importaciones_mensuales[[#This Row],[Contenido]],Contenido_cod[],2,0)</f>
        <v>1</v>
      </c>
      <c r="M2888" t="str">
        <f>+VLOOKUP(Importaciones_mensuales[[#This Row],[Código Arancelario]],Codigos10[],7,0)</f>
        <v>Sin especificar</v>
      </c>
      <c r="N2888">
        <v>2018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1</v>
      </c>
      <c r="Z2888">
        <v>0</v>
      </c>
    </row>
    <row r="2889" spans="1:26" x14ac:dyDescent="0.25">
      <c r="A2889" t="s">
        <v>58</v>
      </c>
      <c r="B2889" t="s">
        <v>363</v>
      </c>
      <c r="C2889" t="str">
        <f>+VLOOKUP(Importaciones_mensuales[[#This Row],[Código Arancelario]],Codigos10[],2,0)</f>
        <v>Ají</v>
      </c>
      <c r="D2889">
        <f>+VLOOKUP(Importaciones_mensuales[[#This Row],[Cultivo]],Cod_categoría[],2,0)</f>
        <v>100112021</v>
      </c>
      <c r="E2889" t="str">
        <f>+VLOOKUP(Importaciones_mensuales[[#This Row],[Código Arancelario]],Codigos10[],4,0)</f>
        <v>Fresco</v>
      </c>
      <c r="F2889">
        <f>+VLOOKUP(Importaciones_mensuales[[#This Row],[Procesamiento]],Cod_procesamiento[],2,0)</f>
        <v>4</v>
      </c>
      <c r="G2889" t="str">
        <f>+VLOOKUP(Importaciones_mensuales[[#This Row],[Código Arancelario]],Codigos10[],3,0)</f>
        <v>Sin especificar</v>
      </c>
      <c r="H2889">
        <f>+VLOOKUP(Importaciones_mensuales[[#This Row],[Tipo]],Cod_tipo[],2,0)</f>
        <v>5</v>
      </c>
      <c r="I2889" t="str">
        <f>+VLOOKUP(Importaciones_mensuales[[#This Row],[Código Arancelario]],Codigos10[],5,0)</f>
        <v>Hortalizas</v>
      </c>
      <c r="J2889">
        <f>+VLOOKUP(Importaciones_mensuales[[#This Row],[Categoría]],Cod_Tipo_cultivo[],2,0)</f>
        <v>7</v>
      </c>
      <c r="K2889" t="s">
        <v>20</v>
      </c>
      <c r="L2889">
        <f>+VLOOKUP(Importaciones_mensuales[[#This Row],[Contenido]],Contenido_cod[],2,0)</f>
        <v>2</v>
      </c>
      <c r="M2889" t="str">
        <f>+VLOOKUP(Importaciones_mensuales[[#This Row],[Código Arancelario]],Codigos10[],7,0)</f>
        <v>Sin especificar</v>
      </c>
      <c r="N2889">
        <v>2016</v>
      </c>
      <c r="O2889" t="s">
        <v>364</v>
      </c>
      <c r="P2889">
        <v>2.2670333333333335</v>
      </c>
      <c r="Q2889" t="s">
        <v>364</v>
      </c>
      <c r="R2889" t="s">
        <v>364</v>
      </c>
      <c r="S2889" t="s">
        <v>364</v>
      </c>
      <c r="T2889">
        <v>2.2529599999999999</v>
      </c>
      <c r="U2889">
        <v>2.6607500000000002</v>
      </c>
      <c r="V2889" t="s">
        <v>364</v>
      </c>
      <c r="W2889">
        <v>2.3114349999999999</v>
      </c>
      <c r="X2889">
        <v>2.6609099999999999</v>
      </c>
      <c r="Y2889" t="s">
        <v>364</v>
      </c>
      <c r="Z2889">
        <v>2.6610549999999997</v>
      </c>
    </row>
    <row r="2890" spans="1:26" x14ac:dyDescent="0.25">
      <c r="A2890" t="s">
        <v>60</v>
      </c>
      <c r="B2890" t="s">
        <v>363</v>
      </c>
      <c r="C2890" t="str">
        <f>+VLOOKUP(Importaciones_mensuales[[#This Row],[Código Arancelario]],Codigos10[],2,0)</f>
        <v>Aceituna</v>
      </c>
      <c r="D2890">
        <f>+VLOOKUP(Importaciones_mensuales[[#This Row],[Cultivo]],Cod_categoría[],2,0)</f>
        <v>100114016</v>
      </c>
      <c r="E2890" t="str">
        <f>+VLOOKUP(Importaciones_mensuales[[#This Row],[Código Arancelario]],Codigos10[],4,0)</f>
        <v>Fresco</v>
      </c>
      <c r="F2890">
        <f>+VLOOKUP(Importaciones_mensuales[[#This Row],[Procesamiento]],Cod_procesamiento[],2,0)</f>
        <v>4</v>
      </c>
      <c r="G2890" t="str">
        <f>+VLOOKUP(Importaciones_mensuales[[#This Row],[Código Arancelario]],Codigos10[],3,0)</f>
        <v>Sin especificar</v>
      </c>
      <c r="H2890">
        <f>+VLOOKUP(Importaciones_mensuales[[#This Row],[Tipo]],Cod_tipo[],2,0)</f>
        <v>5</v>
      </c>
      <c r="I2890" t="str">
        <f>+VLOOKUP(Importaciones_mensuales[[#This Row],[Código Arancelario]],Codigos10[],5,0)</f>
        <v>Hortalizas</v>
      </c>
      <c r="J2890">
        <f>+VLOOKUP(Importaciones_mensuales[[#This Row],[Categoría]],Cod_Tipo_cultivo[],2,0)</f>
        <v>7</v>
      </c>
      <c r="K2890" t="s">
        <v>20</v>
      </c>
      <c r="L2890">
        <f>+VLOOKUP(Importaciones_mensuales[[#This Row],[Contenido]],Contenido_cod[],2,0)</f>
        <v>2</v>
      </c>
      <c r="M2890" t="str">
        <f>+VLOOKUP(Importaciones_mensuales[[#This Row],[Código Arancelario]],Codigos10[],7,0)</f>
        <v>Sin especificar</v>
      </c>
      <c r="N2890">
        <v>2016</v>
      </c>
      <c r="O2890" t="s">
        <v>364</v>
      </c>
      <c r="P2890" t="s">
        <v>364</v>
      </c>
      <c r="Q2890" t="s">
        <v>364</v>
      </c>
      <c r="R2890" t="s">
        <v>364</v>
      </c>
      <c r="S2890" t="s">
        <v>364</v>
      </c>
      <c r="T2890" t="s">
        <v>364</v>
      </c>
      <c r="U2890" t="s">
        <v>364</v>
      </c>
      <c r="V2890" t="s">
        <v>364</v>
      </c>
      <c r="W2890" t="s">
        <v>364</v>
      </c>
      <c r="X2890">
        <v>42.21</v>
      </c>
      <c r="Y2890" t="s">
        <v>364</v>
      </c>
      <c r="Z2890" t="s">
        <v>364</v>
      </c>
    </row>
    <row r="2891" spans="1:26" x14ac:dyDescent="0.25">
      <c r="A2891" t="s">
        <v>62</v>
      </c>
      <c r="B2891" t="s">
        <v>363</v>
      </c>
      <c r="C2891" t="str">
        <f>+VLOOKUP(Importaciones_mensuales[[#This Row],[Código Arancelario]],Codigos10[],2,0)</f>
        <v>Zapallo</v>
      </c>
      <c r="D2891">
        <f>+VLOOKUP(Importaciones_mensuales[[#This Row],[Cultivo]],Cod_categoría[],2,0)</f>
        <v>100112032</v>
      </c>
      <c r="E2891" t="str">
        <f>+VLOOKUP(Importaciones_mensuales[[#This Row],[Código Arancelario]],Codigos10[],4,0)</f>
        <v>Fresco</v>
      </c>
      <c r="F2891">
        <f>+VLOOKUP(Importaciones_mensuales[[#This Row],[Procesamiento]],Cod_procesamiento[],2,0)</f>
        <v>4</v>
      </c>
      <c r="G2891" t="str">
        <f>+VLOOKUP(Importaciones_mensuales[[#This Row],[Código Arancelario]],Codigos10[],3,0)</f>
        <v>Sin especificar</v>
      </c>
      <c r="H2891">
        <f>+VLOOKUP(Importaciones_mensuales[[#This Row],[Tipo]],Cod_tipo[],2,0)</f>
        <v>5</v>
      </c>
      <c r="I2891" t="str">
        <f>+VLOOKUP(Importaciones_mensuales[[#This Row],[Código Arancelario]],Codigos10[],5,0)</f>
        <v>Hortalizas</v>
      </c>
      <c r="J2891">
        <f>+VLOOKUP(Importaciones_mensuales[[#This Row],[Categoría]],Cod_Tipo_cultivo[],2,0)</f>
        <v>7</v>
      </c>
      <c r="K2891" t="s">
        <v>20</v>
      </c>
      <c r="L2891">
        <f>+VLOOKUP(Importaciones_mensuales[[#This Row],[Contenido]],Contenido_cod[],2,0)</f>
        <v>2</v>
      </c>
      <c r="M2891" t="str">
        <f>+VLOOKUP(Importaciones_mensuales[[#This Row],[Código Arancelario]],Codigos10[],7,0)</f>
        <v>De guarda</v>
      </c>
      <c r="N2891">
        <v>2016</v>
      </c>
      <c r="O2891">
        <v>8.3092393320964755E-2</v>
      </c>
      <c r="P2891" t="s">
        <v>364</v>
      </c>
      <c r="Q2891" t="s">
        <v>364</v>
      </c>
      <c r="R2891" t="s">
        <v>364</v>
      </c>
      <c r="S2891" t="s">
        <v>364</v>
      </c>
      <c r="T2891" t="s">
        <v>364</v>
      </c>
      <c r="U2891">
        <v>0.10621496198002087</v>
      </c>
      <c r="V2891">
        <v>0.11401280724450194</v>
      </c>
      <c r="W2891">
        <v>0.10656598539239856</v>
      </c>
      <c r="X2891">
        <v>0.10970276594412454</v>
      </c>
      <c r="Y2891">
        <v>0.10603534010167921</v>
      </c>
      <c r="Z2891">
        <v>0.10605493630573248</v>
      </c>
    </row>
    <row r="2892" spans="1:26" x14ac:dyDescent="0.25">
      <c r="A2892" t="s">
        <v>284</v>
      </c>
      <c r="B2892" t="s">
        <v>363</v>
      </c>
      <c r="C2892" t="str">
        <f>+VLOOKUP(Importaciones_mensuales[[#This Row],[Código Arancelario]],Codigos10[],2,0)</f>
        <v>Zapallo</v>
      </c>
      <c r="D2892">
        <f>+VLOOKUP(Importaciones_mensuales[[#This Row],[Cultivo]],Cod_categoría[],2,0)</f>
        <v>100112032</v>
      </c>
      <c r="E2892" t="str">
        <f>+VLOOKUP(Importaciones_mensuales[[#This Row],[Código Arancelario]],Codigos10[],4,0)</f>
        <v>Fresco</v>
      </c>
      <c r="F2892">
        <f>+VLOOKUP(Importaciones_mensuales[[#This Row],[Procesamiento]],Cod_procesamiento[],2,0)</f>
        <v>4</v>
      </c>
      <c r="G2892" t="str">
        <f>+VLOOKUP(Importaciones_mensuales[[#This Row],[Código Arancelario]],Codigos10[],3,0)</f>
        <v>Sin especificar</v>
      </c>
      <c r="H2892">
        <f>+VLOOKUP(Importaciones_mensuales[[#This Row],[Tipo]],Cod_tipo[],2,0)</f>
        <v>5</v>
      </c>
      <c r="I2892" t="str">
        <f>+VLOOKUP(Importaciones_mensuales[[#This Row],[Código Arancelario]],Codigos10[],5,0)</f>
        <v>Hortalizas</v>
      </c>
      <c r="J2892">
        <f>+VLOOKUP(Importaciones_mensuales[[#This Row],[Categoría]],Cod_Tipo_cultivo[],2,0)</f>
        <v>7</v>
      </c>
      <c r="K2892" t="s">
        <v>20</v>
      </c>
      <c r="L2892">
        <f>+VLOOKUP(Importaciones_mensuales[[#This Row],[Contenido]],Contenido_cod[],2,0)</f>
        <v>2</v>
      </c>
      <c r="M2892" t="str">
        <f>+VLOOKUP(Importaciones_mensuales[[#This Row],[Código Arancelario]],Codigos10[],7,0)</f>
        <v>Sin especificar</v>
      </c>
      <c r="N2892">
        <v>2016</v>
      </c>
      <c r="O2892" t="s">
        <v>364</v>
      </c>
      <c r="P2892" t="s">
        <v>364</v>
      </c>
      <c r="Q2892" t="s">
        <v>364</v>
      </c>
      <c r="R2892" t="s">
        <v>364</v>
      </c>
      <c r="S2892" t="s">
        <v>364</v>
      </c>
      <c r="T2892" t="s">
        <v>364</v>
      </c>
      <c r="U2892" t="s">
        <v>364</v>
      </c>
      <c r="V2892">
        <v>0.10846479939439818</v>
      </c>
      <c r="W2892">
        <v>0.10677723286406647</v>
      </c>
      <c r="X2892">
        <v>0.107</v>
      </c>
      <c r="Y2892">
        <v>0.16313033333333332</v>
      </c>
      <c r="Z2892" t="s">
        <v>364</v>
      </c>
    </row>
    <row r="2893" spans="1:26" x14ac:dyDescent="0.25">
      <c r="A2893" t="s">
        <v>65</v>
      </c>
      <c r="B2893" t="s">
        <v>363</v>
      </c>
      <c r="C2893" t="str">
        <f>+VLOOKUP(Importaciones_mensuales[[#This Row],[Código Arancelario]],Codigos10[],2,0)</f>
        <v>Calabacín</v>
      </c>
      <c r="D2893">
        <f>+VLOOKUP(Importaciones_mensuales[[#This Row],[Cultivo]],Cod_categoría[],2,0)</f>
        <v>100114018</v>
      </c>
      <c r="E2893" t="str">
        <f>+VLOOKUP(Importaciones_mensuales[[#This Row],[Código Arancelario]],Codigos10[],4,0)</f>
        <v>Fresco</v>
      </c>
      <c r="F2893">
        <f>+VLOOKUP(Importaciones_mensuales[[#This Row],[Procesamiento]],Cod_procesamiento[],2,0)</f>
        <v>4</v>
      </c>
      <c r="G2893" t="str">
        <f>+VLOOKUP(Importaciones_mensuales[[#This Row],[Código Arancelario]],Codigos10[],3,0)</f>
        <v>Sin especificar</v>
      </c>
      <c r="H2893">
        <f>+VLOOKUP(Importaciones_mensuales[[#This Row],[Tipo]],Cod_tipo[],2,0)</f>
        <v>5</v>
      </c>
      <c r="I2893" t="str">
        <f>+VLOOKUP(Importaciones_mensuales[[#This Row],[Código Arancelario]],Codigos10[],5,0)</f>
        <v>Hortalizas</v>
      </c>
      <c r="J2893">
        <f>+VLOOKUP(Importaciones_mensuales[[#This Row],[Categoría]],Cod_Tipo_cultivo[],2,0)</f>
        <v>7</v>
      </c>
      <c r="K2893" t="s">
        <v>20</v>
      </c>
      <c r="L2893">
        <f>+VLOOKUP(Importaciones_mensuales[[#This Row],[Contenido]],Contenido_cod[],2,0)</f>
        <v>2</v>
      </c>
      <c r="M2893" t="str">
        <f>+VLOOKUP(Importaciones_mensuales[[#This Row],[Código Arancelario]],Codigos10[],7,0)</f>
        <v>Sin especificar</v>
      </c>
      <c r="N2893">
        <v>2016</v>
      </c>
      <c r="O2893" t="s">
        <v>364</v>
      </c>
      <c r="P2893" t="s">
        <v>364</v>
      </c>
      <c r="Q2893" t="s">
        <v>364</v>
      </c>
      <c r="R2893" t="s">
        <v>364</v>
      </c>
      <c r="S2893" t="s">
        <v>364</v>
      </c>
      <c r="T2893">
        <v>0.11529450261780104</v>
      </c>
      <c r="U2893">
        <v>0.10926160315113612</v>
      </c>
      <c r="V2893">
        <v>9.5622000448531058E-2</v>
      </c>
      <c r="W2893">
        <v>9.1337531054351204E-2</v>
      </c>
      <c r="X2893" t="s">
        <v>364</v>
      </c>
      <c r="Y2893">
        <v>0.10485714285714286</v>
      </c>
      <c r="Z2893" t="s">
        <v>364</v>
      </c>
    </row>
    <row r="2894" spans="1:26" x14ac:dyDescent="0.25">
      <c r="A2894" t="s">
        <v>67</v>
      </c>
      <c r="B2894" t="s">
        <v>363</v>
      </c>
      <c r="C2894" t="str">
        <f>+VLOOKUP(Importaciones_mensuales[[#This Row],[Código Arancelario]],Codigos10[],2,0)</f>
        <v>Papa</v>
      </c>
      <c r="D2894">
        <f>+VLOOKUP(Importaciones_mensuales[[#This Row],[Cultivo]],Cod_categoría[],2,0)</f>
        <v>100114001</v>
      </c>
      <c r="E2894" t="str">
        <f>+VLOOKUP(Importaciones_mensuales[[#This Row],[Código Arancelario]],Codigos10[],4,0)</f>
        <v>Congelado</v>
      </c>
      <c r="F2894">
        <f>+VLOOKUP(Importaciones_mensuales[[#This Row],[Procesamiento]],Cod_procesamiento[],2,0)</f>
        <v>1</v>
      </c>
      <c r="G2894" t="str">
        <f>+VLOOKUP(Importaciones_mensuales[[#This Row],[Código Arancelario]],Codigos10[],3,0)</f>
        <v>Sin especificar</v>
      </c>
      <c r="H2894">
        <f>+VLOOKUP(Importaciones_mensuales[[#This Row],[Tipo]],Cod_tipo[],2,0)</f>
        <v>5</v>
      </c>
      <c r="I2894" t="str">
        <f>+VLOOKUP(Importaciones_mensuales[[#This Row],[Código Arancelario]],Codigos10[],5,0)</f>
        <v>Tubérculos</v>
      </c>
      <c r="J2894">
        <f>+VLOOKUP(Importaciones_mensuales[[#This Row],[Categoría]],Cod_Tipo_cultivo[],2,0)</f>
        <v>9</v>
      </c>
      <c r="K2894" t="s">
        <v>20</v>
      </c>
      <c r="L2894">
        <f>+VLOOKUP(Importaciones_mensuales[[#This Row],[Contenido]],Contenido_cod[],2,0)</f>
        <v>2</v>
      </c>
      <c r="M2894" t="str">
        <f>+VLOOKUP(Importaciones_mensuales[[#This Row],[Código Arancelario]],Codigos10[],7,0)</f>
        <v>Sin especificar</v>
      </c>
      <c r="N2894">
        <v>2016</v>
      </c>
      <c r="O2894">
        <v>0.70225998637306086</v>
      </c>
      <c r="P2894">
        <v>0.83585489769694576</v>
      </c>
      <c r="Q2894">
        <v>1.5738068698021737</v>
      </c>
      <c r="R2894">
        <v>1.0345052578258078</v>
      </c>
      <c r="S2894">
        <v>2.8852353850708954</v>
      </c>
      <c r="T2894">
        <v>0.8362658486707566</v>
      </c>
      <c r="U2894">
        <v>0.9448992834933081</v>
      </c>
      <c r="V2894">
        <v>1.0488262388818299</v>
      </c>
      <c r="W2894">
        <v>0.80383754563292253</v>
      </c>
      <c r="X2894">
        <v>1.2611266369987</v>
      </c>
      <c r="Y2894">
        <v>0.63526255707762558</v>
      </c>
      <c r="Z2894">
        <v>1.0603941623941262</v>
      </c>
    </row>
    <row r="2895" spans="1:26" x14ac:dyDescent="0.25">
      <c r="A2895" t="s">
        <v>69</v>
      </c>
      <c r="B2895" t="s">
        <v>363</v>
      </c>
      <c r="C2895" t="str">
        <f>+VLOOKUP(Importaciones_mensuales[[#This Row],[Código Arancelario]],Codigos10[],2,0)</f>
        <v>Arveja</v>
      </c>
      <c r="D2895">
        <f>+VLOOKUP(Importaciones_mensuales[[#This Row],[Cultivo]],Cod_categoría[],2,0)</f>
        <v>100112022</v>
      </c>
      <c r="E2895" t="str">
        <f>+VLOOKUP(Importaciones_mensuales[[#This Row],[Código Arancelario]],Codigos10[],4,0)</f>
        <v>Congelado</v>
      </c>
      <c r="F2895">
        <f>+VLOOKUP(Importaciones_mensuales[[#This Row],[Procesamiento]],Cod_procesamiento[],2,0)</f>
        <v>1</v>
      </c>
      <c r="G2895" t="str">
        <f>+VLOOKUP(Importaciones_mensuales[[#This Row],[Código Arancelario]],Codigos10[],3,0)</f>
        <v>Sin especificar</v>
      </c>
      <c r="H2895">
        <f>+VLOOKUP(Importaciones_mensuales[[#This Row],[Tipo]],Cod_tipo[],2,0)</f>
        <v>5</v>
      </c>
      <c r="I2895" t="str">
        <f>+VLOOKUP(Importaciones_mensuales[[#This Row],[Código Arancelario]],Codigos10[],5,0)</f>
        <v>Hortalizas</v>
      </c>
      <c r="J2895">
        <f>+VLOOKUP(Importaciones_mensuales[[#This Row],[Categoría]],Cod_Tipo_cultivo[],2,0)</f>
        <v>7</v>
      </c>
      <c r="K2895" t="s">
        <v>20</v>
      </c>
      <c r="L2895">
        <f>+VLOOKUP(Importaciones_mensuales[[#This Row],[Contenido]],Contenido_cod[],2,0)</f>
        <v>2</v>
      </c>
      <c r="M2895" t="str">
        <f>+VLOOKUP(Importaciones_mensuales[[#This Row],[Código Arancelario]],Codigos10[],7,0)</f>
        <v>Sin especificar</v>
      </c>
      <c r="N2895">
        <v>2016</v>
      </c>
      <c r="O2895">
        <v>1.0863772125824811</v>
      </c>
      <c r="P2895">
        <v>1.2423828300324822</v>
      </c>
      <c r="Q2895">
        <v>1.1852978418685371</v>
      </c>
      <c r="R2895">
        <v>1.1949984440603219</v>
      </c>
      <c r="S2895">
        <v>1.1675388277802128</v>
      </c>
      <c r="T2895">
        <v>1.1332291735792048</v>
      </c>
      <c r="U2895">
        <v>1.1380547724990759</v>
      </c>
      <c r="V2895">
        <v>1.1328237151880562</v>
      </c>
      <c r="W2895">
        <v>1.0103743031424215</v>
      </c>
      <c r="X2895">
        <v>1.1070740214624266</v>
      </c>
      <c r="Y2895">
        <v>1.0288846510669003</v>
      </c>
      <c r="Z2895">
        <v>1.0322423691460054</v>
      </c>
    </row>
    <row r="2896" spans="1:26" x14ac:dyDescent="0.25">
      <c r="A2896" t="s">
        <v>70</v>
      </c>
      <c r="B2896" t="s">
        <v>363</v>
      </c>
      <c r="C2896" t="str">
        <f>+VLOOKUP(Importaciones_mensuales[[#This Row],[Código Arancelario]],Codigos10[],2,0)</f>
        <v>Poroto</v>
      </c>
      <c r="D2896">
        <f>+VLOOKUP(Importaciones_mensuales[[#This Row],[Cultivo]],Cod_categoría[],2,0)</f>
        <v>100110002</v>
      </c>
      <c r="E2896" t="str">
        <f>+VLOOKUP(Importaciones_mensuales[[#This Row],[Código Arancelario]],Codigos10[],4,0)</f>
        <v>Congelado</v>
      </c>
      <c r="F2896">
        <f>+VLOOKUP(Importaciones_mensuales[[#This Row],[Procesamiento]],Cod_procesamiento[],2,0)</f>
        <v>1</v>
      </c>
      <c r="G2896" t="str">
        <f>+VLOOKUP(Importaciones_mensuales[[#This Row],[Código Arancelario]],Codigos10[],3,0)</f>
        <v>Sin especificar</v>
      </c>
      <c r="H2896">
        <f>+VLOOKUP(Importaciones_mensuales[[#This Row],[Tipo]],Cod_tipo[],2,0)</f>
        <v>5</v>
      </c>
      <c r="I2896" t="str">
        <f>+VLOOKUP(Importaciones_mensuales[[#This Row],[Código Arancelario]],Codigos10[],5,0)</f>
        <v>Hortalizas</v>
      </c>
      <c r="J2896">
        <f>+VLOOKUP(Importaciones_mensuales[[#This Row],[Categoría]],Cod_Tipo_cultivo[],2,0)</f>
        <v>7</v>
      </c>
      <c r="K2896" t="s">
        <v>20</v>
      </c>
      <c r="L2896">
        <f>+VLOOKUP(Importaciones_mensuales[[#This Row],[Contenido]],Contenido_cod[],2,0)</f>
        <v>2</v>
      </c>
      <c r="M2896" t="str">
        <f>+VLOOKUP(Importaciones_mensuales[[#This Row],[Código Arancelario]],Codigos10[],7,0)</f>
        <v>Sin especificar</v>
      </c>
      <c r="N2896">
        <v>2016</v>
      </c>
      <c r="O2896">
        <v>1.0898468227424749</v>
      </c>
      <c r="P2896">
        <v>1.0593124137931036</v>
      </c>
      <c r="Q2896">
        <v>1.2758794325577447</v>
      </c>
      <c r="R2896">
        <v>1.0096168256002411</v>
      </c>
      <c r="S2896">
        <v>1.0630158714626796</v>
      </c>
      <c r="T2896">
        <v>0.98076991809381975</v>
      </c>
      <c r="U2896">
        <v>0.94964685896045686</v>
      </c>
      <c r="V2896">
        <v>1.0335521831284442</v>
      </c>
      <c r="W2896">
        <v>1.1045916367517221</v>
      </c>
      <c r="X2896">
        <v>1.2127119957238126</v>
      </c>
      <c r="Y2896">
        <v>1.1430220257077859</v>
      </c>
      <c r="Z2896">
        <v>1.0233953916252692</v>
      </c>
    </row>
    <row r="2897" spans="1:26" x14ac:dyDescent="0.25">
      <c r="A2897" t="s">
        <v>71</v>
      </c>
      <c r="B2897" t="s">
        <v>363</v>
      </c>
      <c r="C2897" t="str">
        <f>+VLOOKUP(Importaciones_mensuales[[#This Row],[Código Arancelario]],Codigos10[],2,0)</f>
        <v>Haba</v>
      </c>
      <c r="D2897">
        <f>+VLOOKUP(Importaciones_mensuales[[#This Row],[Cultivo]],Cod_categoría[],2,0)</f>
        <v>100112026</v>
      </c>
      <c r="E2897" t="str">
        <f>+VLOOKUP(Importaciones_mensuales[[#This Row],[Código Arancelario]],Codigos10[],4,0)</f>
        <v>Congelado</v>
      </c>
      <c r="F2897">
        <f>+VLOOKUP(Importaciones_mensuales[[#This Row],[Procesamiento]],Cod_procesamiento[],2,0)</f>
        <v>1</v>
      </c>
      <c r="G2897" t="str">
        <f>+VLOOKUP(Importaciones_mensuales[[#This Row],[Código Arancelario]],Codigos10[],3,0)</f>
        <v>Sin especificar</v>
      </c>
      <c r="H2897">
        <f>+VLOOKUP(Importaciones_mensuales[[#This Row],[Tipo]],Cod_tipo[],2,0)</f>
        <v>5</v>
      </c>
      <c r="I2897" t="str">
        <f>+VLOOKUP(Importaciones_mensuales[[#This Row],[Código Arancelario]],Codigos10[],5,0)</f>
        <v>Hortalizas</v>
      </c>
      <c r="J2897">
        <f>+VLOOKUP(Importaciones_mensuales[[#This Row],[Categoría]],Cod_Tipo_cultivo[],2,0)</f>
        <v>7</v>
      </c>
      <c r="K2897" t="s">
        <v>20</v>
      </c>
      <c r="L2897">
        <f>+VLOOKUP(Importaciones_mensuales[[#This Row],[Contenido]],Contenido_cod[],2,0)</f>
        <v>2</v>
      </c>
      <c r="M2897" t="str">
        <f>+VLOOKUP(Importaciones_mensuales[[#This Row],[Código Arancelario]],Codigos10[],7,0)</f>
        <v>Sin especificar</v>
      </c>
      <c r="N2897">
        <v>2016</v>
      </c>
      <c r="O2897">
        <v>1.3489208333333333</v>
      </c>
      <c r="P2897">
        <v>1.335</v>
      </c>
      <c r="Q2897">
        <v>1.4785313001605136</v>
      </c>
      <c r="R2897">
        <v>2.853735697492163</v>
      </c>
      <c r="S2897">
        <v>1.9870000000000001</v>
      </c>
      <c r="T2897">
        <v>1.3139961067519015</v>
      </c>
      <c r="U2897">
        <v>1.2851262937560501</v>
      </c>
      <c r="V2897">
        <v>1.2492185932775448</v>
      </c>
      <c r="W2897">
        <v>1.2017610918300345</v>
      </c>
      <c r="X2897">
        <v>1.1583033102386451</v>
      </c>
      <c r="Y2897">
        <v>1.3767114845938375</v>
      </c>
      <c r="Z2897">
        <v>1.0292844710361708</v>
      </c>
    </row>
    <row r="2898" spans="1:26" x14ac:dyDescent="0.25">
      <c r="A2898" t="s">
        <v>72</v>
      </c>
      <c r="B2898" t="s">
        <v>363</v>
      </c>
      <c r="C2898" t="str">
        <f>+VLOOKUP(Importaciones_mensuales[[#This Row],[Código Arancelario]],Codigos10[],2,0)</f>
        <v>Otras legumbres de vaina</v>
      </c>
      <c r="D2898">
        <f>+VLOOKUP(Importaciones_mensuales[[#This Row],[Cultivo]],Cod_categoría[],2,0)</f>
        <v>100114032</v>
      </c>
      <c r="E2898" t="str">
        <f>+VLOOKUP(Importaciones_mensuales[[#This Row],[Código Arancelario]],Codigos10[],4,0)</f>
        <v>Congelado</v>
      </c>
      <c r="F2898">
        <f>+VLOOKUP(Importaciones_mensuales[[#This Row],[Procesamiento]],Cod_procesamiento[],2,0)</f>
        <v>1</v>
      </c>
      <c r="G2898" t="str">
        <f>+VLOOKUP(Importaciones_mensuales[[#This Row],[Código Arancelario]],Codigos10[],3,0)</f>
        <v>Sin especificar</v>
      </c>
      <c r="H2898">
        <f>+VLOOKUP(Importaciones_mensuales[[#This Row],[Tipo]],Cod_tipo[],2,0)</f>
        <v>5</v>
      </c>
      <c r="I2898" t="str">
        <f>+VLOOKUP(Importaciones_mensuales[[#This Row],[Código Arancelario]],Codigos10[],5,0)</f>
        <v>Hortalizas</v>
      </c>
      <c r="J2898">
        <f>+VLOOKUP(Importaciones_mensuales[[#This Row],[Categoría]],Cod_Tipo_cultivo[],2,0)</f>
        <v>7</v>
      </c>
      <c r="K2898" t="s">
        <v>20</v>
      </c>
      <c r="L2898">
        <f>+VLOOKUP(Importaciones_mensuales[[#This Row],[Contenido]],Contenido_cod[],2,0)</f>
        <v>2</v>
      </c>
      <c r="M2898" t="str">
        <f>+VLOOKUP(Importaciones_mensuales[[#This Row],[Código Arancelario]],Codigos10[],7,0)</f>
        <v>Sin especificar</v>
      </c>
      <c r="N2898">
        <v>2016</v>
      </c>
      <c r="O2898" t="s">
        <v>364</v>
      </c>
      <c r="P2898">
        <v>1.0791899470899473</v>
      </c>
      <c r="Q2898" t="s">
        <v>364</v>
      </c>
      <c r="R2898">
        <v>1.05</v>
      </c>
      <c r="S2898">
        <v>1.14897</v>
      </c>
      <c r="T2898">
        <v>1.05</v>
      </c>
      <c r="U2898" t="s">
        <v>364</v>
      </c>
      <c r="V2898">
        <v>1.0706141791044776</v>
      </c>
      <c r="W2898" t="s">
        <v>364</v>
      </c>
      <c r="X2898">
        <v>1.1898805119184812</v>
      </c>
      <c r="Y2898">
        <v>1.2101256097560975</v>
      </c>
      <c r="Z2898">
        <v>1.1651841397849461</v>
      </c>
    </row>
    <row r="2899" spans="1:26" x14ac:dyDescent="0.25">
      <c r="A2899" t="s">
        <v>73</v>
      </c>
      <c r="B2899" t="s">
        <v>363</v>
      </c>
      <c r="C2899" t="str">
        <f>+VLOOKUP(Importaciones_mensuales[[#This Row],[Código Arancelario]],Codigos10[],2,0)</f>
        <v>Espinaca</v>
      </c>
      <c r="D2899">
        <f>+VLOOKUP(Importaciones_mensuales[[#This Row],[Cultivo]],Cod_categoría[],2,0)</f>
        <v>100112012</v>
      </c>
      <c r="E2899" t="str">
        <f>+VLOOKUP(Importaciones_mensuales[[#This Row],[Código Arancelario]],Codigos10[],4,0)</f>
        <v>Congelado</v>
      </c>
      <c r="F2899">
        <f>+VLOOKUP(Importaciones_mensuales[[#This Row],[Procesamiento]],Cod_procesamiento[],2,0)</f>
        <v>1</v>
      </c>
      <c r="G2899" t="str">
        <f>+VLOOKUP(Importaciones_mensuales[[#This Row],[Código Arancelario]],Codigos10[],3,0)</f>
        <v>Sin especificar</v>
      </c>
      <c r="H2899">
        <f>+VLOOKUP(Importaciones_mensuales[[#This Row],[Tipo]],Cod_tipo[],2,0)</f>
        <v>5</v>
      </c>
      <c r="I2899" t="str">
        <f>+VLOOKUP(Importaciones_mensuales[[#This Row],[Código Arancelario]],Codigos10[],5,0)</f>
        <v>Hortalizas</v>
      </c>
      <c r="J2899">
        <f>+VLOOKUP(Importaciones_mensuales[[#This Row],[Categoría]],Cod_Tipo_cultivo[],2,0)</f>
        <v>7</v>
      </c>
      <c r="K2899" t="s">
        <v>20</v>
      </c>
      <c r="L2899">
        <f>+VLOOKUP(Importaciones_mensuales[[#This Row],[Contenido]],Contenido_cod[],2,0)</f>
        <v>2</v>
      </c>
      <c r="M2899" t="str">
        <f>+VLOOKUP(Importaciones_mensuales[[#This Row],[Código Arancelario]],Codigos10[],7,0)</f>
        <v>Sin especificar</v>
      </c>
      <c r="N2899">
        <v>2016</v>
      </c>
      <c r="O2899">
        <v>1.0131736111111111</v>
      </c>
      <c r="P2899">
        <v>0.92473323228495641</v>
      </c>
      <c r="Q2899">
        <v>0.98841941483390117</v>
      </c>
      <c r="R2899">
        <v>1.0253515130412763</v>
      </c>
      <c r="S2899" t="s">
        <v>364</v>
      </c>
      <c r="T2899">
        <v>0.93297359040829553</v>
      </c>
      <c r="U2899">
        <v>1.0253065492299955</v>
      </c>
      <c r="V2899">
        <v>1.0813616578993541</v>
      </c>
      <c r="W2899">
        <v>1.0216121992165641</v>
      </c>
      <c r="X2899">
        <v>1.1596637537993921</v>
      </c>
      <c r="Y2899">
        <v>1.1285535714285715</v>
      </c>
      <c r="Z2899">
        <v>0.86762211538461542</v>
      </c>
    </row>
    <row r="2900" spans="1:26" x14ac:dyDescent="0.25">
      <c r="A2900" t="s">
        <v>75</v>
      </c>
      <c r="B2900" t="s">
        <v>363</v>
      </c>
      <c r="C2900" t="str">
        <f>+VLOOKUP(Importaciones_mensuales[[#This Row],[Código Arancelario]],Codigos10[],2,0)</f>
        <v>Maíz</v>
      </c>
      <c r="D2900">
        <f>+VLOOKUP(Importaciones_mensuales[[#This Row],[Cultivo]],Cod_categoría[],2,0)</f>
        <v>100114015</v>
      </c>
      <c r="E2900" t="str">
        <f>+VLOOKUP(Importaciones_mensuales[[#This Row],[Código Arancelario]],Codigos10[],4,0)</f>
        <v>Congelado</v>
      </c>
      <c r="F2900">
        <f>+VLOOKUP(Importaciones_mensuales[[#This Row],[Procesamiento]],Cod_procesamiento[],2,0)</f>
        <v>1</v>
      </c>
      <c r="G2900" t="str">
        <f>+VLOOKUP(Importaciones_mensuales[[#This Row],[Código Arancelario]],Codigos10[],3,0)</f>
        <v>Sin especificar</v>
      </c>
      <c r="H2900">
        <f>+VLOOKUP(Importaciones_mensuales[[#This Row],[Tipo]],Cod_tipo[],2,0)</f>
        <v>5</v>
      </c>
      <c r="I2900" t="str">
        <f>+VLOOKUP(Importaciones_mensuales[[#This Row],[Código Arancelario]],Codigos10[],5,0)</f>
        <v>Hortalizas</v>
      </c>
      <c r="J2900">
        <f>+VLOOKUP(Importaciones_mensuales[[#This Row],[Categoría]],Cod_Tipo_cultivo[],2,0)</f>
        <v>7</v>
      </c>
      <c r="K2900" t="s">
        <v>20</v>
      </c>
      <c r="L2900">
        <f>+VLOOKUP(Importaciones_mensuales[[#This Row],[Contenido]],Contenido_cod[],2,0)</f>
        <v>2</v>
      </c>
      <c r="M2900" t="str">
        <f>+VLOOKUP(Importaciones_mensuales[[#This Row],[Código Arancelario]],Codigos10[],7,0)</f>
        <v>Maíz dulce</v>
      </c>
      <c r="N2900">
        <v>2016</v>
      </c>
      <c r="O2900">
        <v>1.1306106942563618</v>
      </c>
      <c r="P2900">
        <v>1.1355416447532707</v>
      </c>
      <c r="Q2900">
        <v>1.2258300915725147</v>
      </c>
      <c r="R2900">
        <v>1.300981276582589</v>
      </c>
      <c r="S2900">
        <v>1.1900996997491293</v>
      </c>
      <c r="T2900">
        <v>1.1619708602584746</v>
      </c>
      <c r="U2900">
        <v>1.0402216021795467</v>
      </c>
      <c r="V2900">
        <v>1.030686950122397</v>
      </c>
      <c r="W2900">
        <v>1.0720296745968834</v>
      </c>
      <c r="X2900">
        <v>1.0155451451749249</v>
      </c>
      <c r="Y2900">
        <v>1.1453273216192503</v>
      </c>
      <c r="Z2900">
        <v>1.1409983791321252</v>
      </c>
    </row>
    <row r="2901" spans="1:26" x14ac:dyDescent="0.25">
      <c r="A2901" t="s">
        <v>78</v>
      </c>
      <c r="B2901" t="s">
        <v>363</v>
      </c>
      <c r="C2901" t="str">
        <f>+VLOOKUP(Importaciones_mensuales[[#This Row],[Código Arancelario]],Codigos10[],2,0)</f>
        <v>Coliflor</v>
      </c>
      <c r="D2901">
        <f>+VLOOKUP(Importaciones_mensuales[[#This Row],[Cultivo]],Cod_categoría[],2,0)</f>
        <v>100112008</v>
      </c>
      <c r="E2901" t="str">
        <f>+VLOOKUP(Importaciones_mensuales[[#This Row],[Código Arancelario]],Codigos10[],4,0)</f>
        <v>Congelado</v>
      </c>
      <c r="F2901">
        <f>+VLOOKUP(Importaciones_mensuales[[#This Row],[Procesamiento]],Cod_procesamiento[],2,0)</f>
        <v>1</v>
      </c>
      <c r="G2901" t="str">
        <f>+VLOOKUP(Importaciones_mensuales[[#This Row],[Código Arancelario]],Codigos10[],3,0)</f>
        <v>Sin especificar</v>
      </c>
      <c r="H2901">
        <f>+VLOOKUP(Importaciones_mensuales[[#This Row],[Tipo]],Cod_tipo[],2,0)</f>
        <v>5</v>
      </c>
      <c r="I2901" t="str">
        <f>+VLOOKUP(Importaciones_mensuales[[#This Row],[Código Arancelario]],Codigos10[],5,0)</f>
        <v>Hortalizas</v>
      </c>
      <c r="J2901">
        <f>+VLOOKUP(Importaciones_mensuales[[#This Row],[Categoría]],Cod_Tipo_cultivo[],2,0)</f>
        <v>7</v>
      </c>
      <c r="K2901" t="s">
        <v>20</v>
      </c>
      <c r="L2901">
        <f>+VLOOKUP(Importaciones_mensuales[[#This Row],[Contenido]],Contenido_cod[],2,0)</f>
        <v>2</v>
      </c>
      <c r="M2901" t="str">
        <f>+VLOOKUP(Importaciones_mensuales[[#This Row],[Código Arancelario]],Codigos10[],7,0)</f>
        <v>Sin especificar</v>
      </c>
      <c r="N2901">
        <v>2016</v>
      </c>
      <c r="O2901" t="s">
        <v>364</v>
      </c>
      <c r="P2901">
        <v>0.94188221750548617</v>
      </c>
      <c r="Q2901" t="s">
        <v>364</v>
      </c>
      <c r="R2901">
        <v>0.80802870409455463</v>
      </c>
      <c r="S2901" t="s">
        <v>364</v>
      </c>
      <c r="T2901">
        <v>0.93385204081632656</v>
      </c>
      <c r="U2901" t="s">
        <v>364</v>
      </c>
      <c r="V2901" t="s">
        <v>364</v>
      </c>
      <c r="W2901">
        <v>0.94827968103957472</v>
      </c>
      <c r="X2901">
        <v>0.98283219178082193</v>
      </c>
      <c r="Y2901">
        <v>0.95159828291903759</v>
      </c>
      <c r="Z2901">
        <v>1.219086761582632</v>
      </c>
    </row>
    <row r="2902" spans="1:26" x14ac:dyDescent="0.25">
      <c r="A2902" t="s">
        <v>79</v>
      </c>
      <c r="B2902" t="s">
        <v>363</v>
      </c>
      <c r="C2902" t="str">
        <f>+VLOOKUP(Importaciones_mensuales[[#This Row],[Código Arancelario]],Codigos10[],2,0)</f>
        <v>Brócoli</v>
      </c>
      <c r="D2902">
        <f>+VLOOKUP(Importaciones_mensuales[[#This Row],[Cultivo]],Cod_categoría[],2,0)</f>
        <v>100112023</v>
      </c>
      <c r="E2902" t="str">
        <f>+VLOOKUP(Importaciones_mensuales[[#This Row],[Código Arancelario]],Codigos10[],4,0)</f>
        <v>Congelado</v>
      </c>
      <c r="F2902">
        <f>+VLOOKUP(Importaciones_mensuales[[#This Row],[Procesamiento]],Cod_procesamiento[],2,0)</f>
        <v>1</v>
      </c>
      <c r="G2902" t="str">
        <f>+VLOOKUP(Importaciones_mensuales[[#This Row],[Código Arancelario]],Codigos10[],3,0)</f>
        <v>Sin especificar</v>
      </c>
      <c r="H2902">
        <f>+VLOOKUP(Importaciones_mensuales[[#This Row],[Tipo]],Cod_tipo[],2,0)</f>
        <v>5</v>
      </c>
      <c r="I2902" t="str">
        <f>+VLOOKUP(Importaciones_mensuales[[#This Row],[Código Arancelario]],Codigos10[],5,0)</f>
        <v>Hortalizas</v>
      </c>
      <c r="J2902">
        <f>+VLOOKUP(Importaciones_mensuales[[#This Row],[Categoría]],Cod_Tipo_cultivo[],2,0)</f>
        <v>7</v>
      </c>
      <c r="K2902" t="s">
        <v>20</v>
      </c>
      <c r="L2902">
        <f>+VLOOKUP(Importaciones_mensuales[[#This Row],[Contenido]],Contenido_cod[],2,0)</f>
        <v>2</v>
      </c>
      <c r="M2902" t="str">
        <f>+VLOOKUP(Importaciones_mensuales[[#This Row],[Código Arancelario]],Codigos10[],7,0)</f>
        <v>Sin especificar</v>
      </c>
      <c r="N2902">
        <v>2016</v>
      </c>
      <c r="O2902">
        <v>1.1139814814814815</v>
      </c>
      <c r="P2902">
        <v>0.97499999999999998</v>
      </c>
      <c r="Q2902">
        <v>1.149506085435559</v>
      </c>
      <c r="R2902">
        <v>1.0349999999999999</v>
      </c>
      <c r="S2902">
        <v>1.07992</v>
      </c>
      <c r="T2902">
        <v>1.0772619047619048</v>
      </c>
      <c r="U2902">
        <v>1.0533299999999999</v>
      </c>
      <c r="V2902">
        <v>1.0624541025278915</v>
      </c>
      <c r="W2902">
        <v>1.0819240953221536</v>
      </c>
      <c r="X2902">
        <v>1.1029485735735736</v>
      </c>
      <c r="Y2902">
        <v>1.1426007214117309</v>
      </c>
      <c r="Z2902">
        <v>1.1182358381502893</v>
      </c>
    </row>
    <row r="2903" spans="1:26" x14ac:dyDescent="0.25">
      <c r="A2903" t="s">
        <v>320</v>
      </c>
      <c r="B2903" t="s">
        <v>362</v>
      </c>
      <c r="C2903" t="str">
        <f>+VLOOKUP(Importaciones_mensuales[[#This Row],[Código Arancelario]],Codigos10[],2,0)</f>
        <v>Maqui</v>
      </c>
      <c r="D2903">
        <f>+VLOOKUP(Importaciones_mensuales[[#This Row],[Cultivo]],Cod_categoría[],2,0)</f>
        <v>100114028</v>
      </c>
      <c r="E2903" t="str">
        <f>+VLOOKUP(Importaciones_mensuales[[#This Row],[Código Arancelario]],Codigos10[],4,0)</f>
        <v>Fresco</v>
      </c>
      <c r="F2903">
        <f>+VLOOKUP(Importaciones_mensuales[[#This Row],[Procesamiento]],Cod_procesamiento[],2,0)</f>
        <v>4</v>
      </c>
      <c r="G2903" t="str">
        <f>+VLOOKUP(Importaciones_mensuales[[#This Row],[Código Arancelario]],Codigos10[],3,0)</f>
        <v>No orgánico</v>
      </c>
      <c r="H2903">
        <f>+VLOOKUP(Importaciones_mensuales[[#This Row],[Tipo]],Cod_tipo[],2,0)</f>
        <v>2</v>
      </c>
      <c r="I2903" t="str">
        <f>+VLOOKUP(Importaciones_mensuales[[#This Row],[Código Arancelario]],Codigos10[],5,0)</f>
        <v>Berries</v>
      </c>
      <c r="J2903">
        <f>+VLOOKUP(Importaciones_mensuales[[#This Row],[Categoría]],Cod_Tipo_cultivo[],2,0)</f>
        <v>1</v>
      </c>
      <c r="K2903" t="s">
        <v>129</v>
      </c>
      <c r="L2903">
        <f>+VLOOKUP(Importaciones_mensuales[[#This Row],[Contenido]],Contenido_cod[],2,0)</f>
        <v>1</v>
      </c>
      <c r="M2903" t="str">
        <f>+VLOOKUP(Importaciones_mensuales[[#This Row],[Código Arancelario]],Codigos10[],7,0)</f>
        <v>Sin especificar</v>
      </c>
      <c r="N2903">
        <v>2018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30</v>
      </c>
      <c r="Y2903">
        <v>0</v>
      </c>
      <c r="Z2903">
        <v>0</v>
      </c>
    </row>
    <row r="2904" spans="1:26" x14ac:dyDescent="0.25">
      <c r="A2904" t="s">
        <v>82</v>
      </c>
      <c r="B2904" t="s">
        <v>363</v>
      </c>
      <c r="C2904" t="str">
        <f>+VLOOKUP(Importaciones_mensuales[[#This Row],[Código Arancelario]],Codigos10[],2,0)</f>
        <v>Aceituna</v>
      </c>
      <c r="D2904">
        <f>+VLOOKUP(Importaciones_mensuales[[#This Row],[Cultivo]],Cod_categoría[],2,0)</f>
        <v>100114016</v>
      </c>
      <c r="E2904" t="str">
        <f>+VLOOKUP(Importaciones_mensuales[[#This Row],[Código Arancelario]],Codigos10[],4,0)</f>
        <v>Conserva</v>
      </c>
      <c r="F2904">
        <f>+VLOOKUP(Importaciones_mensuales[[#This Row],[Procesamiento]],Cod_procesamiento[],2,0)</f>
        <v>2</v>
      </c>
      <c r="G2904" t="str">
        <f>+VLOOKUP(Importaciones_mensuales[[#This Row],[Código Arancelario]],Codigos10[],3,0)</f>
        <v>Sin especificar</v>
      </c>
      <c r="H2904">
        <f>+VLOOKUP(Importaciones_mensuales[[#This Row],[Tipo]],Cod_tipo[],2,0)</f>
        <v>5</v>
      </c>
      <c r="I2904" t="str">
        <f>+VLOOKUP(Importaciones_mensuales[[#This Row],[Código Arancelario]],Codigos10[],5,0)</f>
        <v>Hortalizas</v>
      </c>
      <c r="J2904">
        <f>+VLOOKUP(Importaciones_mensuales[[#This Row],[Categoría]],Cod_Tipo_cultivo[],2,0)</f>
        <v>7</v>
      </c>
      <c r="K2904" t="s">
        <v>20</v>
      </c>
      <c r="L2904">
        <f>+VLOOKUP(Importaciones_mensuales[[#This Row],[Contenido]],Contenido_cod[],2,0)</f>
        <v>2</v>
      </c>
      <c r="M2904" t="str">
        <f>+VLOOKUP(Importaciones_mensuales[[#This Row],[Código Arancelario]],Codigos10[],7,0)</f>
        <v>Sin especificar</v>
      </c>
      <c r="N2904">
        <v>2016</v>
      </c>
      <c r="O2904">
        <v>0.88563972702443661</v>
      </c>
      <c r="P2904">
        <v>0.90607956832127001</v>
      </c>
      <c r="Q2904">
        <v>0.89762925056195897</v>
      </c>
      <c r="R2904">
        <v>0.67882865320902808</v>
      </c>
      <c r="S2904">
        <v>0.76624383289404641</v>
      </c>
      <c r="T2904">
        <v>0.72286759295542291</v>
      </c>
      <c r="U2904">
        <v>0.70178235915652198</v>
      </c>
      <c r="V2904">
        <v>0.73479696803223771</v>
      </c>
      <c r="W2904">
        <v>0.74067360812711724</v>
      </c>
      <c r="X2904">
        <v>0.74610138421249528</v>
      </c>
      <c r="Y2904">
        <v>0.76423847979468462</v>
      </c>
      <c r="Z2904">
        <v>0.86437899661584949</v>
      </c>
    </row>
    <row r="2905" spans="1:26" x14ac:dyDescent="0.25">
      <c r="A2905" t="s">
        <v>84</v>
      </c>
      <c r="B2905" t="s">
        <v>363</v>
      </c>
      <c r="C2905" t="str">
        <f>+VLOOKUP(Importaciones_mensuales[[#This Row],[Código Arancelario]],Codigos10[],2,0)</f>
        <v>Aceituna</v>
      </c>
      <c r="D2905">
        <f>+VLOOKUP(Importaciones_mensuales[[#This Row],[Cultivo]],Cod_categoría[],2,0)</f>
        <v>100114016</v>
      </c>
      <c r="E2905" t="str">
        <f>+VLOOKUP(Importaciones_mensuales[[#This Row],[Código Arancelario]],Codigos10[],4,0)</f>
        <v>Conserva</v>
      </c>
      <c r="F2905">
        <f>+VLOOKUP(Importaciones_mensuales[[#This Row],[Procesamiento]],Cod_procesamiento[],2,0)</f>
        <v>2</v>
      </c>
      <c r="G2905" t="str">
        <f>+VLOOKUP(Importaciones_mensuales[[#This Row],[Código Arancelario]],Codigos10[],3,0)</f>
        <v>Sin especificar</v>
      </c>
      <c r="H2905">
        <f>+VLOOKUP(Importaciones_mensuales[[#This Row],[Tipo]],Cod_tipo[],2,0)</f>
        <v>5</v>
      </c>
      <c r="I2905" t="str">
        <f>+VLOOKUP(Importaciones_mensuales[[#This Row],[Código Arancelario]],Codigos10[],5,0)</f>
        <v>Hortalizas</v>
      </c>
      <c r="J2905">
        <f>+VLOOKUP(Importaciones_mensuales[[#This Row],[Categoría]],Cod_Tipo_cultivo[],2,0)</f>
        <v>7</v>
      </c>
      <c r="K2905" t="s">
        <v>20</v>
      </c>
      <c r="L2905">
        <f>+VLOOKUP(Importaciones_mensuales[[#This Row],[Contenido]],Contenido_cod[],2,0)</f>
        <v>2</v>
      </c>
      <c r="M2905" t="str">
        <f>+VLOOKUP(Importaciones_mensuales[[#This Row],[Código Arancelario]],Codigos10[],7,0)</f>
        <v>Sin especificar</v>
      </c>
      <c r="N2905">
        <v>2016</v>
      </c>
      <c r="O2905">
        <v>2.9712091887453909</v>
      </c>
      <c r="P2905" t="s">
        <v>364</v>
      </c>
      <c r="Q2905" t="s">
        <v>364</v>
      </c>
      <c r="R2905" t="s">
        <v>364</v>
      </c>
      <c r="S2905" t="s">
        <v>364</v>
      </c>
      <c r="T2905" t="s">
        <v>364</v>
      </c>
      <c r="U2905" t="s">
        <v>364</v>
      </c>
      <c r="V2905" t="s">
        <v>364</v>
      </c>
      <c r="W2905" t="s">
        <v>364</v>
      </c>
      <c r="X2905" t="s">
        <v>364</v>
      </c>
      <c r="Y2905" t="s">
        <v>364</v>
      </c>
      <c r="Z2905">
        <v>292.52</v>
      </c>
    </row>
    <row r="2906" spans="1:26" x14ac:dyDescent="0.25">
      <c r="A2906" t="s">
        <v>85</v>
      </c>
      <c r="B2906" t="s">
        <v>363</v>
      </c>
      <c r="C2906" t="str">
        <f>+VLOOKUP(Importaciones_mensuales[[#This Row],[Código Arancelario]],Codigos10[],2,0)</f>
        <v>Pepino</v>
      </c>
      <c r="D2906">
        <f>+VLOOKUP(Importaciones_mensuales[[#This Row],[Cultivo]],Cod_categoría[],2,0)</f>
        <v>100112016</v>
      </c>
      <c r="E2906" t="str">
        <f>+VLOOKUP(Importaciones_mensuales[[#This Row],[Código Arancelario]],Codigos10[],4,0)</f>
        <v>Conserva</v>
      </c>
      <c r="F2906">
        <f>+VLOOKUP(Importaciones_mensuales[[#This Row],[Procesamiento]],Cod_procesamiento[],2,0)</f>
        <v>2</v>
      </c>
      <c r="G2906" t="str">
        <f>+VLOOKUP(Importaciones_mensuales[[#This Row],[Código Arancelario]],Codigos10[],3,0)</f>
        <v>Sin especificar</v>
      </c>
      <c r="H2906">
        <f>+VLOOKUP(Importaciones_mensuales[[#This Row],[Tipo]],Cod_tipo[],2,0)</f>
        <v>5</v>
      </c>
      <c r="I2906" t="str">
        <f>+VLOOKUP(Importaciones_mensuales[[#This Row],[Código Arancelario]],Codigos10[],5,0)</f>
        <v>Hortalizas</v>
      </c>
      <c r="J2906">
        <f>+VLOOKUP(Importaciones_mensuales[[#This Row],[Categoría]],Cod_Tipo_cultivo[],2,0)</f>
        <v>7</v>
      </c>
      <c r="K2906" t="s">
        <v>20</v>
      </c>
      <c r="L2906">
        <f>+VLOOKUP(Importaciones_mensuales[[#This Row],[Contenido]],Contenido_cod[],2,0)</f>
        <v>2</v>
      </c>
      <c r="M2906" t="str">
        <f>+VLOOKUP(Importaciones_mensuales[[#This Row],[Código Arancelario]],Codigos10[],7,0)</f>
        <v>Pepinos y pepinillos</v>
      </c>
      <c r="N2906">
        <v>2016</v>
      </c>
      <c r="O2906">
        <v>0.76995472222222217</v>
      </c>
      <c r="P2906" t="s">
        <v>364</v>
      </c>
      <c r="Q2906">
        <v>0.79</v>
      </c>
      <c r="R2906">
        <v>0.56735354045411435</v>
      </c>
      <c r="S2906" t="s">
        <v>364</v>
      </c>
      <c r="T2906">
        <v>0.68684830246913575</v>
      </c>
      <c r="U2906">
        <v>0.59289861111111108</v>
      </c>
      <c r="V2906" t="s">
        <v>364</v>
      </c>
      <c r="W2906" t="s">
        <v>364</v>
      </c>
      <c r="X2906">
        <v>0.64111315789473688</v>
      </c>
      <c r="Y2906" t="s">
        <v>364</v>
      </c>
      <c r="Z2906" t="s">
        <v>364</v>
      </c>
    </row>
    <row r="2907" spans="1:26" x14ac:dyDescent="0.25">
      <c r="A2907" t="s">
        <v>86</v>
      </c>
      <c r="B2907" t="s">
        <v>363</v>
      </c>
      <c r="C2907" t="str">
        <f>+VLOOKUP(Importaciones_mensuales[[#This Row],[Código Arancelario]],Codigos10[],2,0)</f>
        <v>Pepino</v>
      </c>
      <c r="D2907">
        <f>+VLOOKUP(Importaciones_mensuales[[#This Row],[Cultivo]],Cod_categoría[],2,0)</f>
        <v>100112016</v>
      </c>
      <c r="E2907" t="str">
        <f>+VLOOKUP(Importaciones_mensuales[[#This Row],[Código Arancelario]],Codigos10[],4,0)</f>
        <v>Conserva</v>
      </c>
      <c r="F2907">
        <f>+VLOOKUP(Importaciones_mensuales[[#This Row],[Procesamiento]],Cod_procesamiento[],2,0)</f>
        <v>2</v>
      </c>
      <c r="G2907" t="str">
        <f>+VLOOKUP(Importaciones_mensuales[[#This Row],[Código Arancelario]],Codigos10[],3,0)</f>
        <v>Sin especificar</v>
      </c>
      <c r="H2907">
        <f>+VLOOKUP(Importaciones_mensuales[[#This Row],[Tipo]],Cod_tipo[],2,0)</f>
        <v>5</v>
      </c>
      <c r="I2907" t="str">
        <f>+VLOOKUP(Importaciones_mensuales[[#This Row],[Código Arancelario]],Codigos10[],5,0)</f>
        <v>Hortalizas</v>
      </c>
      <c r="J2907">
        <f>+VLOOKUP(Importaciones_mensuales[[#This Row],[Categoría]],Cod_Tipo_cultivo[],2,0)</f>
        <v>7</v>
      </c>
      <c r="K2907" t="s">
        <v>20</v>
      </c>
      <c r="L2907">
        <f>+VLOOKUP(Importaciones_mensuales[[#This Row],[Contenido]],Contenido_cod[],2,0)</f>
        <v>2</v>
      </c>
      <c r="M2907" t="str">
        <f>+VLOOKUP(Importaciones_mensuales[[#This Row],[Código Arancelario]],Codigos10[],7,0)</f>
        <v>Pepinos y pepinillos</v>
      </c>
      <c r="N2907">
        <v>2016</v>
      </c>
      <c r="O2907">
        <v>0.79</v>
      </c>
      <c r="P2907">
        <v>0.70895833333333336</v>
      </c>
      <c r="Q2907">
        <v>0.82</v>
      </c>
      <c r="R2907">
        <v>0.85661675213675215</v>
      </c>
      <c r="S2907">
        <v>0.70674157303370788</v>
      </c>
      <c r="T2907">
        <v>0.83987191780821924</v>
      </c>
      <c r="U2907">
        <v>0.73875549450549449</v>
      </c>
      <c r="V2907" t="s">
        <v>364</v>
      </c>
      <c r="W2907">
        <v>0.72050555555555562</v>
      </c>
      <c r="X2907" t="s">
        <v>364</v>
      </c>
      <c r="Y2907" t="s">
        <v>364</v>
      </c>
      <c r="Z2907">
        <v>0.80805473324123411</v>
      </c>
    </row>
    <row r="2908" spans="1:26" x14ac:dyDescent="0.25">
      <c r="A2908" t="s">
        <v>87</v>
      </c>
      <c r="B2908" t="s">
        <v>363</v>
      </c>
      <c r="C2908" t="str">
        <f>+VLOOKUP(Importaciones_mensuales[[#This Row],[Código Arancelario]],Codigos10[],2,0)</f>
        <v>Cebolla</v>
      </c>
      <c r="D2908">
        <f>+VLOOKUP(Importaciones_mensuales[[#This Row],[Cultivo]],Cod_categoría[],2,0)</f>
        <v>100112004</v>
      </c>
      <c r="E2908" t="str">
        <f>+VLOOKUP(Importaciones_mensuales[[#This Row],[Código Arancelario]],Codigos10[],4,0)</f>
        <v>Deshidratado</v>
      </c>
      <c r="F2908">
        <f>+VLOOKUP(Importaciones_mensuales[[#This Row],[Procesamiento]],Cod_procesamiento[],2,0)</f>
        <v>3</v>
      </c>
      <c r="G2908" t="str">
        <f>+VLOOKUP(Importaciones_mensuales[[#This Row],[Código Arancelario]],Codigos10[],3,0)</f>
        <v>Sin especificar</v>
      </c>
      <c r="H2908">
        <f>+VLOOKUP(Importaciones_mensuales[[#This Row],[Tipo]],Cod_tipo[],2,0)</f>
        <v>5</v>
      </c>
      <c r="I2908" t="str">
        <f>+VLOOKUP(Importaciones_mensuales[[#This Row],[Código Arancelario]],Codigos10[],5,0)</f>
        <v>Hortalizas</v>
      </c>
      <c r="J2908">
        <f>+VLOOKUP(Importaciones_mensuales[[#This Row],[Categoría]],Cod_Tipo_cultivo[],2,0)</f>
        <v>7</v>
      </c>
      <c r="K2908" t="s">
        <v>20</v>
      </c>
      <c r="L2908">
        <f>+VLOOKUP(Importaciones_mensuales[[#This Row],[Contenido]],Contenido_cod[],2,0)</f>
        <v>2</v>
      </c>
      <c r="M2908" t="str">
        <f>+VLOOKUP(Importaciones_mensuales[[#This Row],[Código Arancelario]],Codigos10[],7,0)</f>
        <v>Sin especificar</v>
      </c>
      <c r="N2908">
        <v>2016</v>
      </c>
      <c r="O2908">
        <v>2.4072453885990925</v>
      </c>
      <c r="P2908">
        <v>2.4555604924718399</v>
      </c>
      <c r="Q2908">
        <v>2.3507572130086301</v>
      </c>
      <c r="R2908">
        <v>2.4132631485105471</v>
      </c>
      <c r="S2908">
        <v>2.0184976638228691</v>
      </c>
      <c r="T2908">
        <v>2.0280688403781153</v>
      </c>
      <c r="U2908">
        <v>2.2855453580503706</v>
      </c>
      <c r="V2908">
        <v>2.4155927556779981</v>
      </c>
      <c r="W2908">
        <v>2.3922910438322358</v>
      </c>
      <c r="X2908">
        <v>2.3001687144422212</v>
      </c>
      <c r="Y2908">
        <v>2.2079817387302958</v>
      </c>
      <c r="Z2908">
        <v>2.1854947094716337</v>
      </c>
    </row>
    <row r="2909" spans="1:26" x14ac:dyDescent="0.25">
      <c r="A2909" t="s">
        <v>89</v>
      </c>
      <c r="B2909" t="s">
        <v>363</v>
      </c>
      <c r="C2909" t="str">
        <f>+VLOOKUP(Importaciones_mensuales[[#This Row],[Código Arancelario]],Codigos10[],2,0)</f>
        <v>Puerro</v>
      </c>
      <c r="D2909">
        <f>+VLOOKUP(Importaciones_mensuales[[#This Row],[Cultivo]],Cod_categoría[],2,0)</f>
        <v>100114035</v>
      </c>
      <c r="E2909" t="str">
        <f>+VLOOKUP(Importaciones_mensuales[[#This Row],[Código Arancelario]],Codigos10[],4,0)</f>
        <v>Deshidratado</v>
      </c>
      <c r="F2909">
        <f>+VLOOKUP(Importaciones_mensuales[[#This Row],[Procesamiento]],Cod_procesamiento[],2,0)</f>
        <v>3</v>
      </c>
      <c r="G2909" t="str">
        <f>+VLOOKUP(Importaciones_mensuales[[#This Row],[Código Arancelario]],Codigos10[],3,0)</f>
        <v>Sin especificar</v>
      </c>
      <c r="H2909">
        <f>+VLOOKUP(Importaciones_mensuales[[#This Row],[Tipo]],Cod_tipo[],2,0)</f>
        <v>5</v>
      </c>
      <c r="I2909" t="str">
        <f>+VLOOKUP(Importaciones_mensuales[[#This Row],[Código Arancelario]],Codigos10[],5,0)</f>
        <v>Hortalizas</v>
      </c>
      <c r="J2909">
        <f>+VLOOKUP(Importaciones_mensuales[[#This Row],[Categoría]],Cod_Tipo_cultivo[],2,0)</f>
        <v>7</v>
      </c>
      <c r="K2909" t="s">
        <v>20</v>
      </c>
      <c r="L2909">
        <f>+VLOOKUP(Importaciones_mensuales[[#This Row],[Contenido]],Contenido_cod[],2,0)</f>
        <v>2</v>
      </c>
      <c r="M2909" t="str">
        <f>+VLOOKUP(Importaciones_mensuales[[#This Row],[Código Arancelario]],Codigos10[],7,0)</f>
        <v>Sin especificar</v>
      </c>
      <c r="N2909">
        <v>2016</v>
      </c>
      <c r="O2909">
        <v>3.2765079365079366</v>
      </c>
      <c r="P2909" t="s">
        <v>364</v>
      </c>
      <c r="Q2909" t="s">
        <v>364</v>
      </c>
      <c r="R2909">
        <v>4.8</v>
      </c>
      <c r="S2909">
        <v>4.216241167844287</v>
      </c>
      <c r="T2909">
        <v>3.6877872047695486</v>
      </c>
      <c r="U2909">
        <v>3.2183166666666665</v>
      </c>
      <c r="V2909">
        <v>4.71</v>
      </c>
      <c r="W2909" t="s">
        <v>364</v>
      </c>
      <c r="X2909" t="s">
        <v>364</v>
      </c>
      <c r="Y2909" t="s">
        <v>364</v>
      </c>
      <c r="Z2909">
        <v>5.39</v>
      </c>
    </row>
    <row r="2910" spans="1:26" x14ac:dyDescent="0.25">
      <c r="A2910" t="s">
        <v>246</v>
      </c>
      <c r="B2910" t="s">
        <v>362</v>
      </c>
      <c r="C2910" t="str">
        <f>+VLOOKUP(Importaciones_mensuales[[#This Row],[Código Arancelario]],Codigos10[],2,0)</f>
        <v>Frutilla</v>
      </c>
      <c r="D2910">
        <f>+VLOOKUP(Importaciones_mensuales[[#This Row],[Cultivo]],Cod_categoría[],2,0)</f>
        <v>100112025</v>
      </c>
      <c r="E2910" t="str">
        <f>+VLOOKUP(Importaciones_mensuales[[#This Row],[Código Arancelario]],Codigos10[],4,0)</f>
        <v>Congelado</v>
      </c>
      <c r="F2910">
        <f>+VLOOKUP(Importaciones_mensuales[[#This Row],[Procesamiento]],Cod_procesamiento[],2,0)</f>
        <v>1</v>
      </c>
      <c r="G2910" t="str">
        <f>+VLOOKUP(Importaciones_mensuales[[#This Row],[Código Arancelario]],Codigos10[],3,0)</f>
        <v>Orgánico</v>
      </c>
      <c r="H2910">
        <f>+VLOOKUP(Importaciones_mensuales[[#This Row],[Tipo]],Cod_tipo[],2,0)</f>
        <v>1</v>
      </c>
      <c r="I2910" t="str">
        <f>+VLOOKUP(Importaciones_mensuales[[#This Row],[Código Arancelario]],Codigos10[],5,0)</f>
        <v>Berries</v>
      </c>
      <c r="J2910">
        <f>+VLOOKUP(Importaciones_mensuales[[#This Row],[Categoría]],Cod_Tipo_cultivo[],2,0)</f>
        <v>1</v>
      </c>
      <c r="K2910" t="s">
        <v>129</v>
      </c>
      <c r="L2910">
        <f>+VLOOKUP(Importaciones_mensuales[[#This Row],[Contenido]],Contenido_cod[],2,0)</f>
        <v>1</v>
      </c>
      <c r="M2910" t="str">
        <f>+VLOOKUP(Importaciones_mensuales[[#This Row],[Código Arancelario]],Codigos10[],7,0)</f>
        <v>Sin especificar</v>
      </c>
      <c r="N2910">
        <v>2018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22000</v>
      </c>
      <c r="W2910">
        <v>18.3857</v>
      </c>
      <c r="X2910">
        <v>70206</v>
      </c>
      <c r="Y2910">
        <v>28400</v>
      </c>
      <c r="Z2910">
        <v>0</v>
      </c>
    </row>
    <row r="2911" spans="1:26" x14ac:dyDescent="0.25">
      <c r="A2911" t="s">
        <v>93</v>
      </c>
      <c r="B2911" t="s">
        <v>363</v>
      </c>
      <c r="C2911" t="str">
        <f>+VLOOKUP(Importaciones_mensuales[[#This Row],[Código Arancelario]],Codigos10[],2,0)</f>
        <v>Apio</v>
      </c>
      <c r="D2911">
        <f>+VLOOKUP(Importaciones_mensuales[[#This Row],[Cultivo]],Cod_categoría[],2,0)</f>
        <v>100112017</v>
      </c>
      <c r="E2911" t="str">
        <f>+VLOOKUP(Importaciones_mensuales[[#This Row],[Código Arancelario]],Codigos10[],4,0)</f>
        <v>Deshidratado</v>
      </c>
      <c r="F2911">
        <f>+VLOOKUP(Importaciones_mensuales[[#This Row],[Procesamiento]],Cod_procesamiento[],2,0)</f>
        <v>3</v>
      </c>
      <c r="G2911" t="str">
        <f>+VLOOKUP(Importaciones_mensuales[[#This Row],[Código Arancelario]],Codigos10[],3,0)</f>
        <v>Sin especificar</v>
      </c>
      <c r="H2911">
        <f>+VLOOKUP(Importaciones_mensuales[[#This Row],[Tipo]],Cod_tipo[],2,0)</f>
        <v>5</v>
      </c>
      <c r="I2911" t="str">
        <f>+VLOOKUP(Importaciones_mensuales[[#This Row],[Código Arancelario]],Codigos10[],5,0)</f>
        <v>Hortalizas</v>
      </c>
      <c r="J2911">
        <f>+VLOOKUP(Importaciones_mensuales[[#This Row],[Categoría]],Cod_Tipo_cultivo[],2,0)</f>
        <v>7</v>
      </c>
      <c r="K2911" t="s">
        <v>20</v>
      </c>
      <c r="L2911">
        <f>+VLOOKUP(Importaciones_mensuales[[#This Row],[Contenido]],Contenido_cod[],2,0)</f>
        <v>2</v>
      </c>
      <c r="M2911" t="str">
        <f>+VLOOKUP(Importaciones_mensuales[[#This Row],[Código Arancelario]],Codigos10[],7,0)</f>
        <v>Sin especificar</v>
      </c>
      <c r="N2911">
        <v>2016</v>
      </c>
      <c r="O2911" t="s">
        <v>364</v>
      </c>
      <c r="P2911" t="s">
        <v>364</v>
      </c>
      <c r="Q2911">
        <v>321.39999999999998</v>
      </c>
      <c r="R2911">
        <v>3.3354000000000004</v>
      </c>
      <c r="S2911">
        <v>3.3341000000000003</v>
      </c>
      <c r="T2911" t="s">
        <v>364</v>
      </c>
      <c r="U2911" t="s">
        <v>364</v>
      </c>
      <c r="V2911" t="s">
        <v>364</v>
      </c>
      <c r="W2911">
        <v>3.3031999999999999</v>
      </c>
      <c r="X2911" t="s">
        <v>364</v>
      </c>
      <c r="Y2911" t="s">
        <v>364</v>
      </c>
      <c r="Z2911" t="s">
        <v>364</v>
      </c>
    </row>
    <row r="2912" spans="1:26" x14ac:dyDescent="0.25">
      <c r="A2912" t="s">
        <v>95</v>
      </c>
      <c r="B2912" t="s">
        <v>363</v>
      </c>
      <c r="C2912" t="str">
        <f>+VLOOKUP(Importaciones_mensuales[[#This Row],[Código Arancelario]],Codigos10[],2,0)</f>
        <v>Ajo</v>
      </c>
      <c r="D2912">
        <f>+VLOOKUP(Importaciones_mensuales[[#This Row],[Cultivo]],Cod_categoría[],2,0)</f>
        <v>100112003</v>
      </c>
      <c r="E2912" t="str">
        <f>+VLOOKUP(Importaciones_mensuales[[#This Row],[Código Arancelario]],Codigos10[],4,0)</f>
        <v>Deshidratado</v>
      </c>
      <c r="F2912">
        <f>+VLOOKUP(Importaciones_mensuales[[#This Row],[Procesamiento]],Cod_procesamiento[],2,0)</f>
        <v>3</v>
      </c>
      <c r="G2912" t="str">
        <f>+VLOOKUP(Importaciones_mensuales[[#This Row],[Código Arancelario]],Codigos10[],3,0)</f>
        <v>Sin especificar</v>
      </c>
      <c r="H2912">
        <f>+VLOOKUP(Importaciones_mensuales[[#This Row],[Tipo]],Cod_tipo[],2,0)</f>
        <v>5</v>
      </c>
      <c r="I2912" t="str">
        <f>+VLOOKUP(Importaciones_mensuales[[#This Row],[Código Arancelario]],Codigos10[],5,0)</f>
        <v>Hortalizas</v>
      </c>
      <c r="J2912">
        <f>+VLOOKUP(Importaciones_mensuales[[#This Row],[Categoría]],Cod_Tipo_cultivo[],2,0)</f>
        <v>7</v>
      </c>
      <c r="K2912" t="s">
        <v>20</v>
      </c>
      <c r="L2912">
        <f>+VLOOKUP(Importaciones_mensuales[[#This Row],[Contenido]],Contenido_cod[],2,0)</f>
        <v>2</v>
      </c>
      <c r="M2912" t="str">
        <f>+VLOOKUP(Importaciones_mensuales[[#This Row],[Código Arancelario]],Codigos10[],7,0)</f>
        <v>Sin especificar</v>
      </c>
      <c r="N2912">
        <v>2016</v>
      </c>
      <c r="O2912">
        <v>2.5691225856697821</v>
      </c>
      <c r="P2912">
        <v>2.2686403749687329</v>
      </c>
      <c r="Q2912">
        <v>2.3987118520401518</v>
      </c>
      <c r="R2912">
        <v>2.778007607054704</v>
      </c>
      <c r="S2912">
        <v>2.3421522596244264</v>
      </c>
      <c r="T2912">
        <v>2.6478886597553926</v>
      </c>
      <c r="U2912">
        <v>2.7481077822094426</v>
      </c>
      <c r="V2912">
        <v>3.416575557470404</v>
      </c>
      <c r="W2912">
        <v>2.7064434408133966</v>
      </c>
      <c r="X2912">
        <v>2.9531734516956951</v>
      </c>
      <c r="Y2912">
        <v>3.0708363514936687</v>
      </c>
      <c r="Z2912">
        <v>3.6926309944346118</v>
      </c>
    </row>
    <row r="2913" spans="1:26" x14ac:dyDescent="0.25">
      <c r="A2913" t="s">
        <v>248</v>
      </c>
      <c r="B2913" t="s">
        <v>362</v>
      </c>
      <c r="C2913" t="str">
        <f>+VLOOKUP(Importaciones_mensuales[[#This Row],[Código Arancelario]],Codigos10[],2,0)</f>
        <v>Mora</v>
      </c>
      <c r="D2913">
        <f>+VLOOKUP(Importaciones_mensuales[[#This Row],[Cultivo]],Cod_categoría[],2,0)</f>
        <v>100101008</v>
      </c>
      <c r="E2913" t="str">
        <f>+VLOOKUP(Importaciones_mensuales[[#This Row],[Código Arancelario]],Codigos10[],4,0)</f>
        <v>Congelado</v>
      </c>
      <c r="F2913">
        <f>+VLOOKUP(Importaciones_mensuales[[#This Row],[Procesamiento]],Cod_procesamiento[],2,0)</f>
        <v>1</v>
      </c>
      <c r="G2913" t="str">
        <f>+VLOOKUP(Importaciones_mensuales[[#This Row],[Código Arancelario]],Codigos10[],3,0)</f>
        <v>No orgánico</v>
      </c>
      <c r="H2913">
        <f>+VLOOKUP(Importaciones_mensuales[[#This Row],[Tipo]],Cod_tipo[],2,0)</f>
        <v>2</v>
      </c>
      <c r="I2913" t="str">
        <f>+VLOOKUP(Importaciones_mensuales[[#This Row],[Código Arancelario]],Codigos10[],5,0)</f>
        <v>Berries</v>
      </c>
      <c r="J2913">
        <f>+VLOOKUP(Importaciones_mensuales[[#This Row],[Categoría]],Cod_Tipo_cultivo[],2,0)</f>
        <v>1</v>
      </c>
      <c r="K2913" t="s">
        <v>129</v>
      </c>
      <c r="L2913">
        <f>+VLOOKUP(Importaciones_mensuales[[#This Row],[Contenido]],Contenido_cod[],2,0)</f>
        <v>1</v>
      </c>
      <c r="M2913" t="str">
        <f>+VLOOKUP(Importaciones_mensuales[[#This Row],[Código Arancelario]],Codigos10[],7,0)</f>
        <v>Sin especificar</v>
      </c>
      <c r="N2913">
        <v>2018</v>
      </c>
      <c r="O2913">
        <v>0</v>
      </c>
      <c r="P2913">
        <v>0</v>
      </c>
      <c r="Q2913">
        <v>20</v>
      </c>
      <c r="R2913">
        <v>0</v>
      </c>
      <c r="S2913">
        <v>0</v>
      </c>
      <c r="T2913">
        <v>0</v>
      </c>
      <c r="U2913">
        <v>0</v>
      </c>
      <c r="V2913">
        <v>1161.5999999999999</v>
      </c>
      <c r="W2913">
        <v>0</v>
      </c>
      <c r="X2913">
        <v>0</v>
      </c>
      <c r="Y2913">
        <v>0</v>
      </c>
      <c r="Z2913">
        <v>0</v>
      </c>
    </row>
    <row r="2914" spans="1:26" x14ac:dyDescent="0.25">
      <c r="A2914" t="s">
        <v>97</v>
      </c>
      <c r="B2914" t="s">
        <v>363</v>
      </c>
      <c r="C2914" t="str">
        <f>+VLOOKUP(Importaciones_mensuales[[#This Row],[Código Arancelario]],Codigos10[],2,0)</f>
        <v>Maíz</v>
      </c>
      <c r="D2914">
        <f>+VLOOKUP(Importaciones_mensuales[[#This Row],[Cultivo]],Cod_categoría[],2,0)</f>
        <v>100114015</v>
      </c>
      <c r="E2914" t="str">
        <f>+VLOOKUP(Importaciones_mensuales[[#This Row],[Código Arancelario]],Codigos10[],4,0)</f>
        <v>Deshidratado</v>
      </c>
      <c r="F2914">
        <f>+VLOOKUP(Importaciones_mensuales[[#This Row],[Procesamiento]],Cod_procesamiento[],2,0)</f>
        <v>3</v>
      </c>
      <c r="G2914" t="str">
        <f>+VLOOKUP(Importaciones_mensuales[[#This Row],[Código Arancelario]],Codigos10[],3,0)</f>
        <v>Siembra</v>
      </c>
      <c r="H2914">
        <f>+VLOOKUP(Importaciones_mensuales[[#This Row],[Tipo]],Cod_tipo[],2,0)</f>
        <v>6</v>
      </c>
      <c r="I2914" t="str">
        <f>+VLOOKUP(Importaciones_mensuales[[#This Row],[Código Arancelario]],Codigos10[],5,0)</f>
        <v>Hortalizas</v>
      </c>
      <c r="J2914">
        <f>+VLOOKUP(Importaciones_mensuales[[#This Row],[Categoría]],Cod_Tipo_cultivo[],2,0)</f>
        <v>7</v>
      </c>
      <c r="K2914" t="s">
        <v>20</v>
      </c>
      <c r="L2914">
        <f>+VLOOKUP(Importaciones_mensuales[[#This Row],[Contenido]],Contenido_cod[],2,0)</f>
        <v>2</v>
      </c>
      <c r="M2914" t="str">
        <f>+VLOOKUP(Importaciones_mensuales[[#This Row],[Código Arancelario]],Codigos10[],7,0)</f>
        <v>Maíz dulce</v>
      </c>
      <c r="N2914">
        <v>2016</v>
      </c>
      <c r="O2914">
        <v>26.072546421527619</v>
      </c>
      <c r="P2914">
        <v>33.830575447570332</v>
      </c>
      <c r="Q2914" t="s">
        <v>364</v>
      </c>
      <c r="R2914" t="s">
        <v>364</v>
      </c>
      <c r="S2914" t="s">
        <v>364</v>
      </c>
      <c r="T2914">
        <v>16.604645889019391</v>
      </c>
      <c r="U2914">
        <v>6.1719192330845969</v>
      </c>
      <c r="V2914">
        <v>14.530665265843684</v>
      </c>
      <c r="W2914">
        <v>6.6371064087760665</v>
      </c>
      <c r="X2914">
        <v>19.766715170780063</v>
      </c>
      <c r="Y2914">
        <v>18.610725505440268</v>
      </c>
      <c r="Z2914">
        <v>10.247755066456373</v>
      </c>
    </row>
    <row r="2915" spans="1:26" x14ac:dyDescent="0.25">
      <c r="A2915" t="s">
        <v>98</v>
      </c>
      <c r="B2915" t="s">
        <v>363</v>
      </c>
      <c r="C2915" t="str">
        <f>+VLOOKUP(Importaciones_mensuales[[#This Row],[Código Arancelario]],Codigos10[],2,0)</f>
        <v>Maíz</v>
      </c>
      <c r="D2915">
        <f>+VLOOKUP(Importaciones_mensuales[[#This Row],[Cultivo]],Cod_categoría[],2,0)</f>
        <v>100114015</v>
      </c>
      <c r="E2915" t="str">
        <f>+VLOOKUP(Importaciones_mensuales[[#This Row],[Código Arancelario]],Codigos10[],4,0)</f>
        <v>Deshidratado</v>
      </c>
      <c r="F2915">
        <f>+VLOOKUP(Importaciones_mensuales[[#This Row],[Procesamiento]],Cod_procesamiento[],2,0)</f>
        <v>3</v>
      </c>
      <c r="G2915" t="str">
        <f>+VLOOKUP(Importaciones_mensuales[[#This Row],[Código Arancelario]],Codigos10[],3,0)</f>
        <v>Consumo</v>
      </c>
      <c r="H2915">
        <f>+VLOOKUP(Importaciones_mensuales[[#This Row],[Tipo]],Cod_tipo[],2,0)</f>
        <v>7</v>
      </c>
      <c r="I2915" t="str">
        <f>+VLOOKUP(Importaciones_mensuales[[#This Row],[Código Arancelario]],Codigos10[],5,0)</f>
        <v>Hortalizas</v>
      </c>
      <c r="J2915">
        <f>+VLOOKUP(Importaciones_mensuales[[#This Row],[Categoría]],Cod_Tipo_cultivo[],2,0)</f>
        <v>7</v>
      </c>
      <c r="K2915" t="s">
        <v>20</v>
      </c>
      <c r="L2915">
        <f>+VLOOKUP(Importaciones_mensuales[[#This Row],[Contenido]],Contenido_cod[],2,0)</f>
        <v>2</v>
      </c>
      <c r="M2915" t="str">
        <f>+VLOOKUP(Importaciones_mensuales[[#This Row],[Código Arancelario]],Codigos10[],7,0)</f>
        <v>Maíz dulce</v>
      </c>
      <c r="N2915">
        <v>2016</v>
      </c>
      <c r="O2915" t="s">
        <v>364</v>
      </c>
      <c r="P2915">
        <v>5.164765891472868</v>
      </c>
      <c r="Q2915" t="s">
        <v>364</v>
      </c>
      <c r="R2915" t="s">
        <v>364</v>
      </c>
      <c r="S2915">
        <v>0.24997293200519705</v>
      </c>
      <c r="T2915">
        <v>3.6074158730158734</v>
      </c>
      <c r="U2915">
        <v>0.40829508196721309</v>
      </c>
      <c r="V2915">
        <v>0.13698057813911471</v>
      </c>
      <c r="W2915">
        <v>0.23138799891392886</v>
      </c>
      <c r="X2915">
        <v>0.31486851163431095</v>
      </c>
      <c r="Y2915">
        <v>0.33034960629921256</v>
      </c>
      <c r="Z2915">
        <v>0.10283665494333724</v>
      </c>
    </row>
    <row r="2916" spans="1:26" x14ac:dyDescent="0.25">
      <c r="A2916" t="s">
        <v>100</v>
      </c>
      <c r="B2916" t="s">
        <v>363</v>
      </c>
      <c r="C2916" t="str">
        <f>+VLOOKUP(Importaciones_mensuales[[#This Row],[Código Arancelario]],Codigos10[],2,0)</f>
        <v>Maíz</v>
      </c>
      <c r="D2916">
        <f>+VLOOKUP(Importaciones_mensuales[[#This Row],[Cultivo]],Cod_categoría[],2,0)</f>
        <v>100114015</v>
      </c>
      <c r="E2916" t="str">
        <f>+VLOOKUP(Importaciones_mensuales[[#This Row],[Código Arancelario]],Codigos10[],4,0)</f>
        <v>Deshidratado</v>
      </c>
      <c r="F2916">
        <f>+VLOOKUP(Importaciones_mensuales[[#This Row],[Procesamiento]],Cod_procesamiento[],2,0)</f>
        <v>3</v>
      </c>
      <c r="G2916" t="str">
        <f>+VLOOKUP(Importaciones_mensuales[[#This Row],[Código Arancelario]],Codigos10[],3,0)</f>
        <v>Sin especificar</v>
      </c>
      <c r="H2916">
        <f>+VLOOKUP(Importaciones_mensuales[[#This Row],[Tipo]],Cod_tipo[],2,0)</f>
        <v>5</v>
      </c>
      <c r="I2916" t="str">
        <f>+VLOOKUP(Importaciones_mensuales[[#This Row],[Código Arancelario]],Codigos10[],5,0)</f>
        <v>Hortalizas</v>
      </c>
      <c r="J2916">
        <f>+VLOOKUP(Importaciones_mensuales[[#This Row],[Categoría]],Cod_Tipo_cultivo[],2,0)</f>
        <v>7</v>
      </c>
      <c r="K2916" t="s">
        <v>20</v>
      </c>
      <c r="L2916">
        <f>+VLOOKUP(Importaciones_mensuales[[#This Row],[Contenido]],Contenido_cod[],2,0)</f>
        <v>2</v>
      </c>
      <c r="M2916" t="str">
        <f>+VLOOKUP(Importaciones_mensuales[[#This Row],[Código Arancelario]],Codigos10[],7,0)</f>
        <v>Maíz dulce</v>
      </c>
      <c r="N2916">
        <v>2016</v>
      </c>
      <c r="O2916" t="s">
        <v>364</v>
      </c>
      <c r="P2916" t="s">
        <v>364</v>
      </c>
      <c r="Q2916">
        <v>0.10766976744186046</v>
      </c>
      <c r="R2916">
        <v>0.10757504034427111</v>
      </c>
      <c r="S2916">
        <v>0.2619847908745247</v>
      </c>
      <c r="T2916">
        <v>0.10594682835820896</v>
      </c>
      <c r="U2916">
        <v>0.10658823529411765</v>
      </c>
      <c r="V2916">
        <v>44.547837483617307</v>
      </c>
      <c r="W2916" t="s">
        <v>364</v>
      </c>
      <c r="X2916">
        <v>8.6041051459553675</v>
      </c>
      <c r="Y2916">
        <v>26.938065099457507</v>
      </c>
      <c r="Z2916">
        <v>28.700387221684416</v>
      </c>
    </row>
    <row r="2917" spans="1:26" x14ac:dyDescent="0.25">
      <c r="A2917" t="s">
        <v>249</v>
      </c>
      <c r="B2917" t="s">
        <v>362</v>
      </c>
      <c r="C2917" t="str">
        <f>+VLOOKUP(Importaciones_mensuales[[#This Row],[Código Arancelario]],Codigos10[],2,0)</f>
        <v>Frambuesa</v>
      </c>
      <c r="D2917">
        <f>+VLOOKUP(Importaciones_mensuales[[#This Row],[Cultivo]],Cod_categoría[],2,0)</f>
        <v>100101004</v>
      </c>
      <c r="E2917" t="str">
        <f>+VLOOKUP(Importaciones_mensuales[[#This Row],[Código Arancelario]],Codigos10[],4,0)</f>
        <v>Congelado</v>
      </c>
      <c r="F2917">
        <f>+VLOOKUP(Importaciones_mensuales[[#This Row],[Procesamiento]],Cod_procesamiento[],2,0)</f>
        <v>1</v>
      </c>
      <c r="G2917" t="str">
        <f>+VLOOKUP(Importaciones_mensuales[[#This Row],[Código Arancelario]],Codigos10[],3,0)</f>
        <v>Orgánico</v>
      </c>
      <c r="H2917">
        <f>+VLOOKUP(Importaciones_mensuales[[#This Row],[Tipo]],Cod_tipo[],2,0)</f>
        <v>1</v>
      </c>
      <c r="I2917" t="str">
        <f>+VLOOKUP(Importaciones_mensuales[[#This Row],[Código Arancelario]],Codigos10[],5,0)</f>
        <v>Berries</v>
      </c>
      <c r="J2917">
        <f>+VLOOKUP(Importaciones_mensuales[[#This Row],[Categoría]],Cod_Tipo_cultivo[],2,0)</f>
        <v>1</v>
      </c>
      <c r="K2917" t="s">
        <v>129</v>
      </c>
      <c r="L2917">
        <f>+VLOOKUP(Importaciones_mensuales[[#This Row],[Contenido]],Contenido_cod[],2,0)</f>
        <v>1</v>
      </c>
      <c r="M2917" t="str">
        <f>+VLOOKUP(Importaciones_mensuales[[#This Row],[Código Arancelario]],Codigos10[],7,0)</f>
        <v>Sin especificar</v>
      </c>
      <c r="N2917">
        <v>2018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20400</v>
      </c>
      <c r="X2917">
        <v>42000</v>
      </c>
      <c r="Y2917">
        <v>0</v>
      </c>
      <c r="Z2917">
        <v>0</v>
      </c>
    </row>
    <row r="2918" spans="1:26" x14ac:dyDescent="0.25">
      <c r="A2918" t="s">
        <v>104</v>
      </c>
      <c r="B2918" t="s">
        <v>363</v>
      </c>
      <c r="C2918" t="str">
        <f>+VLOOKUP(Importaciones_mensuales[[#This Row],[Código Arancelario]],Codigos10[],2,0)</f>
        <v>Arveja</v>
      </c>
      <c r="D2918">
        <f>+VLOOKUP(Importaciones_mensuales[[#This Row],[Cultivo]],Cod_categoría[],2,0)</f>
        <v>100112022</v>
      </c>
      <c r="E2918" t="str">
        <f>+VLOOKUP(Importaciones_mensuales[[#This Row],[Código Arancelario]],Codigos10[],4,0)</f>
        <v>Deshidratado</v>
      </c>
      <c r="F2918">
        <f>+VLOOKUP(Importaciones_mensuales[[#This Row],[Procesamiento]],Cod_procesamiento[],2,0)</f>
        <v>3</v>
      </c>
      <c r="G2918" t="str">
        <f>+VLOOKUP(Importaciones_mensuales[[#This Row],[Código Arancelario]],Codigos10[],3,0)</f>
        <v>Siembra</v>
      </c>
      <c r="H2918">
        <f>+VLOOKUP(Importaciones_mensuales[[#This Row],[Tipo]],Cod_tipo[],2,0)</f>
        <v>6</v>
      </c>
      <c r="I2918" t="str">
        <f>+VLOOKUP(Importaciones_mensuales[[#This Row],[Código Arancelario]],Codigos10[],5,0)</f>
        <v>Granos</v>
      </c>
      <c r="J2918">
        <f>+VLOOKUP(Importaciones_mensuales[[#This Row],[Categoría]],Cod_Tipo_cultivo[],2,0)</f>
        <v>8</v>
      </c>
      <c r="K2918" t="s">
        <v>20</v>
      </c>
      <c r="L2918">
        <f>+VLOOKUP(Importaciones_mensuales[[#This Row],[Contenido]],Contenido_cod[],2,0)</f>
        <v>2</v>
      </c>
      <c r="M2918" t="str">
        <f>+VLOOKUP(Importaciones_mensuales[[#This Row],[Código Arancelario]],Codigos10[],7,0)</f>
        <v>Sin especificar</v>
      </c>
      <c r="N2918">
        <v>2016</v>
      </c>
      <c r="O2918" t="s">
        <v>364</v>
      </c>
      <c r="P2918">
        <v>1.4984169183757938</v>
      </c>
      <c r="Q2918">
        <v>1.7266913011372029</v>
      </c>
      <c r="R2918">
        <v>1.5879225229064564</v>
      </c>
      <c r="S2918">
        <v>1.1838584474885845</v>
      </c>
      <c r="T2918">
        <v>1.4253043478260869</v>
      </c>
      <c r="U2918">
        <v>1.4286546590377043</v>
      </c>
      <c r="V2918">
        <v>1.789088238654758</v>
      </c>
      <c r="W2918">
        <v>1.6065337371697797</v>
      </c>
      <c r="X2918">
        <v>14.956726768377257</v>
      </c>
      <c r="Y2918">
        <v>15.907176476411125</v>
      </c>
      <c r="Z2918" t="s">
        <v>364</v>
      </c>
    </row>
    <row r="2919" spans="1:26" x14ac:dyDescent="0.25">
      <c r="A2919" t="s">
        <v>106</v>
      </c>
      <c r="B2919" t="s">
        <v>363</v>
      </c>
      <c r="C2919" t="str">
        <f>+VLOOKUP(Importaciones_mensuales[[#This Row],[Código Arancelario]],Codigos10[],2,0)</f>
        <v>Arveja</v>
      </c>
      <c r="D2919">
        <f>+VLOOKUP(Importaciones_mensuales[[#This Row],[Cultivo]],Cod_categoría[],2,0)</f>
        <v>100112022</v>
      </c>
      <c r="E2919" t="str">
        <f>+VLOOKUP(Importaciones_mensuales[[#This Row],[Código Arancelario]],Codigos10[],4,0)</f>
        <v>Deshidratado</v>
      </c>
      <c r="F2919">
        <f>+VLOOKUP(Importaciones_mensuales[[#This Row],[Procesamiento]],Cod_procesamiento[],2,0)</f>
        <v>3</v>
      </c>
      <c r="G2919" t="str">
        <f>+VLOOKUP(Importaciones_mensuales[[#This Row],[Código Arancelario]],Codigos10[],3,0)</f>
        <v>Consumo</v>
      </c>
      <c r="H2919">
        <f>+VLOOKUP(Importaciones_mensuales[[#This Row],[Tipo]],Cod_tipo[],2,0)</f>
        <v>7</v>
      </c>
      <c r="I2919" t="str">
        <f>+VLOOKUP(Importaciones_mensuales[[#This Row],[Código Arancelario]],Codigos10[],5,0)</f>
        <v>Granos</v>
      </c>
      <c r="J2919">
        <f>+VLOOKUP(Importaciones_mensuales[[#This Row],[Categoría]],Cod_Tipo_cultivo[],2,0)</f>
        <v>8</v>
      </c>
      <c r="K2919" t="s">
        <v>20</v>
      </c>
      <c r="L2919">
        <f>+VLOOKUP(Importaciones_mensuales[[#This Row],[Contenido]],Contenido_cod[],2,0)</f>
        <v>2</v>
      </c>
      <c r="M2919" t="str">
        <f>+VLOOKUP(Importaciones_mensuales[[#This Row],[Código Arancelario]],Codigos10[],7,0)</f>
        <v>Sin especificar</v>
      </c>
      <c r="N2919">
        <v>2016</v>
      </c>
      <c r="O2919">
        <v>0.48455154661708855</v>
      </c>
      <c r="P2919">
        <v>0.53459110440781243</v>
      </c>
      <c r="Q2919">
        <v>0.49865728885199767</v>
      </c>
      <c r="R2919">
        <v>0.53202434546903776</v>
      </c>
      <c r="S2919">
        <v>0.52621313700804639</v>
      </c>
      <c r="T2919">
        <v>0.58708120490590321</v>
      </c>
      <c r="U2919">
        <v>0.60458706824171338</v>
      </c>
      <c r="V2919">
        <v>0.4720573859656117</v>
      </c>
      <c r="W2919">
        <v>0.51642716497307906</v>
      </c>
      <c r="X2919">
        <v>0.47083426941207984</v>
      </c>
      <c r="Y2919">
        <v>0.4395120942534006</v>
      </c>
      <c r="Z2919">
        <v>0.44403316709399043</v>
      </c>
    </row>
    <row r="2920" spans="1:26" x14ac:dyDescent="0.25">
      <c r="A2920" t="s">
        <v>107</v>
      </c>
      <c r="B2920" t="s">
        <v>363</v>
      </c>
      <c r="C2920" t="str">
        <f>+VLOOKUP(Importaciones_mensuales[[#This Row],[Código Arancelario]],Codigos10[],2,0)</f>
        <v>Garbanzo</v>
      </c>
      <c r="D2920">
        <f>+VLOOKUP(Importaciones_mensuales[[#This Row],[Cultivo]],Cod_categoría[],2,0)</f>
        <v>100110005</v>
      </c>
      <c r="E2920" t="str">
        <f>+VLOOKUP(Importaciones_mensuales[[#This Row],[Código Arancelario]],Codigos10[],4,0)</f>
        <v>Deshidratado</v>
      </c>
      <c r="F2920">
        <f>+VLOOKUP(Importaciones_mensuales[[#This Row],[Procesamiento]],Cod_procesamiento[],2,0)</f>
        <v>3</v>
      </c>
      <c r="G2920" t="str">
        <f>+VLOOKUP(Importaciones_mensuales[[#This Row],[Código Arancelario]],Codigos10[],3,0)</f>
        <v>Sin especificar</v>
      </c>
      <c r="H2920">
        <f>+VLOOKUP(Importaciones_mensuales[[#This Row],[Tipo]],Cod_tipo[],2,0)</f>
        <v>5</v>
      </c>
      <c r="I2920" t="str">
        <f>+VLOOKUP(Importaciones_mensuales[[#This Row],[Código Arancelario]],Codigos10[],5,0)</f>
        <v>Granos</v>
      </c>
      <c r="J2920">
        <f>+VLOOKUP(Importaciones_mensuales[[#This Row],[Categoría]],Cod_Tipo_cultivo[],2,0)</f>
        <v>8</v>
      </c>
      <c r="K2920" t="s">
        <v>20</v>
      </c>
      <c r="L2920">
        <f>+VLOOKUP(Importaciones_mensuales[[#This Row],[Contenido]],Contenido_cod[],2,0)</f>
        <v>2</v>
      </c>
      <c r="M2920" t="str">
        <f>+VLOOKUP(Importaciones_mensuales[[#This Row],[Código Arancelario]],Codigos10[],7,0)</f>
        <v>Sin especificar</v>
      </c>
      <c r="N2920">
        <v>2016</v>
      </c>
      <c r="O2920">
        <v>0.7487463227016885</v>
      </c>
      <c r="P2920">
        <v>0.76841066154754867</v>
      </c>
      <c r="Q2920">
        <v>0.70597833104888374</v>
      </c>
      <c r="R2920">
        <v>0.81873260430947514</v>
      </c>
      <c r="S2920">
        <v>0.77209577439309407</v>
      </c>
      <c r="T2920">
        <v>0.86525623875526803</v>
      </c>
      <c r="U2920">
        <v>0.85807571251548953</v>
      </c>
      <c r="V2920">
        <v>0.90005205372146202</v>
      </c>
      <c r="W2920">
        <v>0.86291404184265974</v>
      </c>
      <c r="X2920">
        <v>0.8965509454545455</v>
      </c>
      <c r="Y2920">
        <v>1.1269933854166667</v>
      </c>
      <c r="Z2920">
        <v>1.0614279501385042</v>
      </c>
    </row>
    <row r="2921" spans="1:26" x14ac:dyDescent="0.25">
      <c r="A2921" t="s">
        <v>109</v>
      </c>
      <c r="B2921" t="s">
        <v>363</v>
      </c>
      <c r="C2921" t="str">
        <f>+VLOOKUP(Importaciones_mensuales[[#This Row],[Código Arancelario]],Codigos10[],2,0)</f>
        <v>Poroto</v>
      </c>
      <c r="D2921">
        <f>+VLOOKUP(Importaciones_mensuales[[#This Row],[Cultivo]],Cod_categoría[],2,0)</f>
        <v>100110002</v>
      </c>
      <c r="E2921" t="str">
        <f>+VLOOKUP(Importaciones_mensuales[[#This Row],[Código Arancelario]],Codigos10[],4,0)</f>
        <v>Deshidratado</v>
      </c>
      <c r="F2921">
        <f>+VLOOKUP(Importaciones_mensuales[[#This Row],[Procesamiento]],Cod_procesamiento[],2,0)</f>
        <v>3</v>
      </c>
      <c r="G2921" t="str">
        <f>+VLOOKUP(Importaciones_mensuales[[#This Row],[Código Arancelario]],Codigos10[],3,0)</f>
        <v>Siembra</v>
      </c>
      <c r="H2921">
        <f>+VLOOKUP(Importaciones_mensuales[[#This Row],[Tipo]],Cod_tipo[],2,0)</f>
        <v>6</v>
      </c>
      <c r="I2921" t="str">
        <f>+VLOOKUP(Importaciones_mensuales[[#This Row],[Código Arancelario]],Codigos10[],5,0)</f>
        <v>Granos</v>
      </c>
      <c r="J2921">
        <f>+VLOOKUP(Importaciones_mensuales[[#This Row],[Categoría]],Cod_Tipo_cultivo[],2,0)</f>
        <v>8</v>
      </c>
      <c r="K2921" t="s">
        <v>20</v>
      </c>
      <c r="L2921">
        <f>+VLOOKUP(Importaciones_mensuales[[#This Row],[Contenido]],Contenido_cod[],2,0)</f>
        <v>2</v>
      </c>
      <c r="M2921" t="str">
        <f>+VLOOKUP(Importaciones_mensuales[[#This Row],[Código Arancelario]],Codigos10[],7,0)</f>
        <v>Porotos comunes</v>
      </c>
      <c r="N2921">
        <v>2016</v>
      </c>
      <c r="O2921">
        <v>3.8852657061338545</v>
      </c>
      <c r="P2921">
        <v>16.365200000000002</v>
      </c>
      <c r="Q2921" t="s">
        <v>364</v>
      </c>
      <c r="R2921" t="s">
        <v>364</v>
      </c>
      <c r="S2921" t="s">
        <v>364</v>
      </c>
      <c r="T2921">
        <v>2.9126499564953305</v>
      </c>
      <c r="U2921" t="s">
        <v>364</v>
      </c>
      <c r="V2921">
        <v>2.2563384883467652</v>
      </c>
      <c r="W2921">
        <v>4.0948660744105272</v>
      </c>
      <c r="X2921">
        <v>3.8424940954942293</v>
      </c>
      <c r="Y2921">
        <v>5.1748898429271186</v>
      </c>
      <c r="Z2921">
        <v>10.240021743061993</v>
      </c>
    </row>
    <row r="2922" spans="1:26" x14ac:dyDescent="0.25">
      <c r="A2922" t="s">
        <v>111</v>
      </c>
      <c r="B2922" t="s">
        <v>363</v>
      </c>
      <c r="C2922" t="str">
        <f>+VLOOKUP(Importaciones_mensuales[[#This Row],[Código Arancelario]],Codigos10[],2,0)</f>
        <v>Poroto</v>
      </c>
      <c r="D2922">
        <f>+VLOOKUP(Importaciones_mensuales[[#This Row],[Cultivo]],Cod_categoría[],2,0)</f>
        <v>100110002</v>
      </c>
      <c r="E2922" t="str">
        <f>+VLOOKUP(Importaciones_mensuales[[#This Row],[Código Arancelario]],Codigos10[],4,0)</f>
        <v>Deshidratado</v>
      </c>
      <c r="F2922">
        <f>+VLOOKUP(Importaciones_mensuales[[#This Row],[Procesamiento]],Cod_procesamiento[],2,0)</f>
        <v>3</v>
      </c>
      <c r="G2922" t="str">
        <f>+VLOOKUP(Importaciones_mensuales[[#This Row],[Código Arancelario]],Codigos10[],3,0)</f>
        <v>Consumo</v>
      </c>
      <c r="H2922">
        <f>+VLOOKUP(Importaciones_mensuales[[#This Row],[Tipo]],Cod_tipo[],2,0)</f>
        <v>7</v>
      </c>
      <c r="I2922" t="str">
        <f>+VLOOKUP(Importaciones_mensuales[[#This Row],[Código Arancelario]],Codigos10[],5,0)</f>
        <v>Granos</v>
      </c>
      <c r="J2922">
        <f>+VLOOKUP(Importaciones_mensuales[[#This Row],[Categoría]],Cod_Tipo_cultivo[],2,0)</f>
        <v>8</v>
      </c>
      <c r="K2922" t="s">
        <v>20</v>
      </c>
      <c r="L2922">
        <f>+VLOOKUP(Importaciones_mensuales[[#This Row],[Contenido]],Contenido_cod[],2,0)</f>
        <v>2</v>
      </c>
      <c r="M2922" t="str">
        <f>+VLOOKUP(Importaciones_mensuales[[#This Row],[Código Arancelario]],Codigos10[],7,0)</f>
        <v>Porotos comunes</v>
      </c>
      <c r="N2922">
        <v>2016</v>
      </c>
      <c r="O2922">
        <v>0.8307574885363771</v>
      </c>
      <c r="P2922">
        <v>0.79498929524076944</v>
      </c>
      <c r="Q2922">
        <v>0.79117006812043644</v>
      </c>
      <c r="R2922">
        <v>0.66745418678465573</v>
      </c>
      <c r="S2922">
        <v>0.65194424559403585</v>
      </c>
      <c r="T2922">
        <v>0.69960265972133073</v>
      </c>
      <c r="U2922">
        <v>0.85743881925968379</v>
      </c>
      <c r="V2922">
        <v>0.86755929993695846</v>
      </c>
      <c r="W2922">
        <v>0.92623092790550832</v>
      </c>
      <c r="X2922">
        <v>0.94744932096458734</v>
      </c>
      <c r="Y2922">
        <v>0.97282133944486882</v>
      </c>
      <c r="Z2922">
        <v>0.95895082614095684</v>
      </c>
    </row>
    <row r="2923" spans="1:26" x14ac:dyDescent="0.25">
      <c r="A2923" t="s">
        <v>114</v>
      </c>
      <c r="B2923" t="s">
        <v>363</v>
      </c>
      <c r="C2923" t="str">
        <f>+VLOOKUP(Importaciones_mensuales[[#This Row],[Código Arancelario]],Codigos10[],2,0)</f>
        <v>Lenteja</v>
      </c>
      <c r="D2923">
        <f>+VLOOKUP(Importaciones_mensuales[[#This Row],[Cultivo]],Cod_categoría[],2,0)</f>
        <v>100110003</v>
      </c>
      <c r="E2923" t="str">
        <f>+VLOOKUP(Importaciones_mensuales[[#This Row],[Código Arancelario]],Codigos10[],4,0)</f>
        <v>Deshidratado</v>
      </c>
      <c r="F2923">
        <f>+VLOOKUP(Importaciones_mensuales[[#This Row],[Procesamiento]],Cod_procesamiento[],2,0)</f>
        <v>3</v>
      </c>
      <c r="G2923" t="str">
        <f>+VLOOKUP(Importaciones_mensuales[[#This Row],[Código Arancelario]],Codigos10[],3,0)</f>
        <v>Sin especificar</v>
      </c>
      <c r="H2923">
        <f>+VLOOKUP(Importaciones_mensuales[[#This Row],[Tipo]],Cod_tipo[],2,0)</f>
        <v>5</v>
      </c>
      <c r="I2923" t="str">
        <f>+VLOOKUP(Importaciones_mensuales[[#This Row],[Código Arancelario]],Codigos10[],5,0)</f>
        <v>Granos</v>
      </c>
      <c r="J2923">
        <f>+VLOOKUP(Importaciones_mensuales[[#This Row],[Categoría]],Cod_Tipo_cultivo[],2,0)</f>
        <v>8</v>
      </c>
      <c r="K2923" t="s">
        <v>20</v>
      </c>
      <c r="L2923">
        <f>+VLOOKUP(Importaciones_mensuales[[#This Row],[Contenido]],Contenido_cod[],2,0)</f>
        <v>2</v>
      </c>
      <c r="M2923" t="str">
        <f>+VLOOKUP(Importaciones_mensuales[[#This Row],[Código Arancelario]],Codigos10[],7,0)</f>
        <v>Sin especificar</v>
      </c>
      <c r="N2923">
        <v>2016</v>
      </c>
      <c r="O2923">
        <v>1.0728186666838093</v>
      </c>
      <c r="P2923">
        <v>1.0522824890830489</v>
      </c>
      <c r="Q2923">
        <v>1.1336231209609904</v>
      </c>
      <c r="R2923">
        <v>1.2496067880009629</v>
      </c>
      <c r="S2923">
        <v>1.3469956790160262</v>
      </c>
      <c r="T2923">
        <v>1.3241484212907246</v>
      </c>
      <c r="U2923">
        <v>1.4108587029895534</v>
      </c>
      <c r="V2923">
        <v>1.3410256204872313</v>
      </c>
      <c r="W2923">
        <v>1.274397701309806</v>
      </c>
      <c r="X2923">
        <v>1.1316079437857753</v>
      </c>
      <c r="Y2923">
        <v>0.98482634255601975</v>
      </c>
      <c r="Z2923">
        <v>1.0339206915831576</v>
      </c>
    </row>
    <row r="2924" spans="1:26" x14ac:dyDescent="0.25">
      <c r="A2924" t="s">
        <v>116</v>
      </c>
      <c r="B2924" t="s">
        <v>363</v>
      </c>
      <c r="C2924" t="str">
        <f>+VLOOKUP(Importaciones_mensuales[[#This Row],[Código Arancelario]],Codigos10[],2,0)</f>
        <v>Haba</v>
      </c>
      <c r="D2924">
        <f>+VLOOKUP(Importaciones_mensuales[[#This Row],[Cultivo]],Cod_categoría[],2,0)</f>
        <v>100112026</v>
      </c>
      <c r="E2924" t="str">
        <f>+VLOOKUP(Importaciones_mensuales[[#This Row],[Código Arancelario]],Codigos10[],4,0)</f>
        <v>Deshidratado</v>
      </c>
      <c r="F2924">
        <f>+VLOOKUP(Importaciones_mensuales[[#This Row],[Procesamiento]],Cod_procesamiento[],2,0)</f>
        <v>3</v>
      </c>
      <c r="G2924" t="str">
        <f>+VLOOKUP(Importaciones_mensuales[[#This Row],[Código Arancelario]],Codigos10[],3,0)</f>
        <v>Siembra</v>
      </c>
      <c r="H2924">
        <f>+VLOOKUP(Importaciones_mensuales[[#This Row],[Tipo]],Cod_tipo[],2,0)</f>
        <v>6</v>
      </c>
      <c r="I2924" t="str">
        <f>+VLOOKUP(Importaciones_mensuales[[#This Row],[Código Arancelario]],Codigos10[],5,0)</f>
        <v>Granos</v>
      </c>
      <c r="J2924">
        <f>+VLOOKUP(Importaciones_mensuales[[#This Row],[Categoría]],Cod_Tipo_cultivo[],2,0)</f>
        <v>8</v>
      </c>
      <c r="K2924" t="s">
        <v>20</v>
      </c>
      <c r="L2924">
        <f>+VLOOKUP(Importaciones_mensuales[[#This Row],[Contenido]],Contenido_cod[],2,0)</f>
        <v>2</v>
      </c>
      <c r="M2924" t="str">
        <f>+VLOOKUP(Importaciones_mensuales[[#This Row],[Código Arancelario]],Codigos10[],7,0)</f>
        <v>Sin especificar</v>
      </c>
      <c r="N2924">
        <v>2016</v>
      </c>
      <c r="O2924" t="s">
        <v>364</v>
      </c>
      <c r="P2924" t="s">
        <v>364</v>
      </c>
      <c r="Q2924" t="s">
        <v>364</v>
      </c>
      <c r="R2924" t="s">
        <v>364</v>
      </c>
      <c r="S2924" t="s">
        <v>364</v>
      </c>
      <c r="T2924" t="s">
        <v>364</v>
      </c>
      <c r="U2924">
        <v>2.4500000000000002</v>
      </c>
      <c r="V2924" t="s">
        <v>364</v>
      </c>
      <c r="W2924" t="s">
        <v>364</v>
      </c>
      <c r="X2924" t="s">
        <v>364</v>
      </c>
      <c r="Y2924" t="s">
        <v>364</v>
      </c>
      <c r="Z2924" t="s">
        <v>364</v>
      </c>
    </row>
    <row r="2925" spans="1:26" x14ac:dyDescent="0.25">
      <c r="A2925" t="s">
        <v>117</v>
      </c>
      <c r="B2925" t="s">
        <v>363</v>
      </c>
      <c r="C2925" t="str">
        <f>+VLOOKUP(Importaciones_mensuales[[#This Row],[Código Arancelario]],Codigos10[],2,0)</f>
        <v>Haba</v>
      </c>
      <c r="D2925">
        <f>+VLOOKUP(Importaciones_mensuales[[#This Row],[Cultivo]],Cod_categoría[],2,0)</f>
        <v>100112026</v>
      </c>
      <c r="E2925" t="str">
        <f>+VLOOKUP(Importaciones_mensuales[[#This Row],[Código Arancelario]],Codigos10[],4,0)</f>
        <v>Deshidratado</v>
      </c>
      <c r="F2925">
        <f>+VLOOKUP(Importaciones_mensuales[[#This Row],[Procesamiento]],Cod_procesamiento[],2,0)</f>
        <v>3</v>
      </c>
      <c r="G2925" t="str">
        <f>+VLOOKUP(Importaciones_mensuales[[#This Row],[Código Arancelario]],Codigos10[],3,0)</f>
        <v>Consumo</v>
      </c>
      <c r="H2925">
        <f>+VLOOKUP(Importaciones_mensuales[[#This Row],[Tipo]],Cod_tipo[],2,0)</f>
        <v>7</v>
      </c>
      <c r="I2925" t="str">
        <f>+VLOOKUP(Importaciones_mensuales[[#This Row],[Código Arancelario]],Codigos10[],5,0)</f>
        <v>Granos</v>
      </c>
      <c r="J2925">
        <f>+VLOOKUP(Importaciones_mensuales[[#This Row],[Categoría]],Cod_Tipo_cultivo[],2,0)</f>
        <v>8</v>
      </c>
      <c r="K2925" t="s">
        <v>20</v>
      </c>
      <c r="L2925">
        <f>+VLOOKUP(Importaciones_mensuales[[#This Row],[Contenido]],Contenido_cod[],2,0)</f>
        <v>2</v>
      </c>
      <c r="M2925" t="str">
        <f>+VLOOKUP(Importaciones_mensuales[[#This Row],[Código Arancelario]],Codigos10[],7,0)</f>
        <v>Sin especificar</v>
      </c>
      <c r="N2925">
        <v>2016</v>
      </c>
      <c r="O2925" t="s">
        <v>364</v>
      </c>
      <c r="P2925" t="s">
        <v>364</v>
      </c>
      <c r="Q2925" t="s">
        <v>364</v>
      </c>
      <c r="R2925" t="s">
        <v>364</v>
      </c>
      <c r="S2925" t="s">
        <v>364</v>
      </c>
      <c r="T2925" t="s">
        <v>364</v>
      </c>
      <c r="U2925" t="s">
        <v>364</v>
      </c>
      <c r="V2925">
        <v>5.7799979591836737</v>
      </c>
      <c r="W2925">
        <v>1.7057433712830286</v>
      </c>
      <c r="X2925" t="s">
        <v>364</v>
      </c>
      <c r="Y2925" t="s">
        <v>364</v>
      </c>
      <c r="Z2925">
        <v>0.88333500545946975</v>
      </c>
    </row>
    <row r="2926" spans="1:26" x14ac:dyDescent="0.25">
      <c r="A2926" t="s">
        <v>285</v>
      </c>
      <c r="B2926" t="s">
        <v>363</v>
      </c>
      <c r="C2926" t="str">
        <f>+VLOOKUP(Importaciones_mensuales[[#This Row],[Código Arancelario]],Codigos10[],2,0)</f>
        <v>Arveja</v>
      </c>
      <c r="D2926">
        <f>+VLOOKUP(Importaciones_mensuales[[#This Row],[Cultivo]],Cod_categoría[],2,0)</f>
        <v>100112022</v>
      </c>
      <c r="E2926" t="str">
        <f>+VLOOKUP(Importaciones_mensuales[[#This Row],[Código Arancelario]],Codigos10[],4,0)</f>
        <v>Deshidratado</v>
      </c>
      <c r="F2926">
        <f>+VLOOKUP(Importaciones_mensuales[[#This Row],[Procesamiento]],Cod_procesamiento[],2,0)</f>
        <v>3</v>
      </c>
      <c r="G2926" t="str">
        <f>+VLOOKUP(Importaciones_mensuales[[#This Row],[Código Arancelario]],Codigos10[],3,0)</f>
        <v>Consumo</v>
      </c>
      <c r="H2926">
        <f>+VLOOKUP(Importaciones_mensuales[[#This Row],[Tipo]],Cod_tipo[],2,0)</f>
        <v>7</v>
      </c>
      <c r="I2926" t="str">
        <f>+VLOOKUP(Importaciones_mensuales[[#This Row],[Código Arancelario]],Codigos10[],5,0)</f>
        <v>Granos</v>
      </c>
      <c r="J2926">
        <f>+VLOOKUP(Importaciones_mensuales[[#This Row],[Categoría]],Cod_Tipo_cultivo[],2,0)</f>
        <v>8</v>
      </c>
      <c r="K2926" t="s">
        <v>20</v>
      </c>
      <c r="L2926">
        <f>+VLOOKUP(Importaciones_mensuales[[#This Row],[Contenido]],Contenido_cod[],2,0)</f>
        <v>2</v>
      </c>
      <c r="M2926" t="str">
        <f>+VLOOKUP(Importaciones_mensuales[[#This Row],[Código Arancelario]],Codigos10[],7,0)</f>
        <v>Sin especificar</v>
      </c>
      <c r="N2926">
        <v>2016</v>
      </c>
      <c r="O2926">
        <v>0.65</v>
      </c>
      <c r="P2926" t="s">
        <v>364</v>
      </c>
      <c r="Q2926">
        <v>0.69</v>
      </c>
      <c r="R2926">
        <v>0.5786189136797294</v>
      </c>
      <c r="S2926">
        <v>0.6054171576266677</v>
      </c>
      <c r="T2926" t="s">
        <v>364</v>
      </c>
      <c r="U2926">
        <v>0.60541219660655865</v>
      </c>
      <c r="V2926" t="s">
        <v>364</v>
      </c>
      <c r="W2926" t="s">
        <v>364</v>
      </c>
      <c r="X2926" t="s">
        <v>364</v>
      </c>
      <c r="Y2926" t="s">
        <v>364</v>
      </c>
      <c r="Z2926" t="s">
        <v>364</v>
      </c>
    </row>
    <row r="2927" spans="1:26" x14ac:dyDescent="0.25">
      <c r="A2927" t="s">
        <v>118</v>
      </c>
      <c r="B2927" t="s">
        <v>363</v>
      </c>
      <c r="C2927" t="str">
        <f>+VLOOKUP(Importaciones_mensuales[[#This Row],[Código Arancelario]],Codigos10[],2,0)</f>
        <v>Mandioca</v>
      </c>
      <c r="D2927">
        <f>+VLOOKUP(Importaciones_mensuales[[#This Row],[Cultivo]],Cod_categoría[],2,0)</f>
        <v>100114040</v>
      </c>
      <c r="E2927" t="str">
        <f>+VLOOKUP(Importaciones_mensuales[[#This Row],[Código Arancelario]],Codigos10[],4,0)</f>
        <v>Deshidratado</v>
      </c>
      <c r="F2927">
        <f>+VLOOKUP(Importaciones_mensuales[[#This Row],[Procesamiento]],Cod_procesamiento[],2,0)</f>
        <v>3</v>
      </c>
      <c r="G2927" t="str">
        <f>+VLOOKUP(Importaciones_mensuales[[#This Row],[Código Arancelario]],Codigos10[],3,0)</f>
        <v>Consumo</v>
      </c>
      <c r="H2927">
        <f>+VLOOKUP(Importaciones_mensuales[[#This Row],[Tipo]],Cod_tipo[],2,0)</f>
        <v>7</v>
      </c>
      <c r="I2927" t="str">
        <f>+VLOOKUP(Importaciones_mensuales[[#This Row],[Código Arancelario]],Codigos10[],5,0)</f>
        <v>Tubérculos</v>
      </c>
      <c r="J2927">
        <f>+VLOOKUP(Importaciones_mensuales[[#This Row],[Categoría]],Cod_Tipo_cultivo[],2,0)</f>
        <v>9</v>
      </c>
      <c r="K2927" t="s">
        <v>20</v>
      </c>
      <c r="L2927">
        <f>+VLOOKUP(Importaciones_mensuales[[#This Row],[Contenido]],Contenido_cod[],2,0)</f>
        <v>2</v>
      </c>
      <c r="M2927" t="str">
        <f>+VLOOKUP(Importaciones_mensuales[[#This Row],[Código Arancelario]],Codigos10[],7,0)</f>
        <v>Sin especificar</v>
      </c>
      <c r="N2927">
        <v>2016</v>
      </c>
      <c r="O2927">
        <v>0.42159762231418835</v>
      </c>
      <c r="P2927">
        <v>0.76270404432772543</v>
      </c>
      <c r="Q2927">
        <v>0.62790634505199117</v>
      </c>
      <c r="R2927">
        <v>0.38011444788496324</v>
      </c>
      <c r="S2927">
        <v>0.67778800696394037</v>
      </c>
      <c r="T2927">
        <v>0.9657017176207332</v>
      </c>
      <c r="U2927">
        <v>0.74391024694315511</v>
      </c>
      <c r="V2927">
        <v>0.6627095706073578</v>
      </c>
      <c r="W2927">
        <v>0.67325314920682056</v>
      </c>
      <c r="X2927">
        <v>0.36399035186242196</v>
      </c>
      <c r="Y2927">
        <v>0.38357242213961823</v>
      </c>
      <c r="Z2927">
        <v>0.50477007570280819</v>
      </c>
    </row>
    <row r="2928" spans="1:26" x14ac:dyDescent="0.25">
      <c r="A2928" t="s">
        <v>120</v>
      </c>
      <c r="B2928" t="s">
        <v>363</v>
      </c>
      <c r="C2928" t="str">
        <f>+VLOOKUP(Importaciones_mensuales[[#This Row],[Código Arancelario]],Codigos10[],2,0)</f>
        <v>Camote</v>
      </c>
      <c r="D2928">
        <f>+VLOOKUP(Importaciones_mensuales[[#This Row],[Cultivo]],Cod_categoría[],2,0)</f>
        <v>100114002</v>
      </c>
      <c r="E2928" t="str">
        <f>+VLOOKUP(Importaciones_mensuales[[#This Row],[Código Arancelario]],Codigos10[],4,0)</f>
        <v>Deshidratado</v>
      </c>
      <c r="F2928">
        <f>+VLOOKUP(Importaciones_mensuales[[#This Row],[Procesamiento]],Cod_procesamiento[],2,0)</f>
        <v>3</v>
      </c>
      <c r="G2928" t="str">
        <f>+VLOOKUP(Importaciones_mensuales[[#This Row],[Código Arancelario]],Codigos10[],3,0)</f>
        <v>Consumo</v>
      </c>
      <c r="H2928">
        <f>+VLOOKUP(Importaciones_mensuales[[#This Row],[Tipo]],Cod_tipo[],2,0)</f>
        <v>7</v>
      </c>
      <c r="I2928" t="str">
        <f>+VLOOKUP(Importaciones_mensuales[[#This Row],[Código Arancelario]],Codigos10[],5,0)</f>
        <v>Tubérculos</v>
      </c>
      <c r="J2928">
        <f>+VLOOKUP(Importaciones_mensuales[[#This Row],[Categoría]],Cod_Tipo_cultivo[],2,0)</f>
        <v>9</v>
      </c>
      <c r="K2928" t="s">
        <v>20</v>
      </c>
      <c r="L2928">
        <f>+VLOOKUP(Importaciones_mensuales[[#This Row],[Contenido]],Contenido_cod[],2,0)</f>
        <v>2</v>
      </c>
      <c r="M2928" t="str">
        <f>+VLOOKUP(Importaciones_mensuales[[#This Row],[Código Arancelario]],Codigos10[],7,0)</f>
        <v>Sin especificar</v>
      </c>
      <c r="N2928">
        <v>2016</v>
      </c>
      <c r="O2928">
        <v>0.2481559504152599</v>
      </c>
      <c r="P2928">
        <v>0.23264574574010286</v>
      </c>
      <c r="Q2928">
        <v>0.16996223915203709</v>
      </c>
      <c r="R2928">
        <v>0.1398720291224754</v>
      </c>
      <c r="S2928">
        <v>0.13523403174428822</v>
      </c>
      <c r="T2928">
        <v>0.17697171070572532</v>
      </c>
      <c r="U2928">
        <v>0.20906716580096926</v>
      </c>
      <c r="V2928">
        <v>0.32280002423703819</v>
      </c>
      <c r="W2928">
        <v>0.29590462152546404</v>
      </c>
      <c r="X2928">
        <v>0.28805902057744459</v>
      </c>
      <c r="Y2928">
        <v>0.2735274941997215</v>
      </c>
      <c r="Z2928">
        <v>0.2620480105091717</v>
      </c>
    </row>
    <row r="2929" spans="1:26" x14ac:dyDescent="0.25">
      <c r="A2929" t="s">
        <v>124</v>
      </c>
      <c r="B2929" t="s">
        <v>363</v>
      </c>
      <c r="C2929" t="str">
        <f>+VLOOKUP(Importaciones_mensuales[[#This Row],[Código Arancelario]],Codigos10[],2,0)</f>
        <v>Otros tubérculos</v>
      </c>
      <c r="D2929">
        <f>+VLOOKUP(Importaciones_mensuales[[#This Row],[Cultivo]],Cod_categoría[],2,0)</f>
        <v>100114034</v>
      </c>
      <c r="E2929" t="str">
        <f>+VLOOKUP(Importaciones_mensuales[[#This Row],[Código Arancelario]],Codigos10[],4,0)</f>
        <v>Deshidratado</v>
      </c>
      <c r="F2929">
        <f>+VLOOKUP(Importaciones_mensuales[[#This Row],[Procesamiento]],Cod_procesamiento[],2,0)</f>
        <v>3</v>
      </c>
      <c r="G2929" t="str">
        <f>+VLOOKUP(Importaciones_mensuales[[#This Row],[Código Arancelario]],Codigos10[],3,0)</f>
        <v>Consumo</v>
      </c>
      <c r="H2929">
        <f>+VLOOKUP(Importaciones_mensuales[[#This Row],[Tipo]],Cod_tipo[],2,0)</f>
        <v>7</v>
      </c>
      <c r="I2929" t="str">
        <f>+VLOOKUP(Importaciones_mensuales[[#This Row],[Código Arancelario]],Codigos10[],5,0)</f>
        <v>Tubérculos</v>
      </c>
      <c r="J2929">
        <f>+VLOOKUP(Importaciones_mensuales[[#This Row],[Categoría]],Cod_Tipo_cultivo[],2,0)</f>
        <v>9</v>
      </c>
      <c r="K2929" t="s">
        <v>20</v>
      </c>
      <c r="L2929">
        <f>+VLOOKUP(Importaciones_mensuales[[#This Row],[Contenido]],Contenido_cod[],2,0)</f>
        <v>2</v>
      </c>
      <c r="M2929" t="str">
        <f>+VLOOKUP(Importaciones_mensuales[[#This Row],[Código Arancelario]],Codigos10[],7,0)</f>
        <v>Sin especificar</v>
      </c>
      <c r="N2929">
        <v>2016</v>
      </c>
      <c r="O2929">
        <v>0.30456663828004249</v>
      </c>
      <c r="P2929">
        <v>0.11324693685202639</v>
      </c>
      <c r="Q2929">
        <v>0.20056611082167572</v>
      </c>
      <c r="R2929">
        <v>0.47230229830204223</v>
      </c>
      <c r="S2929">
        <v>0.48603837652442333</v>
      </c>
      <c r="T2929">
        <v>2.1927914905140979</v>
      </c>
      <c r="U2929">
        <v>0.21688228974831184</v>
      </c>
      <c r="V2929">
        <v>0.24696847683224502</v>
      </c>
      <c r="W2929">
        <v>0.11950756649537254</v>
      </c>
      <c r="X2929">
        <v>0.15241303872238021</v>
      </c>
      <c r="Y2929">
        <v>0.29712846212753069</v>
      </c>
      <c r="Z2929">
        <v>0.25204179936061455</v>
      </c>
    </row>
    <row r="2930" spans="1:26" x14ac:dyDescent="0.25">
      <c r="A2930" t="s">
        <v>126</v>
      </c>
      <c r="B2930" t="s">
        <v>363</v>
      </c>
      <c r="C2930" t="str">
        <f>+VLOOKUP(Importaciones_mensuales[[#This Row],[Código Arancelario]],Codigos10[],2,0)</f>
        <v>Coco</v>
      </c>
      <c r="D2930">
        <f>+VLOOKUP(Importaciones_mensuales[[#This Row],[Cultivo]],Cod_categoría[],2,0)</f>
        <v>100108007</v>
      </c>
      <c r="E2930" t="str">
        <f>+VLOOKUP(Importaciones_mensuales[[#This Row],[Código Arancelario]],Codigos10[],4,0)</f>
        <v>Deshidratado</v>
      </c>
      <c r="F2930">
        <f>+VLOOKUP(Importaciones_mensuales[[#This Row],[Procesamiento]],Cod_procesamiento[],2,0)</f>
        <v>3</v>
      </c>
      <c r="G2930" t="str">
        <f>+VLOOKUP(Importaciones_mensuales[[#This Row],[Código Arancelario]],Codigos10[],3,0)</f>
        <v>Sin especificar</v>
      </c>
      <c r="H2930">
        <f>+VLOOKUP(Importaciones_mensuales[[#This Row],[Tipo]],Cod_tipo[],2,0)</f>
        <v>5</v>
      </c>
      <c r="I2930" t="str">
        <f>+VLOOKUP(Importaciones_mensuales[[#This Row],[Código Arancelario]],Codigos10[],5,0)</f>
        <v>Tropicales y Subtropicales</v>
      </c>
      <c r="J2930">
        <f>+VLOOKUP(Importaciones_mensuales[[#This Row],[Categoría]],Cod_Tipo_cultivo[],2,0)</f>
        <v>4</v>
      </c>
      <c r="K2930" t="s">
        <v>129</v>
      </c>
      <c r="L2930">
        <f>+VLOOKUP(Importaciones_mensuales[[#This Row],[Contenido]],Contenido_cod[],2,0)</f>
        <v>1</v>
      </c>
      <c r="M2930" t="str">
        <f>+VLOOKUP(Importaciones_mensuales[[#This Row],[Código Arancelario]],Codigos10[],7,0)</f>
        <v>Sin especificar</v>
      </c>
      <c r="N2930">
        <v>2016</v>
      </c>
      <c r="O2930">
        <v>1.8059762698576907</v>
      </c>
      <c r="P2930">
        <v>2.2138308242279141</v>
      </c>
      <c r="Q2930">
        <v>2.2695060643386578</v>
      </c>
      <c r="R2930">
        <v>2.0055692148630104</v>
      </c>
      <c r="S2930">
        <v>2.0541921671183663</v>
      </c>
      <c r="T2930">
        <v>2.0534093354370127</v>
      </c>
      <c r="U2930">
        <v>2.2323787139155069</v>
      </c>
      <c r="V2930">
        <v>2.181792843416102</v>
      </c>
      <c r="W2930">
        <v>2.2301004990133166</v>
      </c>
      <c r="X2930">
        <v>2.1319654986982557</v>
      </c>
      <c r="Y2930">
        <v>2.3952974935012441</v>
      </c>
      <c r="Z2930">
        <v>2.1604078762607588</v>
      </c>
    </row>
    <row r="2931" spans="1:26" x14ac:dyDescent="0.25">
      <c r="A2931" t="s">
        <v>286</v>
      </c>
      <c r="B2931" t="s">
        <v>363</v>
      </c>
      <c r="C2931" t="str">
        <f>+VLOOKUP(Importaciones_mensuales[[#This Row],[Código Arancelario]],Codigos10[],2,0)</f>
        <v>Coco</v>
      </c>
      <c r="D2931">
        <f>+VLOOKUP(Importaciones_mensuales[[#This Row],[Cultivo]],Cod_categoría[],2,0)</f>
        <v>100108007</v>
      </c>
      <c r="E2931" t="str">
        <f>+VLOOKUP(Importaciones_mensuales[[#This Row],[Código Arancelario]],Codigos10[],4,0)</f>
        <v>Deshidratado</v>
      </c>
      <c r="F2931">
        <f>+VLOOKUP(Importaciones_mensuales[[#This Row],[Procesamiento]],Cod_procesamiento[],2,0)</f>
        <v>3</v>
      </c>
      <c r="G2931" t="str">
        <f>+VLOOKUP(Importaciones_mensuales[[#This Row],[Código Arancelario]],Codigos10[],3,0)</f>
        <v>Con cáscara</v>
      </c>
      <c r="H2931">
        <f>+VLOOKUP(Importaciones_mensuales[[#This Row],[Tipo]],Cod_tipo[],2,0)</f>
        <v>3</v>
      </c>
      <c r="I2931" t="str">
        <f>+VLOOKUP(Importaciones_mensuales[[#This Row],[Código Arancelario]],Codigos10[],5,0)</f>
        <v>Tropicales y Subtropicales</v>
      </c>
      <c r="J2931">
        <f>+VLOOKUP(Importaciones_mensuales[[#This Row],[Categoría]],Cod_Tipo_cultivo[],2,0)</f>
        <v>4</v>
      </c>
      <c r="K2931" t="s">
        <v>129</v>
      </c>
      <c r="L2931">
        <f>+VLOOKUP(Importaciones_mensuales[[#This Row],[Contenido]],Contenido_cod[],2,0)</f>
        <v>1</v>
      </c>
      <c r="M2931" t="str">
        <f>+VLOOKUP(Importaciones_mensuales[[#This Row],[Código Arancelario]],Codigos10[],7,0)</f>
        <v>Sin especificar</v>
      </c>
      <c r="N2931">
        <v>2016</v>
      </c>
      <c r="O2931" t="s">
        <v>364</v>
      </c>
      <c r="P2931" t="s">
        <v>364</v>
      </c>
      <c r="Q2931" t="s">
        <v>364</v>
      </c>
      <c r="R2931">
        <v>1.8582562104237701</v>
      </c>
      <c r="S2931">
        <v>2.2801932367149758</v>
      </c>
      <c r="T2931">
        <v>1.4563758389261745</v>
      </c>
      <c r="U2931" t="s">
        <v>364</v>
      </c>
      <c r="V2931">
        <v>1.2213740458015268</v>
      </c>
      <c r="W2931">
        <v>33.333333333333336</v>
      </c>
      <c r="X2931">
        <v>1.5968063872255489</v>
      </c>
      <c r="Y2931" t="s">
        <v>364</v>
      </c>
      <c r="Z2931" t="s">
        <v>364</v>
      </c>
    </row>
    <row r="2932" spans="1:26" x14ac:dyDescent="0.25">
      <c r="A2932" t="s">
        <v>130</v>
      </c>
      <c r="B2932" t="s">
        <v>363</v>
      </c>
      <c r="C2932" t="str">
        <f>+VLOOKUP(Importaciones_mensuales[[#This Row],[Código Arancelario]],Codigos10[],2,0)</f>
        <v>Coco</v>
      </c>
      <c r="D2932">
        <f>+VLOOKUP(Importaciones_mensuales[[#This Row],[Cultivo]],Cod_categoría[],2,0)</f>
        <v>100108007</v>
      </c>
      <c r="E2932" t="str">
        <f>+VLOOKUP(Importaciones_mensuales[[#This Row],[Código Arancelario]],Codigos10[],4,0)</f>
        <v>Deshidratado</v>
      </c>
      <c r="F2932">
        <f>+VLOOKUP(Importaciones_mensuales[[#This Row],[Procesamiento]],Cod_procesamiento[],2,0)</f>
        <v>3</v>
      </c>
      <c r="G2932" t="str">
        <f>+VLOOKUP(Importaciones_mensuales[[#This Row],[Código Arancelario]],Codigos10[],3,0)</f>
        <v>Sin especificar</v>
      </c>
      <c r="H2932">
        <f>+VLOOKUP(Importaciones_mensuales[[#This Row],[Tipo]],Cod_tipo[],2,0)</f>
        <v>5</v>
      </c>
      <c r="I2932" t="str">
        <f>+VLOOKUP(Importaciones_mensuales[[#This Row],[Código Arancelario]],Codigos10[],5,0)</f>
        <v>Tropicales y Subtropicales</v>
      </c>
      <c r="J2932">
        <f>+VLOOKUP(Importaciones_mensuales[[#This Row],[Categoría]],Cod_Tipo_cultivo[],2,0)</f>
        <v>4</v>
      </c>
      <c r="K2932" t="s">
        <v>129</v>
      </c>
      <c r="L2932">
        <f>+VLOOKUP(Importaciones_mensuales[[#This Row],[Contenido]],Contenido_cod[],2,0)</f>
        <v>1</v>
      </c>
      <c r="M2932" t="str">
        <f>+VLOOKUP(Importaciones_mensuales[[#This Row],[Código Arancelario]],Codigos10[],7,0)</f>
        <v>Sin especificar</v>
      </c>
      <c r="N2932">
        <v>2016</v>
      </c>
      <c r="O2932">
        <v>5.6264444444444441</v>
      </c>
      <c r="P2932" t="s">
        <v>364</v>
      </c>
      <c r="Q2932">
        <v>0.30049678663239071</v>
      </c>
      <c r="R2932">
        <v>0.22760234209884153</v>
      </c>
      <c r="S2932">
        <v>0.19383400077509366</v>
      </c>
      <c r="T2932">
        <v>0.19827028604786923</v>
      </c>
      <c r="U2932">
        <v>0.22362740443286286</v>
      </c>
      <c r="V2932">
        <v>0.37549993459777636</v>
      </c>
      <c r="W2932">
        <v>0.66573541666666669</v>
      </c>
      <c r="X2932">
        <v>1.2246090176472608</v>
      </c>
      <c r="Y2932">
        <v>2.6308755813953488</v>
      </c>
      <c r="Z2932">
        <v>2.6969606796116503</v>
      </c>
    </row>
    <row r="2933" spans="1:26" x14ac:dyDescent="0.25">
      <c r="A2933" t="s">
        <v>131</v>
      </c>
      <c r="B2933" t="s">
        <v>363</v>
      </c>
      <c r="C2933" t="str">
        <f>+VLOOKUP(Importaciones_mensuales[[#This Row],[Código Arancelario]],Codigos10[],2,0)</f>
        <v>Nuez</v>
      </c>
      <c r="D2933">
        <f>+VLOOKUP(Importaciones_mensuales[[#This Row],[Cultivo]],Cod_categoría[],2,0)</f>
        <v>100105004</v>
      </c>
      <c r="E2933" t="str">
        <f>+VLOOKUP(Importaciones_mensuales[[#This Row],[Código Arancelario]],Codigos10[],4,0)</f>
        <v>Deshidratado</v>
      </c>
      <c r="F2933">
        <f>+VLOOKUP(Importaciones_mensuales[[#This Row],[Procesamiento]],Cod_procesamiento[],2,0)</f>
        <v>3</v>
      </c>
      <c r="G2933" t="str">
        <f>+VLOOKUP(Importaciones_mensuales[[#This Row],[Código Arancelario]],Codigos10[],3,0)</f>
        <v>Sin cáscara</v>
      </c>
      <c r="H2933">
        <f>+VLOOKUP(Importaciones_mensuales[[#This Row],[Tipo]],Cod_tipo[],2,0)</f>
        <v>4</v>
      </c>
      <c r="I2933" t="str">
        <f>+VLOOKUP(Importaciones_mensuales[[#This Row],[Código Arancelario]],Codigos10[],5,0)</f>
        <v>Frutos Secos</v>
      </c>
      <c r="J2933">
        <f>+VLOOKUP(Importaciones_mensuales[[#This Row],[Categoría]],Cod_Tipo_cultivo[],2,0)</f>
        <v>6</v>
      </c>
      <c r="K2933" t="s">
        <v>129</v>
      </c>
      <c r="L2933">
        <f>+VLOOKUP(Importaciones_mensuales[[#This Row],[Contenido]],Contenido_cod[],2,0)</f>
        <v>1</v>
      </c>
      <c r="M2933" t="str">
        <f>+VLOOKUP(Importaciones_mensuales[[#This Row],[Código Arancelario]],Codigos10[],7,0)</f>
        <v>Nueces de Brasil</v>
      </c>
      <c r="N2933">
        <v>2016</v>
      </c>
      <c r="O2933" t="s">
        <v>364</v>
      </c>
      <c r="P2933" t="s">
        <v>364</v>
      </c>
      <c r="Q2933" t="s">
        <v>364</v>
      </c>
      <c r="R2933" t="s">
        <v>364</v>
      </c>
      <c r="S2933" t="s">
        <v>364</v>
      </c>
      <c r="T2933">
        <v>9.36</v>
      </c>
      <c r="U2933" t="s">
        <v>364</v>
      </c>
      <c r="V2933" t="s">
        <v>364</v>
      </c>
      <c r="W2933" t="s">
        <v>364</v>
      </c>
      <c r="X2933" t="s">
        <v>364</v>
      </c>
      <c r="Y2933">
        <v>7.74</v>
      </c>
      <c r="Z2933" t="s">
        <v>364</v>
      </c>
    </row>
    <row r="2934" spans="1:26" x14ac:dyDescent="0.25">
      <c r="A2934" t="s">
        <v>136</v>
      </c>
      <c r="B2934" t="s">
        <v>363</v>
      </c>
      <c r="C2934" t="str">
        <f>+VLOOKUP(Importaciones_mensuales[[#This Row],[Código Arancelario]],Codigos10[],2,0)</f>
        <v>Nuez</v>
      </c>
      <c r="D2934">
        <f>+VLOOKUP(Importaciones_mensuales[[#This Row],[Cultivo]],Cod_categoría[],2,0)</f>
        <v>100105004</v>
      </c>
      <c r="E2934" t="str">
        <f>+VLOOKUP(Importaciones_mensuales[[#This Row],[Código Arancelario]],Codigos10[],4,0)</f>
        <v>Deshidratado</v>
      </c>
      <c r="F2934">
        <f>+VLOOKUP(Importaciones_mensuales[[#This Row],[Procesamiento]],Cod_procesamiento[],2,0)</f>
        <v>3</v>
      </c>
      <c r="G2934" t="str">
        <f>+VLOOKUP(Importaciones_mensuales[[#This Row],[Código Arancelario]],Codigos10[],3,0)</f>
        <v>Sin cáscara</v>
      </c>
      <c r="H2934">
        <f>+VLOOKUP(Importaciones_mensuales[[#This Row],[Tipo]],Cod_tipo[],2,0)</f>
        <v>4</v>
      </c>
      <c r="I2934" t="str">
        <f>+VLOOKUP(Importaciones_mensuales[[#This Row],[Código Arancelario]],Codigos10[],5,0)</f>
        <v>Frutos Secos</v>
      </c>
      <c r="J2934">
        <f>+VLOOKUP(Importaciones_mensuales[[#This Row],[Categoría]],Cod_Tipo_cultivo[],2,0)</f>
        <v>6</v>
      </c>
      <c r="K2934" t="s">
        <v>129</v>
      </c>
      <c r="L2934">
        <f>+VLOOKUP(Importaciones_mensuales[[#This Row],[Contenido]],Contenido_cod[],2,0)</f>
        <v>1</v>
      </c>
      <c r="M2934" t="str">
        <f>+VLOOKUP(Importaciones_mensuales[[#This Row],[Código Arancelario]],Codigos10[],7,0)</f>
        <v>Nueces de marañón</v>
      </c>
      <c r="N2934">
        <v>2016</v>
      </c>
      <c r="O2934">
        <v>8.5154399999999999</v>
      </c>
      <c r="P2934" t="s">
        <v>364</v>
      </c>
      <c r="Q2934">
        <v>8.2500071585356149</v>
      </c>
      <c r="R2934">
        <v>8.3516370622322995</v>
      </c>
      <c r="S2934">
        <v>8.0033389801664647</v>
      </c>
      <c r="T2934">
        <v>8.2552964642647186</v>
      </c>
      <c r="U2934">
        <v>8.5714633268729106</v>
      </c>
      <c r="V2934" t="s">
        <v>364</v>
      </c>
      <c r="W2934">
        <v>8.4526670985854651</v>
      </c>
      <c r="X2934">
        <v>8.6032087554057242</v>
      </c>
      <c r="Y2934">
        <v>10.223436571272668</v>
      </c>
      <c r="Z2934">
        <v>11.416973418997229</v>
      </c>
    </row>
    <row r="2935" spans="1:26" x14ac:dyDescent="0.25">
      <c r="A2935" t="s">
        <v>141</v>
      </c>
      <c r="B2935" t="s">
        <v>363</v>
      </c>
      <c r="C2935" t="str">
        <f>+VLOOKUP(Importaciones_mensuales[[#This Row],[Código Arancelario]],Codigos10[],2,0)</f>
        <v>Almendra</v>
      </c>
      <c r="D2935">
        <f>+VLOOKUP(Importaciones_mensuales[[#This Row],[Cultivo]],Cod_categoría[],2,0)</f>
        <v>100105001</v>
      </c>
      <c r="E2935" t="str">
        <f>+VLOOKUP(Importaciones_mensuales[[#This Row],[Código Arancelario]],Codigos10[],4,0)</f>
        <v>Deshidratado</v>
      </c>
      <c r="F2935">
        <f>+VLOOKUP(Importaciones_mensuales[[#This Row],[Procesamiento]],Cod_procesamiento[],2,0)</f>
        <v>3</v>
      </c>
      <c r="G2935" t="str">
        <f>+VLOOKUP(Importaciones_mensuales[[#This Row],[Código Arancelario]],Codigos10[],3,0)</f>
        <v>Sin cáscara</v>
      </c>
      <c r="H2935">
        <f>+VLOOKUP(Importaciones_mensuales[[#This Row],[Tipo]],Cod_tipo[],2,0)</f>
        <v>4</v>
      </c>
      <c r="I2935" t="str">
        <f>+VLOOKUP(Importaciones_mensuales[[#This Row],[Código Arancelario]],Codigos10[],5,0)</f>
        <v>Frutos Secos</v>
      </c>
      <c r="J2935">
        <f>+VLOOKUP(Importaciones_mensuales[[#This Row],[Categoría]],Cod_Tipo_cultivo[],2,0)</f>
        <v>6</v>
      </c>
      <c r="K2935" t="s">
        <v>129</v>
      </c>
      <c r="L2935">
        <f>+VLOOKUP(Importaciones_mensuales[[#This Row],[Contenido]],Contenido_cod[],2,0)</f>
        <v>1</v>
      </c>
      <c r="M2935" t="str">
        <f>+VLOOKUP(Importaciones_mensuales[[#This Row],[Código Arancelario]],Codigos10[],7,0)</f>
        <v>Sin especificar</v>
      </c>
      <c r="N2935">
        <v>2016</v>
      </c>
      <c r="O2935">
        <v>10.318537228487887</v>
      </c>
      <c r="P2935">
        <v>10.337237866095803</v>
      </c>
      <c r="Q2935">
        <v>8.6021551090630854</v>
      </c>
      <c r="R2935">
        <v>8.8363135389673104</v>
      </c>
      <c r="S2935">
        <v>7.6777383739787961</v>
      </c>
      <c r="T2935">
        <v>6.0629280404350743</v>
      </c>
      <c r="U2935">
        <v>7.3197700304752846</v>
      </c>
      <c r="V2935">
        <v>6.6480570525237672</v>
      </c>
      <c r="W2935">
        <v>7.2152707415089026</v>
      </c>
      <c r="X2935">
        <v>6.7890927283447642</v>
      </c>
      <c r="Y2935">
        <v>6.1627521427945231</v>
      </c>
      <c r="Z2935">
        <v>5.9639672347238903</v>
      </c>
    </row>
    <row r="2936" spans="1:26" x14ac:dyDescent="0.25">
      <c r="A2936" t="s">
        <v>142</v>
      </c>
      <c r="B2936" t="s">
        <v>363</v>
      </c>
      <c r="C2936" t="str">
        <f>+VLOOKUP(Importaciones_mensuales[[#This Row],[Código Arancelario]],Codigos10[],2,0)</f>
        <v>Almendra</v>
      </c>
      <c r="D2936">
        <f>+VLOOKUP(Importaciones_mensuales[[#This Row],[Cultivo]],Cod_categoría[],2,0)</f>
        <v>100105001</v>
      </c>
      <c r="E2936" t="str">
        <f>+VLOOKUP(Importaciones_mensuales[[#This Row],[Código Arancelario]],Codigos10[],4,0)</f>
        <v>Deshidratado</v>
      </c>
      <c r="F2936">
        <f>+VLOOKUP(Importaciones_mensuales[[#This Row],[Procesamiento]],Cod_procesamiento[],2,0)</f>
        <v>3</v>
      </c>
      <c r="G2936" t="str">
        <f>+VLOOKUP(Importaciones_mensuales[[#This Row],[Código Arancelario]],Codigos10[],3,0)</f>
        <v>Sin cáscara</v>
      </c>
      <c r="H2936">
        <f>+VLOOKUP(Importaciones_mensuales[[#This Row],[Tipo]],Cod_tipo[],2,0)</f>
        <v>4</v>
      </c>
      <c r="I2936" t="str">
        <f>+VLOOKUP(Importaciones_mensuales[[#This Row],[Código Arancelario]],Codigos10[],5,0)</f>
        <v>Frutos Secos</v>
      </c>
      <c r="J2936">
        <f>+VLOOKUP(Importaciones_mensuales[[#This Row],[Categoría]],Cod_Tipo_cultivo[],2,0)</f>
        <v>6</v>
      </c>
      <c r="K2936" t="s">
        <v>129</v>
      </c>
      <c r="L2936">
        <f>+VLOOKUP(Importaciones_mensuales[[#This Row],[Contenido]],Contenido_cod[],2,0)</f>
        <v>1</v>
      </c>
      <c r="M2936" t="str">
        <f>+VLOOKUP(Importaciones_mensuales[[#This Row],[Código Arancelario]],Codigos10[],7,0)</f>
        <v>Sin especificar</v>
      </c>
      <c r="N2936">
        <v>2016</v>
      </c>
      <c r="O2936">
        <v>10.316493333333334</v>
      </c>
      <c r="P2936">
        <v>10.26204146692265</v>
      </c>
      <c r="Q2936">
        <v>11.619093705935137</v>
      </c>
      <c r="R2936">
        <v>9.6157297506456576</v>
      </c>
      <c r="S2936">
        <v>11.609705664592486</v>
      </c>
      <c r="T2936">
        <v>8.8637489714034778</v>
      </c>
      <c r="U2936" t="s">
        <v>364</v>
      </c>
      <c r="V2936" t="s">
        <v>364</v>
      </c>
      <c r="W2936" t="s">
        <v>364</v>
      </c>
      <c r="X2936">
        <v>6.6132118732252776</v>
      </c>
      <c r="Y2936">
        <v>11.9453</v>
      </c>
      <c r="Z2936">
        <v>10.612511009680729</v>
      </c>
    </row>
    <row r="2937" spans="1:26" x14ac:dyDescent="0.25">
      <c r="A2937" t="s">
        <v>145</v>
      </c>
      <c r="B2937" t="s">
        <v>363</v>
      </c>
      <c r="C2937" t="str">
        <f>+VLOOKUP(Importaciones_mensuales[[#This Row],[Código Arancelario]],Codigos10[],2,0)</f>
        <v>Avellana</v>
      </c>
      <c r="D2937">
        <f>+VLOOKUP(Importaciones_mensuales[[#This Row],[Cultivo]],Cod_categoría[],2,0)</f>
        <v>100105002</v>
      </c>
      <c r="E2937" t="str">
        <f>+VLOOKUP(Importaciones_mensuales[[#This Row],[Código Arancelario]],Codigos10[],4,0)</f>
        <v>Deshidratado</v>
      </c>
      <c r="F2937">
        <f>+VLOOKUP(Importaciones_mensuales[[#This Row],[Procesamiento]],Cod_procesamiento[],2,0)</f>
        <v>3</v>
      </c>
      <c r="G2937" t="str">
        <f>+VLOOKUP(Importaciones_mensuales[[#This Row],[Código Arancelario]],Codigos10[],3,0)</f>
        <v>Sin cáscara</v>
      </c>
      <c r="H2937">
        <f>+VLOOKUP(Importaciones_mensuales[[#This Row],[Tipo]],Cod_tipo[],2,0)</f>
        <v>4</v>
      </c>
      <c r="I2937" t="str">
        <f>+VLOOKUP(Importaciones_mensuales[[#This Row],[Código Arancelario]],Codigos10[],5,0)</f>
        <v>Frutos Secos</v>
      </c>
      <c r="J2937">
        <f>+VLOOKUP(Importaciones_mensuales[[#This Row],[Categoría]],Cod_Tipo_cultivo[],2,0)</f>
        <v>6</v>
      </c>
      <c r="K2937" t="s">
        <v>129</v>
      </c>
      <c r="L2937">
        <f>+VLOOKUP(Importaciones_mensuales[[#This Row],[Contenido]],Contenido_cod[],2,0)</f>
        <v>1</v>
      </c>
      <c r="M2937" t="str">
        <f>+VLOOKUP(Importaciones_mensuales[[#This Row],[Código Arancelario]],Codigos10[],7,0)</f>
        <v>Sin especificar</v>
      </c>
      <c r="N2937">
        <v>2016</v>
      </c>
      <c r="O2937">
        <v>10.124160206718347</v>
      </c>
      <c r="P2937" t="s">
        <v>364</v>
      </c>
      <c r="Q2937" t="s">
        <v>364</v>
      </c>
      <c r="R2937" t="s">
        <v>364</v>
      </c>
      <c r="S2937" t="s">
        <v>364</v>
      </c>
      <c r="T2937" t="s">
        <v>364</v>
      </c>
      <c r="U2937" t="s">
        <v>364</v>
      </c>
      <c r="V2937" t="s">
        <v>364</v>
      </c>
      <c r="W2937">
        <v>116.26315789473685</v>
      </c>
      <c r="X2937" t="s">
        <v>364</v>
      </c>
      <c r="Y2937" t="s">
        <v>364</v>
      </c>
      <c r="Z2937" t="s">
        <v>364</v>
      </c>
    </row>
    <row r="2938" spans="1:26" x14ac:dyDescent="0.25">
      <c r="A2938" t="s">
        <v>146</v>
      </c>
      <c r="B2938" t="s">
        <v>363</v>
      </c>
      <c r="C2938" t="str">
        <f>+VLOOKUP(Importaciones_mensuales[[#This Row],[Código Arancelario]],Codigos10[],2,0)</f>
        <v>Nuez</v>
      </c>
      <c r="D2938">
        <f>+VLOOKUP(Importaciones_mensuales[[#This Row],[Cultivo]],Cod_categoría[],2,0)</f>
        <v>100105004</v>
      </c>
      <c r="E2938" t="str">
        <f>+VLOOKUP(Importaciones_mensuales[[#This Row],[Código Arancelario]],Codigos10[],4,0)</f>
        <v>Deshidratado</v>
      </c>
      <c r="F2938">
        <f>+VLOOKUP(Importaciones_mensuales[[#This Row],[Procesamiento]],Cod_procesamiento[],2,0)</f>
        <v>3</v>
      </c>
      <c r="G2938" t="str">
        <f>+VLOOKUP(Importaciones_mensuales[[#This Row],[Código Arancelario]],Codigos10[],3,0)</f>
        <v>Con cáscara</v>
      </c>
      <c r="H2938">
        <f>+VLOOKUP(Importaciones_mensuales[[#This Row],[Tipo]],Cod_tipo[],2,0)</f>
        <v>3</v>
      </c>
      <c r="I2938" t="str">
        <f>+VLOOKUP(Importaciones_mensuales[[#This Row],[Código Arancelario]],Codigos10[],5,0)</f>
        <v>Frutos Secos</v>
      </c>
      <c r="J2938">
        <f>+VLOOKUP(Importaciones_mensuales[[#This Row],[Categoría]],Cod_Tipo_cultivo[],2,0)</f>
        <v>6</v>
      </c>
      <c r="K2938" t="s">
        <v>129</v>
      </c>
      <c r="L2938">
        <f>+VLOOKUP(Importaciones_mensuales[[#This Row],[Contenido]],Contenido_cod[],2,0)</f>
        <v>1</v>
      </c>
      <c r="M2938" t="str">
        <f>+VLOOKUP(Importaciones_mensuales[[#This Row],[Código Arancelario]],Codigos10[],7,0)</f>
        <v>Nueces de nogal</v>
      </c>
      <c r="N2938">
        <v>2016</v>
      </c>
      <c r="O2938">
        <v>3.2214545000000001</v>
      </c>
      <c r="P2938">
        <v>2.954602</v>
      </c>
      <c r="Q2938" t="s">
        <v>364</v>
      </c>
      <c r="R2938">
        <v>1.7636684303350969</v>
      </c>
      <c r="S2938" t="s">
        <v>364</v>
      </c>
      <c r="T2938">
        <v>1.665486</v>
      </c>
      <c r="U2938" t="s">
        <v>364</v>
      </c>
      <c r="V2938" t="s">
        <v>364</v>
      </c>
      <c r="W2938">
        <v>3.0093604347826086</v>
      </c>
      <c r="X2938">
        <v>2.8676455913978494</v>
      </c>
      <c r="Y2938">
        <v>3.020302</v>
      </c>
      <c r="Z2938">
        <v>2.5831247300215985</v>
      </c>
    </row>
    <row r="2939" spans="1:26" x14ac:dyDescent="0.25">
      <c r="A2939" t="s">
        <v>148</v>
      </c>
      <c r="B2939" t="s">
        <v>363</v>
      </c>
      <c r="C2939" t="str">
        <f>+VLOOKUP(Importaciones_mensuales[[#This Row],[Código Arancelario]],Codigos10[],2,0)</f>
        <v>Nuez</v>
      </c>
      <c r="D2939">
        <f>+VLOOKUP(Importaciones_mensuales[[#This Row],[Cultivo]],Cod_categoría[],2,0)</f>
        <v>100105004</v>
      </c>
      <c r="E2939" t="str">
        <f>+VLOOKUP(Importaciones_mensuales[[#This Row],[Código Arancelario]],Codigos10[],4,0)</f>
        <v>Deshidratado</v>
      </c>
      <c r="F2939">
        <f>+VLOOKUP(Importaciones_mensuales[[#This Row],[Procesamiento]],Cod_procesamiento[],2,0)</f>
        <v>3</v>
      </c>
      <c r="G2939" t="str">
        <f>+VLOOKUP(Importaciones_mensuales[[#This Row],[Código Arancelario]],Codigos10[],3,0)</f>
        <v>Sin cáscara</v>
      </c>
      <c r="H2939">
        <f>+VLOOKUP(Importaciones_mensuales[[#This Row],[Tipo]],Cod_tipo[],2,0)</f>
        <v>4</v>
      </c>
      <c r="I2939" t="str">
        <f>+VLOOKUP(Importaciones_mensuales[[#This Row],[Código Arancelario]],Codigos10[],5,0)</f>
        <v>Frutos Secos</v>
      </c>
      <c r="J2939">
        <f>+VLOOKUP(Importaciones_mensuales[[#This Row],[Categoría]],Cod_Tipo_cultivo[],2,0)</f>
        <v>6</v>
      </c>
      <c r="K2939" t="s">
        <v>129</v>
      </c>
      <c r="L2939">
        <f>+VLOOKUP(Importaciones_mensuales[[#This Row],[Contenido]],Contenido_cod[],2,0)</f>
        <v>1</v>
      </c>
      <c r="M2939" t="str">
        <f>+VLOOKUP(Importaciones_mensuales[[#This Row],[Código Arancelario]],Codigos10[],7,0)</f>
        <v>Nueces de nogal</v>
      </c>
      <c r="N2939">
        <v>2016</v>
      </c>
      <c r="O2939">
        <v>55.326666666666668</v>
      </c>
      <c r="P2939" t="s">
        <v>364</v>
      </c>
      <c r="Q2939" t="s">
        <v>364</v>
      </c>
      <c r="R2939" t="s">
        <v>364</v>
      </c>
      <c r="S2939" t="s">
        <v>364</v>
      </c>
      <c r="T2939" t="s">
        <v>364</v>
      </c>
      <c r="U2939" t="s">
        <v>364</v>
      </c>
      <c r="V2939" t="s">
        <v>364</v>
      </c>
      <c r="W2939" t="s">
        <v>364</v>
      </c>
      <c r="X2939" t="s">
        <v>364</v>
      </c>
      <c r="Y2939" t="s">
        <v>364</v>
      </c>
      <c r="Z2939">
        <v>7.1743790849673204</v>
      </c>
    </row>
    <row r="2940" spans="1:26" x14ac:dyDescent="0.25">
      <c r="A2940" t="s">
        <v>149</v>
      </c>
      <c r="B2940" t="s">
        <v>363</v>
      </c>
      <c r="C2940" t="str">
        <f>+VLOOKUP(Importaciones_mensuales[[#This Row],[Código Arancelario]],Codigos10[],2,0)</f>
        <v>Nuez</v>
      </c>
      <c r="D2940">
        <f>+VLOOKUP(Importaciones_mensuales[[#This Row],[Cultivo]],Cod_categoría[],2,0)</f>
        <v>100105004</v>
      </c>
      <c r="E2940" t="str">
        <f>+VLOOKUP(Importaciones_mensuales[[#This Row],[Código Arancelario]],Codigos10[],4,0)</f>
        <v>Deshidratado</v>
      </c>
      <c r="F2940">
        <f>+VLOOKUP(Importaciones_mensuales[[#This Row],[Procesamiento]],Cod_procesamiento[],2,0)</f>
        <v>3</v>
      </c>
      <c r="G2940" t="str">
        <f>+VLOOKUP(Importaciones_mensuales[[#This Row],[Código Arancelario]],Codigos10[],3,0)</f>
        <v>Sin cáscara</v>
      </c>
      <c r="H2940">
        <f>+VLOOKUP(Importaciones_mensuales[[#This Row],[Tipo]],Cod_tipo[],2,0)</f>
        <v>4</v>
      </c>
      <c r="I2940" t="str">
        <f>+VLOOKUP(Importaciones_mensuales[[#This Row],[Código Arancelario]],Codigos10[],5,0)</f>
        <v>Frutos Secos</v>
      </c>
      <c r="J2940">
        <f>+VLOOKUP(Importaciones_mensuales[[#This Row],[Categoría]],Cod_Tipo_cultivo[],2,0)</f>
        <v>6</v>
      </c>
      <c r="K2940" t="s">
        <v>129</v>
      </c>
      <c r="L2940">
        <f>+VLOOKUP(Importaciones_mensuales[[#This Row],[Contenido]],Contenido_cod[],2,0)</f>
        <v>1</v>
      </c>
      <c r="M2940" t="str">
        <f>+VLOOKUP(Importaciones_mensuales[[#This Row],[Código Arancelario]],Codigos10[],7,0)</f>
        <v>Nueces de nogal</v>
      </c>
      <c r="N2940">
        <v>2016</v>
      </c>
      <c r="O2940" t="s">
        <v>364</v>
      </c>
      <c r="P2940">
        <v>5.314518915344407</v>
      </c>
      <c r="Q2940" t="s">
        <v>364</v>
      </c>
      <c r="R2940" t="s">
        <v>364</v>
      </c>
      <c r="S2940">
        <v>7.617811551056862</v>
      </c>
      <c r="T2940" t="s">
        <v>364</v>
      </c>
      <c r="U2940" t="s">
        <v>364</v>
      </c>
      <c r="V2940" t="s">
        <v>364</v>
      </c>
      <c r="W2940" t="s">
        <v>364</v>
      </c>
      <c r="X2940" t="s">
        <v>364</v>
      </c>
      <c r="Y2940">
        <v>1.7775634984988276</v>
      </c>
      <c r="Z2940" t="s">
        <v>364</v>
      </c>
    </row>
    <row r="2941" spans="1:26" x14ac:dyDescent="0.25">
      <c r="A2941" t="s">
        <v>152</v>
      </c>
      <c r="B2941" t="s">
        <v>363</v>
      </c>
      <c r="C2941" t="str">
        <f>+VLOOKUP(Importaciones_mensuales[[#This Row],[Código Arancelario]],Codigos10[],2,0)</f>
        <v>Pistacho</v>
      </c>
      <c r="D2941">
        <f>+VLOOKUP(Importaciones_mensuales[[#This Row],[Cultivo]],Cod_categoría[],2,0)</f>
        <v>100105005</v>
      </c>
      <c r="E2941" t="str">
        <f>+VLOOKUP(Importaciones_mensuales[[#This Row],[Código Arancelario]],Codigos10[],4,0)</f>
        <v>Deshidratado</v>
      </c>
      <c r="F2941">
        <f>+VLOOKUP(Importaciones_mensuales[[#This Row],[Procesamiento]],Cod_procesamiento[],2,0)</f>
        <v>3</v>
      </c>
      <c r="G2941" t="str">
        <f>+VLOOKUP(Importaciones_mensuales[[#This Row],[Código Arancelario]],Codigos10[],3,0)</f>
        <v>Con cáscara</v>
      </c>
      <c r="H2941">
        <f>+VLOOKUP(Importaciones_mensuales[[#This Row],[Tipo]],Cod_tipo[],2,0)</f>
        <v>3</v>
      </c>
      <c r="I2941" t="str">
        <f>+VLOOKUP(Importaciones_mensuales[[#This Row],[Código Arancelario]],Codigos10[],5,0)</f>
        <v>Frutos Secos</v>
      </c>
      <c r="J2941">
        <f>+VLOOKUP(Importaciones_mensuales[[#This Row],[Categoría]],Cod_Tipo_cultivo[],2,0)</f>
        <v>6</v>
      </c>
      <c r="K2941" t="s">
        <v>129</v>
      </c>
      <c r="L2941">
        <f>+VLOOKUP(Importaciones_mensuales[[#This Row],[Contenido]],Contenido_cod[],2,0)</f>
        <v>1</v>
      </c>
      <c r="M2941" t="str">
        <f>+VLOOKUP(Importaciones_mensuales[[#This Row],[Código Arancelario]],Codigos10[],7,0)</f>
        <v>Sin especificar</v>
      </c>
      <c r="N2941">
        <v>2016</v>
      </c>
      <c r="O2941">
        <v>14.093814321308633</v>
      </c>
      <c r="P2941">
        <v>10.115819168362973</v>
      </c>
      <c r="Q2941" t="s">
        <v>364</v>
      </c>
      <c r="R2941">
        <v>10.954254693734599</v>
      </c>
      <c r="S2941" t="s">
        <v>364</v>
      </c>
      <c r="T2941">
        <v>12.498975478200805</v>
      </c>
      <c r="U2941">
        <v>11.177903871829107</v>
      </c>
      <c r="V2941">
        <v>9.422532200309977</v>
      </c>
      <c r="W2941" t="s">
        <v>364</v>
      </c>
      <c r="X2941" t="s">
        <v>364</v>
      </c>
      <c r="Y2941" t="s">
        <v>364</v>
      </c>
      <c r="Z2941" t="s">
        <v>364</v>
      </c>
    </row>
    <row r="2942" spans="1:26" x14ac:dyDescent="0.25">
      <c r="A2942" t="s">
        <v>154</v>
      </c>
      <c r="B2942" t="s">
        <v>363</v>
      </c>
      <c r="C2942" t="str">
        <f>+VLOOKUP(Importaciones_mensuales[[#This Row],[Código Arancelario]],Codigos10[],2,0)</f>
        <v>Pistacho</v>
      </c>
      <c r="D2942">
        <f>+VLOOKUP(Importaciones_mensuales[[#This Row],[Cultivo]],Cod_categoría[],2,0)</f>
        <v>100105005</v>
      </c>
      <c r="E2942" t="str">
        <f>+VLOOKUP(Importaciones_mensuales[[#This Row],[Código Arancelario]],Codigos10[],4,0)</f>
        <v>Deshidratado</v>
      </c>
      <c r="F2942">
        <f>+VLOOKUP(Importaciones_mensuales[[#This Row],[Procesamiento]],Cod_procesamiento[],2,0)</f>
        <v>3</v>
      </c>
      <c r="G2942" t="str">
        <f>+VLOOKUP(Importaciones_mensuales[[#This Row],[Código Arancelario]],Codigos10[],3,0)</f>
        <v>Sin cáscara</v>
      </c>
      <c r="H2942">
        <f>+VLOOKUP(Importaciones_mensuales[[#This Row],[Tipo]],Cod_tipo[],2,0)</f>
        <v>4</v>
      </c>
      <c r="I2942" t="str">
        <f>+VLOOKUP(Importaciones_mensuales[[#This Row],[Código Arancelario]],Codigos10[],5,0)</f>
        <v>Frutos Secos</v>
      </c>
      <c r="J2942">
        <f>+VLOOKUP(Importaciones_mensuales[[#This Row],[Categoría]],Cod_Tipo_cultivo[],2,0)</f>
        <v>6</v>
      </c>
      <c r="K2942" t="s">
        <v>129</v>
      </c>
      <c r="L2942">
        <f>+VLOOKUP(Importaciones_mensuales[[#This Row],[Contenido]],Contenido_cod[],2,0)</f>
        <v>1</v>
      </c>
      <c r="M2942" t="str">
        <f>+VLOOKUP(Importaciones_mensuales[[#This Row],[Código Arancelario]],Codigos10[],7,0)</f>
        <v>Sin especificar</v>
      </c>
      <c r="N2942">
        <v>2016</v>
      </c>
      <c r="O2942" t="s">
        <v>364</v>
      </c>
      <c r="P2942">
        <v>24.499779541446205</v>
      </c>
      <c r="Q2942" t="s">
        <v>364</v>
      </c>
      <c r="R2942" t="s">
        <v>364</v>
      </c>
      <c r="S2942">
        <v>32.014705882352942</v>
      </c>
      <c r="T2942" t="s">
        <v>364</v>
      </c>
      <c r="U2942" t="s">
        <v>364</v>
      </c>
      <c r="V2942" t="s">
        <v>364</v>
      </c>
      <c r="W2942" t="s">
        <v>364</v>
      </c>
      <c r="X2942" t="s">
        <v>364</v>
      </c>
      <c r="Y2942" t="s">
        <v>364</v>
      </c>
      <c r="Z2942" t="s">
        <v>364</v>
      </c>
    </row>
    <row r="2943" spans="1:26" x14ac:dyDescent="0.25">
      <c r="A2943" t="s">
        <v>157</v>
      </c>
      <c r="B2943" t="s">
        <v>363</v>
      </c>
      <c r="C2943" t="str">
        <f>+VLOOKUP(Importaciones_mensuales[[#This Row],[Código Arancelario]],Codigos10[],2,0)</f>
        <v>Nuez</v>
      </c>
      <c r="D2943">
        <f>+VLOOKUP(Importaciones_mensuales[[#This Row],[Cultivo]],Cod_categoría[],2,0)</f>
        <v>100105004</v>
      </c>
      <c r="E2943" t="str">
        <f>+VLOOKUP(Importaciones_mensuales[[#This Row],[Código Arancelario]],Codigos10[],4,0)</f>
        <v>Deshidratado</v>
      </c>
      <c r="F2943">
        <f>+VLOOKUP(Importaciones_mensuales[[#This Row],[Procesamiento]],Cod_procesamiento[],2,0)</f>
        <v>3</v>
      </c>
      <c r="G2943" t="str">
        <f>+VLOOKUP(Importaciones_mensuales[[#This Row],[Código Arancelario]],Codigos10[],3,0)</f>
        <v>Sin especificar</v>
      </c>
      <c r="H2943">
        <f>+VLOOKUP(Importaciones_mensuales[[#This Row],[Tipo]],Cod_tipo[],2,0)</f>
        <v>5</v>
      </c>
      <c r="I2943" t="str">
        <f>+VLOOKUP(Importaciones_mensuales[[#This Row],[Código Arancelario]],Codigos10[],5,0)</f>
        <v>Frutos Secos</v>
      </c>
      <c r="J2943">
        <f>+VLOOKUP(Importaciones_mensuales[[#This Row],[Categoría]],Cod_Tipo_cultivo[],2,0)</f>
        <v>6</v>
      </c>
      <c r="K2943" t="s">
        <v>129</v>
      </c>
      <c r="L2943">
        <f>+VLOOKUP(Importaciones_mensuales[[#This Row],[Contenido]],Contenido_cod[],2,0)</f>
        <v>1</v>
      </c>
      <c r="M2943" t="str">
        <f>+VLOOKUP(Importaciones_mensuales[[#This Row],[Código Arancelario]],Codigos10[],7,0)</f>
        <v>Otras nueces</v>
      </c>
      <c r="N2943">
        <v>2016</v>
      </c>
      <c r="O2943">
        <v>1.2916326530612245</v>
      </c>
      <c r="P2943" t="s">
        <v>364</v>
      </c>
      <c r="Q2943" t="s">
        <v>364</v>
      </c>
      <c r="R2943">
        <v>16.081131534165714</v>
      </c>
      <c r="S2943" t="s">
        <v>364</v>
      </c>
      <c r="T2943" t="s">
        <v>364</v>
      </c>
      <c r="U2943" t="s">
        <v>364</v>
      </c>
      <c r="V2943">
        <v>24.334803101718109</v>
      </c>
      <c r="W2943" t="s">
        <v>364</v>
      </c>
      <c r="X2943">
        <v>2.0978198902246694</v>
      </c>
      <c r="Y2943" t="s">
        <v>364</v>
      </c>
      <c r="Z2943" t="s">
        <v>364</v>
      </c>
    </row>
    <row r="2944" spans="1:26" x14ac:dyDescent="0.25">
      <c r="A2944" t="s">
        <v>159</v>
      </c>
      <c r="B2944" t="s">
        <v>363</v>
      </c>
      <c r="C2944" t="str">
        <f>+VLOOKUP(Importaciones_mensuales[[#This Row],[Código Arancelario]],Codigos10[],2,0)</f>
        <v>Plátano</v>
      </c>
      <c r="D2944">
        <f>+VLOOKUP(Importaciones_mensuales[[#This Row],[Cultivo]],Cod_categoría[],2,0)</f>
        <v>100108006</v>
      </c>
      <c r="E2944" t="str">
        <f>+VLOOKUP(Importaciones_mensuales[[#This Row],[Código Arancelario]],Codigos10[],4,0)</f>
        <v>Sin especificar</v>
      </c>
      <c r="F2944">
        <f>+VLOOKUP(Importaciones_mensuales[[#This Row],[Procesamiento]],Cod_procesamiento[],2,0)</f>
        <v>6</v>
      </c>
      <c r="G2944" t="str">
        <f>+VLOOKUP(Importaciones_mensuales[[#This Row],[Código Arancelario]],Codigos10[],3,0)</f>
        <v>Sin especificar</v>
      </c>
      <c r="H2944">
        <f>+VLOOKUP(Importaciones_mensuales[[#This Row],[Tipo]],Cod_tipo[],2,0)</f>
        <v>5</v>
      </c>
      <c r="I2944" t="str">
        <f>+VLOOKUP(Importaciones_mensuales[[#This Row],[Código Arancelario]],Codigos10[],5,0)</f>
        <v>Tropicales y Subtropicales</v>
      </c>
      <c r="J2944">
        <f>+VLOOKUP(Importaciones_mensuales[[#This Row],[Categoría]],Cod_Tipo_cultivo[],2,0)</f>
        <v>4</v>
      </c>
      <c r="K2944" t="s">
        <v>129</v>
      </c>
      <c r="L2944">
        <f>+VLOOKUP(Importaciones_mensuales[[#This Row],[Contenido]],Contenido_cod[],2,0)</f>
        <v>1</v>
      </c>
      <c r="M2944" t="str">
        <f>+VLOOKUP(Importaciones_mensuales[[#This Row],[Código Arancelario]],Codigos10[],7,0)</f>
        <v>Sin especificar</v>
      </c>
      <c r="N2944">
        <v>2016</v>
      </c>
      <c r="O2944">
        <v>0.4224050965196644</v>
      </c>
      <c r="P2944">
        <v>0.39315263687177349</v>
      </c>
      <c r="Q2944">
        <v>0.43410517748371608</v>
      </c>
      <c r="R2944">
        <v>0.40942072549085068</v>
      </c>
      <c r="S2944">
        <v>0.47505913181832027</v>
      </c>
      <c r="T2944">
        <v>0.39599642481314695</v>
      </c>
      <c r="U2944">
        <v>0.48918378356258402</v>
      </c>
      <c r="V2944">
        <v>0.53618936401870854</v>
      </c>
      <c r="W2944">
        <v>0.54602375728216423</v>
      </c>
      <c r="X2944">
        <v>0.51014228917188964</v>
      </c>
      <c r="Y2944">
        <v>0.45724315834474227</v>
      </c>
      <c r="Z2944">
        <v>0.44666347423335806</v>
      </c>
    </row>
    <row r="2945" spans="1:26" x14ac:dyDescent="0.25">
      <c r="A2945" t="s">
        <v>161</v>
      </c>
      <c r="B2945" t="s">
        <v>363</v>
      </c>
      <c r="C2945" t="str">
        <f>+VLOOKUP(Importaciones_mensuales[[#This Row],[Código Arancelario]],Codigos10[],2,0)</f>
        <v>Plátano</v>
      </c>
      <c r="D2945">
        <f>+VLOOKUP(Importaciones_mensuales[[#This Row],[Cultivo]],Cod_categoría[],2,0)</f>
        <v>100108006</v>
      </c>
      <c r="E2945" t="str">
        <f>+VLOOKUP(Importaciones_mensuales[[#This Row],[Código Arancelario]],Codigos10[],4,0)</f>
        <v>Sin especificar</v>
      </c>
      <c r="F2945">
        <f>+VLOOKUP(Importaciones_mensuales[[#This Row],[Procesamiento]],Cod_procesamiento[],2,0)</f>
        <v>6</v>
      </c>
      <c r="G2945" t="str">
        <f>+VLOOKUP(Importaciones_mensuales[[#This Row],[Código Arancelario]],Codigos10[],3,0)</f>
        <v>Sin especificar</v>
      </c>
      <c r="H2945">
        <f>+VLOOKUP(Importaciones_mensuales[[#This Row],[Tipo]],Cod_tipo[],2,0)</f>
        <v>5</v>
      </c>
      <c r="I2945" t="str">
        <f>+VLOOKUP(Importaciones_mensuales[[#This Row],[Código Arancelario]],Codigos10[],5,0)</f>
        <v>Tropicales y Subtropicales</v>
      </c>
      <c r="J2945">
        <f>+VLOOKUP(Importaciones_mensuales[[#This Row],[Categoría]],Cod_Tipo_cultivo[],2,0)</f>
        <v>4</v>
      </c>
      <c r="K2945" t="s">
        <v>129</v>
      </c>
      <c r="L2945">
        <f>+VLOOKUP(Importaciones_mensuales[[#This Row],[Contenido]],Contenido_cod[],2,0)</f>
        <v>1</v>
      </c>
      <c r="M2945" t="str">
        <f>+VLOOKUP(Importaciones_mensuales[[#This Row],[Código Arancelario]],Codigos10[],7,0)</f>
        <v>Sin especificar</v>
      </c>
      <c r="N2945">
        <v>2016</v>
      </c>
      <c r="O2945">
        <v>0.29938579906787327</v>
      </c>
      <c r="P2945">
        <v>0.32366569135520323</v>
      </c>
      <c r="Q2945">
        <v>0.31732258052405093</v>
      </c>
      <c r="R2945">
        <v>0.31924762058289369</v>
      </c>
      <c r="S2945">
        <v>0.32809892786173261</v>
      </c>
      <c r="T2945">
        <v>0.33064063963440532</v>
      </c>
      <c r="U2945">
        <v>0.3262358185148132</v>
      </c>
      <c r="V2945">
        <v>0.33348293294542886</v>
      </c>
      <c r="W2945">
        <v>0.36157693915158806</v>
      </c>
      <c r="X2945">
        <v>0.34468427344979558</v>
      </c>
      <c r="Y2945">
        <v>0.33351328798797997</v>
      </c>
      <c r="Z2945">
        <v>0.31295581340507356</v>
      </c>
    </row>
    <row r="2946" spans="1:26" x14ac:dyDescent="0.25">
      <c r="A2946" t="s">
        <v>162</v>
      </c>
      <c r="B2946" t="s">
        <v>363</v>
      </c>
      <c r="C2946" t="str">
        <f>+VLOOKUP(Importaciones_mensuales[[#This Row],[Código Arancelario]],Codigos10[],2,0)</f>
        <v>Dátil</v>
      </c>
      <c r="D2946">
        <f>+VLOOKUP(Importaciones_mensuales[[#This Row],[Cultivo]],Cod_categoría[],2,0)</f>
        <v>100114023</v>
      </c>
      <c r="E2946" t="str">
        <f>+VLOOKUP(Importaciones_mensuales[[#This Row],[Código Arancelario]],Codigos10[],4,0)</f>
        <v>Sin especificar</v>
      </c>
      <c r="F2946">
        <f>+VLOOKUP(Importaciones_mensuales[[#This Row],[Procesamiento]],Cod_procesamiento[],2,0)</f>
        <v>6</v>
      </c>
      <c r="G2946" t="str">
        <f>+VLOOKUP(Importaciones_mensuales[[#This Row],[Código Arancelario]],Codigos10[],3,0)</f>
        <v>Sin especificar</v>
      </c>
      <c r="H2946">
        <f>+VLOOKUP(Importaciones_mensuales[[#This Row],[Tipo]],Cod_tipo[],2,0)</f>
        <v>5</v>
      </c>
      <c r="I2946" t="str">
        <f>+VLOOKUP(Importaciones_mensuales[[#This Row],[Código Arancelario]],Codigos10[],5,0)</f>
        <v>Tropicales y Subtropicales</v>
      </c>
      <c r="J2946">
        <f>+VLOOKUP(Importaciones_mensuales[[#This Row],[Categoría]],Cod_Tipo_cultivo[],2,0)</f>
        <v>4</v>
      </c>
      <c r="K2946" t="s">
        <v>129</v>
      </c>
      <c r="L2946">
        <f>+VLOOKUP(Importaciones_mensuales[[#This Row],[Contenido]],Contenido_cod[],2,0)</f>
        <v>1</v>
      </c>
      <c r="M2946" t="str">
        <f>+VLOOKUP(Importaciones_mensuales[[#This Row],[Código Arancelario]],Codigos10[],7,0)</f>
        <v>Sin especificar</v>
      </c>
      <c r="N2946">
        <v>2016</v>
      </c>
      <c r="O2946">
        <v>0.90792826390448211</v>
      </c>
      <c r="P2946">
        <v>1.9370000000000001</v>
      </c>
      <c r="Q2946" t="s">
        <v>364</v>
      </c>
      <c r="R2946">
        <v>4.5163712106664127</v>
      </c>
      <c r="S2946" t="s">
        <v>364</v>
      </c>
      <c r="T2946">
        <v>1.7516206482593037</v>
      </c>
      <c r="U2946">
        <v>1.969716</v>
      </c>
      <c r="V2946" t="s">
        <v>364</v>
      </c>
      <c r="W2946" t="s">
        <v>364</v>
      </c>
      <c r="X2946">
        <v>7.641</v>
      </c>
      <c r="Y2946">
        <v>3.3469707409345988</v>
      </c>
      <c r="Z2946" t="s">
        <v>364</v>
      </c>
    </row>
    <row r="2947" spans="1:26" x14ac:dyDescent="0.25">
      <c r="A2947" t="s">
        <v>289</v>
      </c>
      <c r="B2947" t="s">
        <v>363</v>
      </c>
      <c r="C2947" t="str">
        <f>+VLOOKUP(Importaciones_mensuales[[#This Row],[Código Arancelario]],Codigos10[],2,0)</f>
        <v>Higo</v>
      </c>
      <c r="D2947">
        <f>+VLOOKUP(Importaciones_mensuales[[#This Row],[Cultivo]],Cod_categoría[],2,0)</f>
        <v>100101006</v>
      </c>
      <c r="E2947" t="str">
        <f>+VLOOKUP(Importaciones_mensuales[[#This Row],[Código Arancelario]],Codigos10[],4,0)</f>
        <v>Sin especificar</v>
      </c>
      <c r="F2947">
        <f>+VLOOKUP(Importaciones_mensuales[[#This Row],[Procesamiento]],Cod_procesamiento[],2,0)</f>
        <v>6</v>
      </c>
      <c r="G2947" t="str">
        <f>+VLOOKUP(Importaciones_mensuales[[#This Row],[Código Arancelario]],Codigos10[],3,0)</f>
        <v>Sin especificar</v>
      </c>
      <c r="H2947">
        <f>+VLOOKUP(Importaciones_mensuales[[#This Row],[Tipo]],Cod_tipo[],2,0)</f>
        <v>5</v>
      </c>
      <c r="I2947" t="str">
        <f>+VLOOKUP(Importaciones_mensuales[[#This Row],[Código Arancelario]],Codigos10[],5,0)</f>
        <v>Berries</v>
      </c>
      <c r="J2947">
        <f>+VLOOKUP(Importaciones_mensuales[[#This Row],[Categoría]],Cod_Tipo_cultivo[],2,0)</f>
        <v>1</v>
      </c>
      <c r="K2947" t="s">
        <v>129</v>
      </c>
      <c r="L2947">
        <f>+VLOOKUP(Importaciones_mensuales[[#This Row],[Contenido]],Contenido_cod[],2,0)</f>
        <v>1</v>
      </c>
      <c r="M2947" t="str">
        <f>+VLOOKUP(Importaciones_mensuales[[#This Row],[Código Arancelario]],Codigos10[],7,0)</f>
        <v>Sin especificar</v>
      </c>
      <c r="N2947">
        <v>2016</v>
      </c>
      <c r="O2947" t="s">
        <v>364</v>
      </c>
      <c r="P2947">
        <v>5.1168699999999996</v>
      </c>
      <c r="Q2947" t="s">
        <v>364</v>
      </c>
      <c r="R2947" t="s">
        <v>364</v>
      </c>
      <c r="S2947" t="s">
        <v>364</v>
      </c>
      <c r="T2947" t="s">
        <v>364</v>
      </c>
      <c r="U2947" t="s">
        <v>364</v>
      </c>
      <c r="V2947" t="s">
        <v>364</v>
      </c>
      <c r="W2947" t="s">
        <v>364</v>
      </c>
      <c r="X2947" t="s">
        <v>364</v>
      </c>
      <c r="Y2947" t="s">
        <v>364</v>
      </c>
      <c r="Z2947" t="s">
        <v>364</v>
      </c>
    </row>
    <row r="2948" spans="1:26" x14ac:dyDescent="0.25">
      <c r="A2948" t="s">
        <v>164</v>
      </c>
      <c r="B2948" t="s">
        <v>363</v>
      </c>
      <c r="C2948" t="str">
        <f>+VLOOKUP(Importaciones_mensuales[[#This Row],[Código Arancelario]],Codigos10[],2,0)</f>
        <v>Piña</v>
      </c>
      <c r="D2948">
        <f>+VLOOKUP(Importaciones_mensuales[[#This Row],[Cultivo]],Cod_categoría[],2,0)</f>
        <v>100108005</v>
      </c>
      <c r="E2948" t="str">
        <f>+VLOOKUP(Importaciones_mensuales[[#This Row],[Código Arancelario]],Codigos10[],4,0)</f>
        <v>Sin especificar</v>
      </c>
      <c r="F2948">
        <f>+VLOOKUP(Importaciones_mensuales[[#This Row],[Procesamiento]],Cod_procesamiento[],2,0)</f>
        <v>6</v>
      </c>
      <c r="G2948" t="str">
        <f>+VLOOKUP(Importaciones_mensuales[[#This Row],[Código Arancelario]],Codigos10[],3,0)</f>
        <v>Sin especificar</v>
      </c>
      <c r="H2948">
        <f>+VLOOKUP(Importaciones_mensuales[[#This Row],[Tipo]],Cod_tipo[],2,0)</f>
        <v>5</v>
      </c>
      <c r="I2948" t="str">
        <f>+VLOOKUP(Importaciones_mensuales[[#This Row],[Código Arancelario]],Codigos10[],5,0)</f>
        <v>Tropicales y Subtropicales</v>
      </c>
      <c r="J2948">
        <f>+VLOOKUP(Importaciones_mensuales[[#This Row],[Categoría]],Cod_Tipo_cultivo[],2,0)</f>
        <v>4</v>
      </c>
      <c r="K2948" t="s">
        <v>129</v>
      </c>
      <c r="L2948">
        <f>+VLOOKUP(Importaciones_mensuales[[#This Row],[Contenido]],Contenido_cod[],2,0)</f>
        <v>1</v>
      </c>
      <c r="M2948" t="str">
        <f>+VLOOKUP(Importaciones_mensuales[[#This Row],[Código Arancelario]],Codigos10[],7,0)</f>
        <v>Sin especificar</v>
      </c>
      <c r="N2948">
        <v>2016</v>
      </c>
      <c r="O2948">
        <v>0.5145880667316044</v>
      </c>
      <c r="P2948">
        <v>0.49488004502242594</v>
      </c>
      <c r="Q2948">
        <v>0.48259317635499704</v>
      </c>
      <c r="R2948">
        <v>0.48564856388324906</v>
      </c>
      <c r="S2948">
        <v>0.490230942800716</v>
      </c>
      <c r="T2948">
        <v>0.49399658252480638</v>
      </c>
      <c r="U2948">
        <v>0.50067623678189854</v>
      </c>
      <c r="V2948">
        <v>0.46606170675196779</v>
      </c>
      <c r="W2948">
        <v>0.47629136987540582</v>
      </c>
      <c r="X2948">
        <v>0.48053784098519159</v>
      </c>
      <c r="Y2948">
        <v>0.50512845022063491</v>
      </c>
      <c r="Z2948">
        <v>0.52259179490782848</v>
      </c>
    </row>
    <row r="2949" spans="1:26" x14ac:dyDescent="0.25">
      <c r="A2949" t="s">
        <v>254</v>
      </c>
      <c r="B2949" t="s">
        <v>362</v>
      </c>
      <c r="C2949" t="str">
        <f>+VLOOKUP(Importaciones_mensuales[[#This Row],[Código Arancelario]],Codigos10[],2,0)</f>
        <v>Arándano</v>
      </c>
      <c r="D2949">
        <f>+VLOOKUP(Importaciones_mensuales[[#This Row],[Cultivo]],Cod_categoría[],2,0)</f>
        <v>100101001</v>
      </c>
      <c r="E2949" t="str">
        <f>+VLOOKUP(Importaciones_mensuales[[#This Row],[Código Arancelario]],Codigos10[],4,0)</f>
        <v>Congelado</v>
      </c>
      <c r="F2949">
        <f>+VLOOKUP(Importaciones_mensuales[[#This Row],[Procesamiento]],Cod_procesamiento[],2,0)</f>
        <v>1</v>
      </c>
      <c r="G2949" t="str">
        <f>+VLOOKUP(Importaciones_mensuales[[#This Row],[Código Arancelario]],Codigos10[],3,0)</f>
        <v>Orgánico</v>
      </c>
      <c r="H2949">
        <f>+VLOOKUP(Importaciones_mensuales[[#This Row],[Tipo]],Cod_tipo[],2,0)</f>
        <v>1</v>
      </c>
      <c r="I2949" t="str">
        <f>+VLOOKUP(Importaciones_mensuales[[#This Row],[Código Arancelario]],Codigos10[],5,0)</f>
        <v>Berries</v>
      </c>
      <c r="J2949">
        <f>+VLOOKUP(Importaciones_mensuales[[#This Row],[Categoría]],Cod_Tipo_cultivo[],2,0)</f>
        <v>1</v>
      </c>
      <c r="K2949" t="s">
        <v>129</v>
      </c>
      <c r="L2949">
        <f>+VLOOKUP(Importaciones_mensuales[[#This Row],[Contenido]],Contenido_cod[],2,0)</f>
        <v>1</v>
      </c>
      <c r="M2949" t="str">
        <f>+VLOOKUP(Importaciones_mensuales[[#This Row],[Código Arancelario]],Codigos10[],7,0)</f>
        <v>Sin especificar</v>
      </c>
      <c r="N2949">
        <v>2018</v>
      </c>
      <c r="O2949">
        <v>0</v>
      </c>
      <c r="P2949">
        <v>0</v>
      </c>
      <c r="Q2949">
        <v>0</v>
      </c>
      <c r="R2949">
        <v>23675</v>
      </c>
      <c r="S2949">
        <v>0</v>
      </c>
      <c r="T2949">
        <v>0</v>
      </c>
      <c r="U2949">
        <v>0</v>
      </c>
      <c r="V2949">
        <v>19142.307700000001</v>
      </c>
      <c r="W2949">
        <v>0</v>
      </c>
      <c r="X2949">
        <v>0</v>
      </c>
      <c r="Y2949">
        <v>0</v>
      </c>
      <c r="Z2949">
        <v>0</v>
      </c>
    </row>
    <row r="2950" spans="1:26" x14ac:dyDescent="0.25">
      <c r="A2950" t="s">
        <v>342</v>
      </c>
      <c r="B2950" t="s">
        <v>362</v>
      </c>
      <c r="C2950" t="str">
        <f>+VLOOKUP(Importaciones_mensuales[[#This Row],[Código Arancelario]],Codigos10[],2,0)</f>
        <v>Maqui</v>
      </c>
      <c r="D2950">
        <f>+VLOOKUP(Importaciones_mensuales[[#This Row],[Cultivo]],Cod_categoría[],2,0)</f>
        <v>100114028</v>
      </c>
      <c r="E2950" t="str">
        <f>+VLOOKUP(Importaciones_mensuales[[#This Row],[Código Arancelario]],Codigos10[],4,0)</f>
        <v>Congelado</v>
      </c>
      <c r="F2950">
        <f>+VLOOKUP(Importaciones_mensuales[[#This Row],[Procesamiento]],Cod_procesamiento[],2,0)</f>
        <v>1</v>
      </c>
      <c r="G2950" t="str">
        <f>+VLOOKUP(Importaciones_mensuales[[#This Row],[Código Arancelario]],Codigos10[],3,0)</f>
        <v>Orgánico</v>
      </c>
      <c r="H2950">
        <f>+VLOOKUP(Importaciones_mensuales[[#This Row],[Tipo]],Cod_tipo[],2,0)</f>
        <v>1</v>
      </c>
      <c r="I2950" t="str">
        <f>+VLOOKUP(Importaciones_mensuales[[#This Row],[Código Arancelario]],Codigos10[],5,0)</f>
        <v>Berries</v>
      </c>
      <c r="J2950">
        <f>+VLOOKUP(Importaciones_mensuales[[#This Row],[Categoría]],Cod_Tipo_cultivo[],2,0)</f>
        <v>1</v>
      </c>
      <c r="K2950" t="s">
        <v>129</v>
      </c>
      <c r="L2950">
        <f>+VLOOKUP(Importaciones_mensuales[[#This Row],[Contenido]],Contenido_cod[],2,0)</f>
        <v>1</v>
      </c>
      <c r="M2950" t="str">
        <f>+VLOOKUP(Importaciones_mensuales[[#This Row],[Código Arancelario]],Codigos10[],7,0)</f>
        <v>Sin especificar</v>
      </c>
      <c r="N2950">
        <v>2018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13007.1</v>
      </c>
      <c r="Y2950">
        <v>0</v>
      </c>
      <c r="Z2950">
        <v>0</v>
      </c>
    </row>
    <row r="2951" spans="1:26" x14ac:dyDescent="0.25">
      <c r="A2951" t="s">
        <v>171</v>
      </c>
      <c r="B2951" t="s">
        <v>363</v>
      </c>
      <c r="C2951" t="str">
        <f>+VLOOKUP(Importaciones_mensuales[[#This Row],[Código Arancelario]],Codigos10[],2,0)</f>
        <v>Palta</v>
      </c>
      <c r="D2951">
        <f>+VLOOKUP(Importaciones_mensuales[[#This Row],[Cultivo]],Cod_categoría[],2,0)</f>
        <v>100106002</v>
      </c>
      <c r="E2951" t="str">
        <f>+VLOOKUP(Importaciones_mensuales[[#This Row],[Código Arancelario]],Codigos10[],4,0)</f>
        <v>Sin especificar</v>
      </c>
      <c r="F2951">
        <f>+VLOOKUP(Importaciones_mensuales[[#This Row],[Procesamiento]],Cod_procesamiento[],2,0)</f>
        <v>6</v>
      </c>
      <c r="G2951" t="str">
        <f>+VLOOKUP(Importaciones_mensuales[[#This Row],[Código Arancelario]],Codigos10[],3,0)</f>
        <v>Sin especificar</v>
      </c>
      <c r="H2951">
        <f>+VLOOKUP(Importaciones_mensuales[[#This Row],[Tipo]],Cod_tipo[],2,0)</f>
        <v>5</v>
      </c>
      <c r="I2951" t="str">
        <f>+VLOOKUP(Importaciones_mensuales[[#This Row],[Código Arancelario]],Codigos10[],5,0)</f>
        <v>Frutos Oleaginosos</v>
      </c>
      <c r="J2951">
        <f>+VLOOKUP(Importaciones_mensuales[[#This Row],[Categoría]],Cod_Tipo_cultivo[],2,0)</f>
        <v>12</v>
      </c>
      <c r="K2951" t="s">
        <v>129</v>
      </c>
      <c r="L2951">
        <f>+VLOOKUP(Importaciones_mensuales[[#This Row],[Contenido]],Contenido_cod[],2,0)</f>
        <v>1</v>
      </c>
      <c r="M2951" t="str">
        <f>+VLOOKUP(Importaciones_mensuales[[#This Row],[Código Arancelario]],Codigos10[],7,0)</f>
        <v>Fuerte</v>
      </c>
      <c r="N2951">
        <v>2016</v>
      </c>
      <c r="O2951" t="s">
        <v>364</v>
      </c>
      <c r="P2951" t="s">
        <v>364</v>
      </c>
      <c r="Q2951">
        <v>0.6281943319838057</v>
      </c>
      <c r="R2951" t="s">
        <v>364</v>
      </c>
      <c r="S2951">
        <v>0.62660564751703995</v>
      </c>
      <c r="T2951">
        <v>0.62561470388019069</v>
      </c>
      <c r="U2951">
        <v>0.62561470388019069</v>
      </c>
      <c r="V2951" t="s">
        <v>364</v>
      </c>
      <c r="W2951" t="s">
        <v>364</v>
      </c>
      <c r="X2951" t="s">
        <v>364</v>
      </c>
      <c r="Y2951" t="s">
        <v>364</v>
      </c>
      <c r="Z2951" t="s">
        <v>364</v>
      </c>
    </row>
    <row r="2952" spans="1:26" x14ac:dyDescent="0.25">
      <c r="A2952" t="s">
        <v>260</v>
      </c>
      <c r="B2952" t="s">
        <v>362</v>
      </c>
      <c r="C2952" t="str">
        <f>+VLOOKUP(Importaciones_mensuales[[#This Row],[Código Arancelario]],Codigos10[],2,0)</f>
        <v>Cereza</v>
      </c>
      <c r="D2952">
        <f>+VLOOKUP(Importaciones_mensuales[[#This Row],[Cultivo]],Cod_categoría[],2,0)</f>
        <v>100103001</v>
      </c>
      <c r="E2952" t="str">
        <f>+VLOOKUP(Importaciones_mensuales[[#This Row],[Código Arancelario]],Codigos10[],4,0)</f>
        <v>Conserva</v>
      </c>
      <c r="F2952">
        <f>+VLOOKUP(Importaciones_mensuales[[#This Row],[Procesamiento]],Cod_procesamiento[],2,0)</f>
        <v>2</v>
      </c>
      <c r="G2952" t="str">
        <f>+VLOOKUP(Importaciones_mensuales[[#This Row],[Código Arancelario]],Codigos10[],3,0)</f>
        <v>Orgánico</v>
      </c>
      <c r="H2952">
        <f>+VLOOKUP(Importaciones_mensuales[[#This Row],[Tipo]],Cod_tipo[],2,0)</f>
        <v>1</v>
      </c>
      <c r="I2952" t="str">
        <f>+VLOOKUP(Importaciones_mensuales[[#This Row],[Código Arancelario]],Codigos10[],5,0)</f>
        <v>Frutos de carozo</v>
      </c>
      <c r="J2952">
        <f>+VLOOKUP(Importaciones_mensuales[[#This Row],[Categoría]],Cod_Tipo_cultivo[],2,0)</f>
        <v>5</v>
      </c>
      <c r="K2952" t="s">
        <v>129</v>
      </c>
      <c r="L2952">
        <f>+VLOOKUP(Importaciones_mensuales[[#This Row],[Contenido]],Contenido_cod[],2,0)</f>
        <v>1</v>
      </c>
      <c r="M2952" t="str">
        <f>+VLOOKUP(Importaciones_mensuales[[#This Row],[Código Arancelario]],Codigos10[],7,0)</f>
        <v>Sin especificar</v>
      </c>
      <c r="N2952">
        <v>2018</v>
      </c>
      <c r="O2952">
        <v>0</v>
      </c>
      <c r="P2952">
        <v>0</v>
      </c>
      <c r="Q2952">
        <v>0</v>
      </c>
      <c r="R2952">
        <v>17600</v>
      </c>
      <c r="S2952">
        <v>0</v>
      </c>
      <c r="T2952">
        <v>0</v>
      </c>
      <c r="U2952">
        <v>17600</v>
      </c>
      <c r="V2952">
        <v>0</v>
      </c>
      <c r="W2952">
        <v>0</v>
      </c>
      <c r="X2952">
        <v>0</v>
      </c>
      <c r="Y2952">
        <v>0</v>
      </c>
      <c r="Z2952">
        <v>10400</v>
      </c>
    </row>
    <row r="2953" spans="1:26" x14ac:dyDescent="0.25">
      <c r="A2953" t="s">
        <v>174</v>
      </c>
      <c r="B2953" t="s">
        <v>363</v>
      </c>
      <c r="C2953" t="str">
        <f>+VLOOKUP(Importaciones_mensuales[[#This Row],[Código Arancelario]],Codigos10[],2,0)</f>
        <v>Mango</v>
      </c>
      <c r="D2953">
        <f>+VLOOKUP(Importaciones_mensuales[[#This Row],[Cultivo]],Cod_categoría[],2,0)</f>
        <v>100108002</v>
      </c>
      <c r="E2953" t="str">
        <f>+VLOOKUP(Importaciones_mensuales[[#This Row],[Código Arancelario]],Codigos10[],4,0)</f>
        <v>Sin especificar</v>
      </c>
      <c r="F2953">
        <f>+VLOOKUP(Importaciones_mensuales[[#This Row],[Procesamiento]],Cod_procesamiento[],2,0)</f>
        <v>6</v>
      </c>
      <c r="G2953" t="str">
        <f>+VLOOKUP(Importaciones_mensuales[[#This Row],[Código Arancelario]],Codigos10[],3,0)</f>
        <v>Sin especificar</v>
      </c>
      <c r="H2953">
        <f>+VLOOKUP(Importaciones_mensuales[[#This Row],[Tipo]],Cod_tipo[],2,0)</f>
        <v>5</v>
      </c>
      <c r="I2953" t="str">
        <f>+VLOOKUP(Importaciones_mensuales[[#This Row],[Código Arancelario]],Codigos10[],5,0)</f>
        <v>Tropicales y Subtropicales</v>
      </c>
      <c r="J2953">
        <f>+VLOOKUP(Importaciones_mensuales[[#This Row],[Categoría]],Cod_Tipo_cultivo[],2,0)</f>
        <v>4</v>
      </c>
      <c r="K2953" t="s">
        <v>129</v>
      </c>
      <c r="L2953">
        <f>+VLOOKUP(Importaciones_mensuales[[#This Row],[Contenido]],Contenido_cod[],2,0)</f>
        <v>1</v>
      </c>
      <c r="M2953" t="str">
        <f>+VLOOKUP(Importaciones_mensuales[[#This Row],[Código Arancelario]],Codigos10[],7,0)</f>
        <v>Guayabas, mangos y mangostanes</v>
      </c>
      <c r="N2953">
        <v>2016</v>
      </c>
      <c r="O2953">
        <v>1.049808160782884</v>
      </c>
      <c r="P2953">
        <v>1.1219963748689881</v>
      </c>
      <c r="Q2953">
        <v>1.5539344270228417</v>
      </c>
      <c r="R2953">
        <v>2.1140193193774635</v>
      </c>
      <c r="S2953">
        <v>1.8225971467391304</v>
      </c>
      <c r="T2953">
        <v>2.1510478025285971</v>
      </c>
      <c r="U2953">
        <v>2.3842342203021043</v>
      </c>
      <c r="V2953">
        <v>2.0584089902880134</v>
      </c>
      <c r="W2953">
        <v>1.7716587699784097</v>
      </c>
      <c r="X2953">
        <v>1.1041246881916982</v>
      </c>
      <c r="Y2953">
        <v>0.97358720114084529</v>
      </c>
      <c r="Z2953">
        <v>0.94704196645109129</v>
      </c>
    </row>
    <row r="2954" spans="1:26" x14ac:dyDescent="0.25">
      <c r="A2954" t="s">
        <v>181</v>
      </c>
      <c r="B2954" t="s">
        <v>363</v>
      </c>
      <c r="C2954" t="str">
        <f>+VLOOKUP(Importaciones_mensuales[[#This Row],[Código Arancelario]],Codigos10[],2,0)</f>
        <v>Pomelo</v>
      </c>
      <c r="D2954">
        <f>+VLOOKUP(Importaciones_mensuales[[#This Row],[Cultivo]],Cod_categoría[],2,0)</f>
        <v>100102006</v>
      </c>
      <c r="E2954" t="str">
        <f>+VLOOKUP(Importaciones_mensuales[[#This Row],[Código Arancelario]],Codigos10[],4,0)</f>
        <v>Sin especificar</v>
      </c>
      <c r="F2954">
        <f>+VLOOKUP(Importaciones_mensuales[[#This Row],[Procesamiento]],Cod_procesamiento[],2,0)</f>
        <v>6</v>
      </c>
      <c r="G2954" t="str">
        <f>+VLOOKUP(Importaciones_mensuales[[#This Row],[Código Arancelario]],Codigos10[],3,0)</f>
        <v>Sin especificar</v>
      </c>
      <c r="H2954">
        <f>+VLOOKUP(Importaciones_mensuales[[#This Row],[Tipo]],Cod_tipo[],2,0)</f>
        <v>5</v>
      </c>
      <c r="I2954" t="str">
        <f>+VLOOKUP(Importaciones_mensuales[[#This Row],[Código Arancelario]],Codigos10[],5,0)</f>
        <v>Cítricos</v>
      </c>
      <c r="J2954">
        <f>+VLOOKUP(Importaciones_mensuales[[#This Row],[Categoría]],Cod_Tipo_cultivo[],2,0)</f>
        <v>2</v>
      </c>
      <c r="K2954" t="s">
        <v>129</v>
      </c>
      <c r="L2954">
        <f>+VLOOKUP(Importaciones_mensuales[[#This Row],[Contenido]],Contenido_cod[],2,0)</f>
        <v>1</v>
      </c>
      <c r="M2954" t="str">
        <f>+VLOOKUP(Importaciones_mensuales[[#This Row],[Código Arancelario]],Codigos10[],7,0)</f>
        <v>Sin especificar</v>
      </c>
      <c r="N2954">
        <v>2016</v>
      </c>
      <c r="O2954">
        <v>2.4548931623931622</v>
      </c>
      <c r="P2954" t="s">
        <v>364</v>
      </c>
      <c r="Q2954">
        <v>2.3547800000000003</v>
      </c>
      <c r="R2954">
        <v>1.6458908406524466</v>
      </c>
      <c r="S2954">
        <v>1.5083011583011583</v>
      </c>
      <c r="T2954" t="s">
        <v>364</v>
      </c>
      <c r="U2954">
        <v>2.3547818181818183</v>
      </c>
      <c r="V2954" t="s">
        <v>364</v>
      </c>
      <c r="W2954" t="s">
        <v>364</v>
      </c>
      <c r="X2954" t="s">
        <v>364</v>
      </c>
      <c r="Y2954" t="s">
        <v>364</v>
      </c>
      <c r="Z2954" t="s">
        <v>364</v>
      </c>
    </row>
    <row r="2955" spans="1:26" x14ac:dyDescent="0.25">
      <c r="A2955" t="s">
        <v>183</v>
      </c>
      <c r="B2955" t="s">
        <v>363</v>
      </c>
      <c r="C2955" t="str">
        <f>+VLOOKUP(Importaciones_mensuales[[#This Row],[Código Arancelario]],Codigos10[],2,0)</f>
        <v>Limón</v>
      </c>
      <c r="D2955">
        <f>+VLOOKUP(Importaciones_mensuales[[#This Row],[Cultivo]],Cod_categoría[],2,0)</f>
        <v>100102003</v>
      </c>
      <c r="E2955" t="str">
        <f>+VLOOKUP(Importaciones_mensuales[[#This Row],[Código Arancelario]],Codigos10[],4,0)</f>
        <v>Sin especificar</v>
      </c>
      <c r="F2955">
        <f>+VLOOKUP(Importaciones_mensuales[[#This Row],[Procesamiento]],Cod_procesamiento[],2,0)</f>
        <v>6</v>
      </c>
      <c r="G2955" t="str">
        <f>+VLOOKUP(Importaciones_mensuales[[#This Row],[Código Arancelario]],Codigos10[],3,0)</f>
        <v>Sin especificar</v>
      </c>
      <c r="H2955">
        <f>+VLOOKUP(Importaciones_mensuales[[#This Row],[Tipo]],Cod_tipo[],2,0)</f>
        <v>5</v>
      </c>
      <c r="I2955" t="str">
        <f>+VLOOKUP(Importaciones_mensuales[[#This Row],[Código Arancelario]],Codigos10[],5,0)</f>
        <v>Cítricos</v>
      </c>
      <c r="J2955">
        <f>+VLOOKUP(Importaciones_mensuales[[#This Row],[Categoría]],Cod_Tipo_cultivo[],2,0)</f>
        <v>2</v>
      </c>
      <c r="K2955" t="s">
        <v>129</v>
      </c>
      <c r="L2955">
        <f>+VLOOKUP(Importaciones_mensuales[[#This Row],[Contenido]],Contenido_cod[],2,0)</f>
        <v>1</v>
      </c>
      <c r="M2955" t="str">
        <f>+VLOOKUP(Importaciones_mensuales[[#This Row],[Código Arancelario]],Codigos10[],7,0)</f>
        <v>Sin especificar</v>
      </c>
      <c r="N2955">
        <v>2016</v>
      </c>
      <c r="O2955" t="s">
        <v>364</v>
      </c>
      <c r="P2955">
        <v>1.8791393186414551</v>
      </c>
      <c r="Q2955">
        <v>1.9442235096058276</v>
      </c>
      <c r="R2955">
        <v>2.3253485948061345</v>
      </c>
      <c r="S2955">
        <v>0.92610019646365427</v>
      </c>
      <c r="T2955" t="s">
        <v>364</v>
      </c>
      <c r="U2955" t="s">
        <v>364</v>
      </c>
      <c r="V2955" t="s">
        <v>364</v>
      </c>
      <c r="W2955">
        <v>1.1314727463312368</v>
      </c>
      <c r="X2955" t="s">
        <v>364</v>
      </c>
      <c r="Y2955">
        <v>0.68737625203820174</v>
      </c>
      <c r="Z2955">
        <v>1.7579226201947744</v>
      </c>
    </row>
    <row r="2956" spans="1:26" x14ac:dyDescent="0.25">
      <c r="A2956" t="s">
        <v>185</v>
      </c>
      <c r="B2956" t="s">
        <v>363</v>
      </c>
      <c r="C2956" t="str">
        <f>+VLOOKUP(Importaciones_mensuales[[#This Row],[Código Arancelario]],Codigos10[],2,0)</f>
        <v>Lima agria</v>
      </c>
      <c r="D2956">
        <f>+VLOOKUP(Importaciones_mensuales[[#This Row],[Cultivo]],Cod_categoría[],2,0)</f>
        <v>100114027</v>
      </c>
      <c r="E2956" t="str">
        <f>+VLOOKUP(Importaciones_mensuales[[#This Row],[Código Arancelario]],Codigos10[],4,0)</f>
        <v>Sin especificar</v>
      </c>
      <c r="F2956">
        <f>+VLOOKUP(Importaciones_mensuales[[#This Row],[Procesamiento]],Cod_procesamiento[],2,0)</f>
        <v>6</v>
      </c>
      <c r="G2956" t="str">
        <f>+VLOOKUP(Importaciones_mensuales[[#This Row],[Código Arancelario]],Codigos10[],3,0)</f>
        <v>Sin especificar</v>
      </c>
      <c r="H2956">
        <f>+VLOOKUP(Importaciones_mensuales[[#This Row],[Tipo]],Cod_tipo[],2,0)</f>
        <v>5</v>
      </c>
      <c r="I2956" t="str">
        <f>+VLOOKUP(Importaciones_mensuales[[#This Row],[Código Arancelario]],Codigos10[],5,0)</f>
        <v>Cítricos</v>
      </c>
      <c r="J2956">
        <f>+VLOOKUP(Importaciones_mensuales[[#This Row],[Categoría]],Cod_Tipo_cultivo[],2,0)</f>
        <v>2</v>
      </c>
      <c r="K2956" t="s">
        <v>129</v>
      </c>
      <c r="L2956">
        <f>+VLOOKUP(Importaciones_mensuales[[#This Row],[Contenido]],Contenido_cod[],2,0)</f>
        <v>1</v>
      </c>
      <c r="M2956" t="str">
        <f>+VLOOKUP(Importaciones_mensuales[[#This Row],[Código Arancelario]],Codigos10[],7,0)</f>
        <v>Sin especificar</v>
      </c>
      <c r="N2956">
        <v>2016</v>
      </c>
      <c r="O2956">
        <v>0.75400786443547108</v>
      </c>
      <c r="P2956">
        <v>0.88150163282545757</v>
      </c>
      <c r="Q2956">
        <v>0.95405686508155707</v>
      </c>
      <c r="R2956">
        <v>0.88605703842758932</v>
      </c>
      <c r="S2956">
        <v>0.83377444706683856</v>
      </c>
      <c r="T2956">
        <v>0.89568126825198158</v>
      </c>
      <c r="U2956">
        <v>0.91334882649577576</v>
      </c>
      <c r="V2956">
        <v>0.9508741750074825</v>
      </c>
      <c r="W2956">
        <v>0.98001198140288648</v>
      </c>
      <c r="X2956">
        <v>0.93225265773138122</v>
      </c>
      <c r="Y2956">
        <v>0.87370956526848764</v>
      </c>
      <c r="Z2956">
        <v>0.80018786329984448</v>
      </c>
    </row>
    <row r="2957" spans="1:26" x14ac:dyDescent="0.25">
      <c r="A2957" t="s">
        <v>187</v>
      </c>
      <c r="B2957" t="s">
        <v>363</v>
      </c>
      <c r="C2957" t="str">
        <f>+VLOOKUP(Importaciones_mensuales[[#This Row],[Código Arancelario]],Codigos10[],2,0)</f>
        <v>Limón</v>
      </c>
      <c r="D2957">
        <f>+VLOOKUP(Importaciones_mensuales[[#This Row],[Cultivo]],Cod_categoría[],2,0)</f>
        <v>100102003</v>
      </c>
      <c r="E2957" t="str">
        <f>+VLOOKUP(Importaciones_mensuales[[#This Row],[Código Arancelario]],Codigos10[],4,0)</f>
        <v>Sin especificar</v>
      </c>
      <c r="F2957">
        <f>+VLOOKUP(Importaciones_mensuales[[#This Row],[Procesamiento]],Cod_procesamiento[],2,0)</f>
        <v>6</v>
      </c>
      <c r="G2957" t="str">
        <f>+VLOOKUP(Importaciones_mensuales[[#This Row],[Código Arancelario]],Codigos10[],3,0)</f>
        <v>Sin especificar</v>
      </c>
      <c r="H2957">
        <f>+VLOOKUP(Importaciones_mensuales[[#This Row],[Tipo]],Cod_tipo[],2,0)</f>
        <v>5</v>
      </c>
      <c r="I2957" t="str">
        <f>+VLOOKUP(Importaciones_mensuales[[#This Row],[Código Arancelario]],Codigos10[],5,0)</f>
        <v>Cítricos</v>
      </c>
      <c r="J2957">
        <f>+VLOOKUP(Importaciones_mensuales[[#This Row],[Categoría]],Cod_Tipo_cultivo[],2,0)</f>
        <v>2</v>
      </c>
      <c r="K2957" t="s">
        <v>129</v>
      </c>
      <c r="L2957">
        <f>+VLOOKUP(Importaciones_mensuales[[#This Row],[Contenido]],Contenido_cod[],2,0)</f>
        <v>1</v>
      </c>
      <c r="M2957" t="str">
        <f>+VLOOKUP(Importaciones_mensuales[[#This Row],[Código Arancelario]],Codigos10[],7,0)</f>
        <v>Sin especificar</v>
      </c>
      <c r="N2957">
        <v>2016</v>
      </c>
      <c r="O2957">
        <v>0.78031110251117997</v>
      </c>
      <c r="P2957">
        <v>0.8900560425205174</v>
      </c>
      <c r="Q2957">
        <v>0.84358982621705603</v>
      </c>
      <c r="R2957">
        <v>1.0961963457076567</v>
      </c>
      <c r="S2957">
        <v>0.53760000625527793</v>
      </c>
      <c r="T2957">
        <v>0.95675604229607247</v>
      </c>
      <c r="U2957">
        <v>0.9055170537690892</v>
      </c>
      <c r="V2957">
        <v>0.84253911089818778</v>
      </c>
      <c r="W2957">
        <v>1.0262669068227681</v>
      </c>
      <c r="X2957">
        <v>0.93262864629017383</v>
      </c>
      <c r="Y2957">
        <v>0.87277731426872662</v>
      </c>
      <c r="Z2957">
        <v>0.78113790164709052</v>
      </c>
    </row>
    <row r="2958" spans="1:26" x14ac:dyDescent="0.25">
      <c r="A2958" t="s">
        <v>188</v>
      </c>
      <c r="B2958" t="s">
        <v>363</v>
      </c>
      <c r="C2958" t="str">
        <f>+VLOOKUP(Importaciones_mensuales[[#This Row],[Código Arancelario]],Codigos10[],2,0)</f>
        <v>Otros cítricos</v>
      </c>
      <c r="D2958">
        <f>+VLOOKUP(Importaciones_mensuales[[#This Row],[Cultivo]],Cod_categoría[],2,0)</f>
        <v>100102008</v>
      </c>
      <c r="E2958" t="str">
        <f>+VLOOKUP(Importaciones_mensuales[[#This Row],[Código Arancelario]],Codigos10[],4,0)</f>
        <v>Sin especificar</v>
      </c>
      <c r="F2958">
        <f>+VLOOKUP(Importaciones_mensuales[[#This Row],[Procesamiento]],Cod_procesamiento[],2,0)</f>
        <v>6</v>
      </c>
      <c r="G2958" t="str">
        <f>+VLOOKUP(Importaciones_mensuales[[#This Row],[Código Arancelario]],Codigos10[],3,0)</f>
        <v>Sin especificar</v>
      </c>
      <c r="H2958">
        <f>+VLOOKUP(Importaciones_mensuales[[#This Row],[Tipo]],Cod_tipo[],2,0)</f>
        <v>5</v>
      </c>
      <c r="I2958" t="str">
        <f>+VLOOKUP(Importaciones_mensuales[[#This Row],[Código Arancelario]],Codigos10[],5,0)</f>
        <v>Cítricos</v>
      </c>
      <c r="J2958">
        <f>+VLOOKUP(Importaciones_mensuales[[#This Row],[Categoría]],Cod_Tipo_cultivo[],2,0)</f>
        <v>2</v>
      </c>
      <c r="K2958" t="s">
        <v>129</v>
      </c>
      <c r="L2958">
        <f>+VLOOKUP(Importaciones_mensuales[[#This Row],[Contenido]],Contenido_cod[],2,0)</f>
        <v>1</v>
      </c>
      <c r="M2958" t="str">
        <f>+VLOOKUP(Importaciones_mensuales[[#This Row],[Código Arancelario]],Codigos10[],7,0)</f>
        <v>Sin especificar</v>
      </c>
      <c r="N2958">
        <v>2016</v>
      </c>
      <c r="O2958" t="s">
        <v>364</v>
      </c>
      <c r="P2958">
        <v>338.10411461156428</v>
      </c>
      <c r="Q2958" t="s">
        <v>364</v>
      </c>
      <c r="R2958" t="s">
        <v>364</v>
      </c>
      <c r="S2958">
        <v>281.64629681672108</v>
      </c>
      <c r="T2958" t="s">
        <v>364</v>
      </c>
      <c r="U2958" t="s">
        <v>364</v>
      </c>
      <c r="V2958" t="s">
        <v>364</v>
      </c>
      <c r="W2958" t="s">
        <v>364</v>
      </c>
      <c r="X2958">
        <v>0.70413167503423091</v>
      </c>
      <c r="Y2958" t="s">
        <v>364</v>
      </c>
      <c r="Z2958">
        <v>262.18531785991382</v>
      </c>
    </row>
    <row r="2959" spans="1:26" x14ac:dyDescent="0.25">
      <c r="A2959" t="s">
        <v>262</v>
      </c>
      <c r="B2959" t="s">
        <v>362</v>
      </c>
      <c r="C2959" t="str">
        <f>+VLOOKUP(Importaciones_mensuales[[#This Row],[Código Arancelario]],Codigos10[],2,0)</f>
        <v>Cereza</v>
      </c>
      <c r="D2959">
        <f>+VLOOKUP(Importaciones_mensuales[[#This Row],[Cultivo]],Cod_categoría[],2,0)</f>
        <v>100103001</v>
      </c>
      <c r="E2959" t="str">
        <f>+VLOOKUP(Importaciones_mensuales[[#This Row],[Código Arancelario]],Codigos10[],4,0)</f>
        <v>Conserva</v>
      </c>
      <c r="F2959">
        <f>+VLOOKUP(Importaciones_mensuales[[#This Row],[Procesamiento]],Cod_procesamiento[],2,0)</f>
        <v>2</v>
      </c>
      <c r="G2959" t="str">
        <f>+VLOOKUP(Importaciones_mensuales[[#This Row],[Código Arancelario]],Codigos10[],3,0)</f>
        <v>No orgánico</v>
      </c>
      <c r="H2959">
        <f>+VLOOKUP(Importaciones_mensuales[[#This Row],[Tipo]],Cod_tipo[],2,0)</f>
        <v>2</v>
      </c>
      <c r="I2959" t="str">
        <f>+VLOOKUP(Importaciones_mensuales[[#This Row],[Código Arancelario]],Codigos10[],5,0)</f>
        <v>Frutos de carozo</v>
      </c>
      <c r="J2959">
        <f>+VLOOKUP(Importaciones_mensuales[[#This Row],[Categoría]],Cod_Tipo_cultivo[],2,0)</f>
        <v>5</v>
      </c>
      <c r="K2959" t="s">
        <v>129</v>
      </c>
      <c r="L2959">
        <f>+VLOOKUP(Importaciones_mensuales[[#This Row],[Contenido]],Contenido_cod[],2,0)</f>
        <v>1</v>
      </c>
      <c r="M2959" t="str">
        <f>+VLOOKUP(Importaciones_mensuales[[#This Row],[Código Arancelario]],Codigos10[],7,0)</f>
        <v>Sin especificar</v>
      </c>
      <c r="N2959">
        <v>2018</v>
      </c>
      <c r="O2959">
        <v>0</v>
      </c>
      <c r="P2959">
        <v>0</v>
      </c>
      <c r="Q2959">
        <v>35200</v>
      </c>
      <c r="R2959">
        <v>0</v>
      </c>
      <c r="S2959">
        <v>17600</v>
      </c>
      <c r="T2959">
        <v>35925.120000000003</v>
      </c>
      <c r="U2959">
        <v>0</v>
      </c>
      <c r="V2959">
        <v>0</v>
      </c>
      <c r="W2959">
        <v>10400</v>
      </c>
      <c r="X2959">
        <v>0</v>
      </c>
      <c r="Y2959">
        <v>0</v>
      </c>
      <c r="Z2959">
        <v>17603.919999999998</v>
      </c>
    </row>
    <row r="2960" spans="1:26" x14ac:dyDescent="0.25">
      <c r="A2960" t="s">
        <v>266</v>
      </c>
      <c r="B2960" t="s">
        <v>362</v>
      </c>
      <c r="C2960" t="str">
        <f>+VLOOKUP(Importaciones_mensuales[[#This Row],[Código Arancelario]],Codigos10[],2,0)</f>
        <v>Ciruela</v>
      </c>
      <c r="D2960">
        <f>+VLOOKUP(Importaciones_mensuales[[#This Row],[Cultivo]],Cod_categoría[],2,0)</f>
        <v>100103002</v>
      </c>
      <c r="E2960" t="str">
        <f>+VLOOKUP(Importaciones_mensuales[[#This Row],[Código Arancelario]],Codigos10[],4,0)</f>
        <v>Deshidratado</v>
      </c>
      <c r="F2960">
        <f>+VLOOKUP(Importaciones_mensuales[[#This Row],[Procesamiento]],Cod_procesamiento[],2,0)</f>
        <v>3</v>
      </c>
      <c r="G2960" t="str">
        <f>+VLOOKUP(Importaciones_mensuales[[#This Row],[Código Arancelario]],Codigos10[],3,0)</f>
        <v>Orgánico</v>
      </c>
      <c r="H2960">
        <f>+VLOOKUP(Importaciones_mensuales[[#This Row],[Tipo]],Cod_tipo[],2,0)</f>
        <v>1</v>
      </c>
      <c r="I2960" t="str">
        <f>+VLOOKUP(Importaciones_mensuales[[#This Row],[Código Arancelario]],Codigos10[],5,0)</f>
        <v>Frutos de carozo</v>
      </c>
      <c r="J2960">
        <f>+VLOOKUP(Importaciones_mensuales[[#This Row],[Categoría]],Cod_Tipo_cultivo[],2,0)</f>
        <v>5</v>
      </c>
      <c r="K2960" t="s">
        <v>129</v>
      </c>
      <c r="L2960">
        <f>+VLOOKUP(Importaciones_mensuales[[#This Row],[Contenido]],Contenido_cod[],2,0)</f>
        <v>1</v>
      </c>
      <c r="M2960" t="str">
        <f>+VLOOKUP(Importaciones_mensuales[[#This Row],[Código Arancelario]],Codigos10[],7,0)</f>
        <v>Sin especificar</v>
      </c>
      <c r="N2960">
        <v>2018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4000</v>
      </c>
    </row>
    <row r="2961" spans="1:26" x14ac:dyDescent="0.25">
      <c r="A2961" t="s">
        <v>272</v>
      </c>
      <c r="B2961" t="s">
        <v>362</v>
      </c>
      <c r="C2961" t="str">
        <f>+VLOOKUP(Importaciones_mensuales[[#This Row],[Código Arancelario]],Codigos10[],2,0)</f>
        <v>Frambuesa</v>
      </c>
      <c r="D2961">
        <f>+VLOOKUP(Importaciones_mensuales[[#This Row],[Cultivo]],Cod_categoría[],2,0)</f>
        <v>100101004</v>
      </c>
      <c r="E2961" t="str">
        <f>+VLOOKUP(Importaciones_mensuales[[#This Row],[Código Arancelario]],Codigos10[],4,0)</f>
        <v>Deshidratado</v>
      </c>
      <c r="F2961">
        <f>+VLOOKUP(Importaciones_mensuales[[#This Row],[Procesamiento]],Cod_procesamiento[],2,0)</f>
        <v>3</v>
      </c>
      <c r="G2961" t="str">
        <f>+VLOOKUP(Importaciones_mensuales[[#This Row],[Código Arancelario]],Codigos10[],3,0)</f>
        <v>No orgánico</v>
      </c>
      <c r="H2961">
        <f>+VLOOKUP(Importaciones_mensuales[[#This Row],[Tipo]],Cod_tipo[],2,0)</f>
        <v>2</v>
      </c>
      <c r="I2961" t="str">
        <f>+VLOOKUP(Importaciones_mensuales[[#This Row],[Código Arancelario]],Codigos10[],5,0)</f>
        <v>Berries</v>
      </c>
      <c r="J2961">
        <f>+VLOOKUP(Importaciones_mensuales[[#This Row],[Categoría]],Cod_Tipo_cultivo[],2,0)</f>
        <v>1</v>
      </c>
      <c r="K2961" t="s">
        <v>129</v>
      </c>
      <c r="L2961">
        <f>+VLOOKUP(Importaciones_mensuales[[#This Row],[Contenido]],Contenido_cod[],2,0)</f>
        <v>1</v>
      </c>
      <c r="M2961" t="str">
        <f>+VLOOKUP(Importaciones_mensuales[[#This Row],[Código Arancelario]],Codigos10[],7,0)</f>
        <v>Sin especificar</v>
      </c>
      <c r="N2961">
        <v>2018</v>
      </c>
      <c r="O2961">
        <v>0</v>
      </c>
      <c r="P2961">
        <v>0</v>
      </c>
      <c r="Q2961">
        <v>3.6</v>
      </c>
      <c r="R2961">
        <v>0</v>
      </c>
      <c r="S2961">
        <v>4250</v>
      </c>
      <c r="T2961">
        <v>16.2</v>
      </c>
      <c r="U2961">
        <v>0</v>
      </c>
      <c r="V2961">
        <v>0</v>
      </c>
      <c r="W2961">
        <v>0</v>
      </c>
      <c r="X2961">
        <v>6430</v>
      </c>
      <c r="Y2961">
        <v>24.4</v>
      </c>
      <c r="Z2961">
        <v>0</v>
      </c>
    </row>
    <row r="2962" spans="1:26" x14ac:dyDescent="0.25">
      <c r="A2962" t="s">
        <v>322</v>
      </c>
      <c r="B2962" t="s">
        <v>362</v>
      </c>
      <c r="C2962" t="str">
        <f>+VLOOKUP(Importaciones_mensuales[[#This Row],[Código Arancelario]],Codigos10[],2,0)</f>
        <v>Frutilla</v>
      </c>
      <c r="D2962">
        <f>+VLOOKUP(Importaciones_mensuales[[#This Row],[Cultivo]],Cod_categoría[],2,0)</f>
        <v>100112025</v>
      </c>
      <c r="E2962" t="str">
        <f>+VLOOKUP(Importaciones_mensuales[[#This Row],[Código Arancelario]],Codigos10[],4,0)</f>
        <v>Deshidratado</v>
      </c>
      <c r="F2962">
        <f>+VLOOKUP(Importaciones_mensuales[[#This Row],[Procesamiento]],Cod_procesamiento[],2,0)</f>
        <v>3</v>
      </c>
      <c r="G2962" t="str">
        <f>+VLOOKUP(Importaciones_mensuales[[#This Row],[Código Arancelario]],Codigos10[],3,0)</f>
        <v>Orgánico</v>
      </c>
      <c r="H2962">
        <f>+VLOOKUP(Importaciones_mensuales[[#This Row],[Tipo]],Cod_tipo[],2,0)</f>
        <v>1</v>
      </c>
      <c r="I2962" t="str">
        <f>+VLOOKUP(Importaciones_mensuales[[#This Row],[Código Arancelario]],Codigos10[],5,0)</f>
        <v>Berries</v>
      </c>
      <c r="J2962">
        <f>+VLOOKUP(Importaciones_mensuales[[#This Row],[Categoría]],Cod_Tipo_cultivo[],2,0)</f>
        <v>1</v>
      </c>
      <c r="K2962" t="s">
        <v>129</v>
      </c>
      <c r="L2962">
        <f>+VLOOKUP(Importaciones_mensuales[[#This Row],[Contenido]],Contenido_cod[],2,0)</f>
        <v>1</v>
      </c>
      <c r="M2962" t="str">
        <f>+VLOOKUP(Importaciones_mensuales[[#This Row],[Código Arancelario]],Codigos10[],7,0)</f>
        <v>Sin especificar</v>
      </c>
      <c r="N2962">
        <v>2018</v>
      </c>
      <c r="O2962">
        <v>0</v>
      </c>
      <c r="P2962">
        <v>0</v>
      </c>
      <c r="Q2962">
        <v>0</v>
      </c>
      <c r="R2962">
        <v>9.2614999999999998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0</v>
      </c>
      <c r="Y2962">
        <v>0</v>
      </c>
      <c r="Z2962">
        <v>0</v>
      </c>
    </row>
    <row r="2963" spans="1:26" x14ac:dyDescent="0.25">
      <c r="A2963" t="s">
        <v>196</v>
      </c>
      <c r="B2963" t="s">
        <v>363</v>
      </c>
      <c r="C2963" t="str">
        <f>+VLOOKUP(Importaciones_mensuales[[#This Row],[Código Arancelario]],Codigos10[],2,0)</f>
        <v>Uva</v>
      </c>
      <c r="D2963">
        <f>+VLOOKUP(Importaciones_mensuales[[#This Row],[Cultivo]],Cod_categoría[],2,0)</f>
        <v>100109001</v>
      </c>
      <c r="E2963" t="str">
        <f>+VLOOKUP(Importaciones_mensuales[[#This Row],[Código Arancelario]],Codigos10[],4,0)</f>
        <v>Deshidratado</v>
      </c>
      <c r="F2963">
        <f>+VLOOKUP(Importaciones_mensuales[[#This Row],[Procesamiento]],Cod_procesamiento[],2,0)</f>
        <v>3</v>
      </c>
      <c r="G2963" t="str">
        <f>+VLOOKUP(Importaciones_mensuales[[#This Row],[Código Arancelario]],Codigos10[],3,0)</f>
        <v>Sin especificar</v>
      </c>
      <c r="H2963">
        <f>+VLOOKUP(Importaciones_mensuales[[#This Row],[Tipo]],Cod_tipo[],2,0)</f>
        <v>5</v>
      </c>
      <c r="I2963" t="str">
        <f>+VLOOKUP(Importaciones_mensuales[[#This Row],[Código Arancelario]],Codigos10[],5,0)</f>
        <v>Uva</v>
      </c>
      <c r="J2963">
        <f>+VLOOKUP(Importaciones_mensuales[[#This Row],[Categoría]],Cod_Tipo_cultivo[],2,0)</f>
        <v>11</v>
      </c>
      <c r="K2963" t="s">
        <v>129</v>
      </c>
      <c r="L2963">
        <f>+VLOOKUP(Importaciones_mensuales[[#This Row],[Contenido]],Contenido_cod[],2,0)</f>
        <v>1</v>
      </c>
      <c r="M2963" t="str">
        <f>+VLOOKUP(Importaciones_mensuales[[#This Row],[Código Arancelario]],Codigos10[],7,0)</f>
        <v>Sin especificar</v>
      </c>
      <c r="N2963">
        <v>2016</v>
      </c>
      <c r="O2963">
        <v>1.095</v>
      </c>
      <c r="P2963">
        <v>1.095</v>
      </c>
      <c r="Q2963">
        <v>0.87155555555555553</v>
      </c>
      <c r="R2963">
        <v>0.96710877192982447</v>
      </c>
      <c r="S2963">
        <v>1.1232868085106384</v>
      </c>
      <c r="T2963">
        <v>1.3848181818181817</v>
      </c>
      <c r="U2963">
        <v>1.2728085920577616</v>
      </c>
      <c r="V2963">
        <v>1.2958523839796565</v>
      </c>
      <c r="W2963">
        <v>1.28</v>
      </c>
      <c r="X2963">
        <v>1.4365679999999998</v>
      </c>
      <c r="Y2963" t="s">
        <v>364</v>
      </c>
      <c r="Z2963" t="s">
        <v>364</v>
      </c>
    </row>
    <row r="2964" spans="1:26" x14ac:dyDescent="0.25">
      <c r="A2964" t="s">
        <v>197</v>
      </c>
      <c r="B2964" t="s">
        <v>363</v>
      </c>
      <c r="C2964" t="str">
        <f>+VLOOKUP(Importaciones_mensuales[[#This Row],[Código Arancelario]],Codigos10[],2,0)</f>
        <v>Uva</v>
      </c>
      <c r="D2964">
        <f>+VLOOKUP(Importaciones_mensuales[[#This Row],[Cultivo]],Cod_categoría[],2,0)</f>
        <v>100109001</v>
      </c>
      <c r="E2964" t="str">
        <f>+VLOOKUP(Importaciones_mensuales[[#This Row],[Código Arancelario]],Codigos10[],4,0)</f>
        <v>Deshidratado</v>
      </c>
      <c r="F2964">
        <f>+VLOOKUP(Importaciones_mensuales[[#This Row],[Procesamiento]],Cod_procesamiento[],2,0)</f>
        <v>3</v>
      </c>
      <c r="G2964" t="str">
        <f>+VLOOKUP(Importaciones_mensuales[[#This Row],[Código Arancelario]],Codigos10[],3,0)</f>
        <v>Sin especificar</v>
      </c>
      <c r="H2964">
        <f>+VLOOKUP(Importaciones_mensuales[[#This Row],[Tipo]],Cod_tipo[],2,0)</f>
        <v>5</v>
      </c>
      <c r="I2964" t="str">
        <f>+VLOOKUP(Importaciones_mensuales[[#This Row],[Código Arancelario]],Codigos10[],5,0)</f>
        <v>Uva</v>
      </c>
      <c r="J2964">
        <f>+VLOOKUP(Importaciones_mensuales[[#This Row],[Categoría]],Cod_Tipo_cultivo[],2,0)</f>
        <v>11</v>
      </c>
      <c r="K2964" t="s">
        <v>129</v>
      </c>
      <c r="L2964">
        <f>+VLOOKUP(Importaciones_mensuales[[#This Row],[Contenido]],Contenido_cod[],2,0)</f>
        <v>1</v>
      </c>
      <c r="M2964" t="str">
        <f>+VLOOKUP(Importaciones_mensuales[[#This Row],[Código Arancelario]],Codigos10[],7,0)</f>
        <v>Sin especificar</v>
      </c>
      <c r="N2964">
        <v>2016</v>
      </c>
      <c r="O2964">
        <v>3.2</v>
      </c>
      <c r="P2964">
        <v>3.1494012484394509</v>
      </c>
      <c r="Q2964">
        <v>1.8331649415829703</v>
      </c>
      <c r="R2964">
        <v>1.1145192307692309</v>
      </c>
      <c r="S2964">
        <v>1.8462228648085857</v>
      </c>
      <c r="T2964">
        <v>1.3758424669077891</v>
      </c>
      <c r="U2964">
        <v>1.4602850256732685</v>
      </c>
      <c r="V2964">
        <v>1.5563142810015596</v>
      </c>
      <c r="W2964">
        <v>1.3820172904258157</v>
      </c>
      <c r="X2964">
        <v>2.2165919064236399</v>
      </c>
      <c r="Y2964">
        <v>1.9252431906515137</v>
      </c>
      <c r="Z2964">
        <v>2.9645198584069488</v>
      </c>
    </row>
    <row r="2965" spans="1:26" x14ac:dyDescent="0.25">
      <c r="A2965" t="s">
        <v>198</v>
      </c>
      <c r="B2965" t="s">
        <v>363</v>
      </c>
      <c r="C2965" t="str">
        <f>+VLOOKUP(Importaciones_mensuales[[#This Row],[Código Arancelario]],Codigos10[],2,0)</f>
        <v>Sandía</v>
      </c>
      <c r="D2965">
        <f>+VLOOKUP(Importaciones_mensuales[[#This Row],[Cultivo]],Cod_categoría[],2,0)</f>
        <v>100112028</v>
      </c>
      <c r="E2965" t="str">
        <f>+VLOOKUP(Importaciones_mensuales[[#This Row],[Código Arancelario]],Codigos10[],4,0)</f>
        <v>Fresco</v>
      </c>
      <c r="F2965">
        <f>+VLOOKUP(Importaciones_mensuales[[#This Row],[Procesamiento]],Cod_procesamiento[],2,0)</f>
        <v>4</v>
      </c>
      <c r="G2965" t="str">
        <f>+VLOOKUP(Importaciones_mensuales[[#This Row],[Código Arancelario]],Codigos10[],3,0)</f>
        <v>Sin especificar</v>
      </c>
      <c r="H2965">
        <f>+VLOOKUP(Importaciones_mensuales[[#This Row],[Tipo]],Cod_tipo[],2,0)</f>
        <v>5</v>
      </c>
      <c r="I2965" t="str">
        <f>+VLOOKUP(Importaciones_mensuales[[#This Row],[Código Arancelario]],Codigos10[],5,0)</f>
        <v>Frutas anuales</v>
      </c>
      <c r="J2965">
        <f>+VLOOKUP(Importaciones_mensuales[[#This Row],[Categoría]],Cod_Tipo_cultivo[],2,0)</f>
        <v>10</v>
      </c>
      <c r="K2965" t="s">
        <v>129</v>
      </c>
      <c r="L2965">
        <f>+VLOOKUP(Importaciones_mensuales[[#This Row],[Contenido]],Contenido_cod[],2,0)</f>
        <v>1</v>
      </c>
      <c r="M2965" t="str">
        <f>+VLOOKUP(Importaciones_mensuales[[#This Row],[Código Arancelario]],Codigos10[],7,0)</f>
        <v>Sin especificar</v>
      </c>
      <c r="N2965">
        <v>2016</v>
      </c>
      <c r="O2965">
        <v>0.10638626820503121</v>
      </c>
      <c r="P2965">
        <v>0.10607925407925409</v>
      </c>
      <c r="Q2965">
        <v>0.10716206482593038</v>
      </c>
      <c r="R2965">
        <v>0.10642240740740741</v>
      </c>
      <c r="S2965">
        <v>0.10735816326530612</v>
      </c>
      <c r="T2965">
        <v>0.21426102391629295</v>
      </c>
      <c r="U2965">
        <v>0.21544289240435319</v>
      </c>
      <c r="V2965" t="s">
        <v>364</v>
      </c>
      <c r="W2965">
        <v>0.42814802466586016</v>
      </c>
      <c r="X2965">
        <v>0.13315194876517322</v>
      </c>
      <c r="Y2965">
        <v>0.10637052955039596</v>
      </c>
      <c r="Z2965">
        <v>0.10632395773348539</v>
      </c>
    </row>
    <row r="2966" spans="1:26" x14ac:dyDescent="0.25">
      <c r="A2966" t="s">
        <v>201</v>
      </c>
      <c r="B2966" t="s">
        <v>363</v>
      </c>
      <c r="C2966" t="str">
        <f>+VLOOKUP(Importaciones_mensuales[[#This Row],[Código Arancelario]],Codigos10[],2,0)</f>
        <v>Melón</v>
      </c>
      <c r="D2966">
        <f>+VLOOKUP(Importaciones_mensuales[[#This Row],[Cultivo]],Cod_categoría[],2,0)</f>
        <v>100112027</v>
      </c>
      <c r="E2966" t="str">
        <f>+VLOOKUP(Importaciones_mensuales[[#This Row],[Código Arancelario]],Codigos10[],4,0)</f>
        <v>Fresco</v>
      </c>
      <c r="F2966">
        <f>+VLOOKUP(Importaciones_mensuales[[#This Row],[Procesamiento]],Cod_procesamiento[],2,0)</f>
        <v>4</v>
      </c>
      <c r="G2966" t="str">
        <f>+VLOOKUP(Importaciones_mensuales[[#This Row],[Código Arancelario]],Codigos10[],3,0)</f>
        <v>Sin especificar</v>
      </c>
      <c r="H2966">
        <f>+VLOOKUP(Importaciones_mensuales[[#This Row],[Tipo]],Cod_tipo[],2,0)</f>
        <v>5</v>
      </c>
      <c r="I2966" t="str">
        <f>+VLOOKUP(Importaciones_mensuales[[#This Row],[Código Arancelario]],Codigos10[],5,0)</f>
        <v>Frutas anuales</v>
      </c>
      <c r="J2966">
        <f>+VLOOKUP(Importaciones_mensuales[[#This Row],[Categoría]],Cod_Tipo_cultivo[],2,0)</f>
        <v>10</v>
      </c>
      <c r="K2966" t="s">
        <v>129</v>
      </c>
      <c r="L2966">
        <f>+VLOOKUP(Importaciones_mensuales[[#This Row],[Contenido]],Contenido_cod[],2,0)</f>
        <v>1</v>
      </c>
      <c r="M2966" t="str">
        <f>+VLOOKUP(Importaciones_mensuales[[#This Row],[Código Arancelario]],Codigos10[],7,0)</f>
        <v>Sin especificar</v>
      </c>
      <c r="N2966">
        <v>2016</v>
      </c>
      <c r="O2966">
        <v>6.6126079953141015E-2</v>
      </c>
      <c r="P2966" t="s">
        <v>364</v>
      </c>
      <c r="Q2966" t="s">
        <v>364</v>
      </c>
      <c r="R2966" t="s">
        <v>364</v>
      </c>
      <c r="S2966" t="s">
        <v>364</v>
      </c>
      <c r="T2966">
        <v>0.69763845658473755</v>
      </c>
      <c r="U2966">
        <v>1.0977648222591712</v>
      </c>
      <c r="V2966">
        <v>1.163143705463183</v>
      </c>
      <c r="W2966">
        <v>1.0069923760229418</v>
      </c>
      <c r="X2966">
        <v>0.71878484871013304</v>
      </c>
      <c r="Y2966">
        <v>0.59011798919817193</v>
      </c>
      <c r="Z2966" t="s">
        <v>364</v>
      </c>
    </row>
    <row r="2967" spans="1:26" x14ac:dyDescent="0.25">
      <c r="A2967" t="s">
        <v>205</v>
      </c>
      <c r="B2967" t="s">
        <v>363</v>
      </c>
      <c r="C2967" t="str">
        <f>+VLOOKUP(Importaciones_mensuales[[#This Row],[Código Arancelario]],Codigos10[],2,0)</f>
        <v>Manzana</v>
      </c>
      <c r="D2967">
        <f>+VLOOKUP(Importaciones_mensuales[[#This Row],[Cultivo]],Cod_categoría[],2,0)</f>
        <v>100104002</v>
      </c>
      <c r="E2967" t="str">
        <f>+VLOOKUP(Importaciones_mensuales[[#This Row],[Código Arancelario]],Codigos10[],4,0)</f>
        <v>Fresco</v>
      </c>
      <c r="F2967">
        <f>+VLOOKUP(Importaciones_mensuales[[#This Row],[Procesamiento]],Cod_procesamiento[],2,0)</f>
        <v>4</v>
      </c>
      <c r="G2967" t="str">
        <f>+VLOOKUP(Importaciones_mensuales[[#This Row],[Código Arancelario]],Codigos10[],3,0)</f>
        <v>Sin especificar</v>
      </c>
      <c r="H2967">
        <f>+VLOOKUP(Importaciones_mensuales[[#This Row],[Tipo]],Cod_tipo[],2,0)</f>
        <v>5</v>
      </c>
      <c r="I2967" t="str">
        <f>+VLOOKUP(Importaciones_mensuales[[#This Row],[Código Arancelario]],Codigos10[],5,0)</f>
        <v>Frutos de pepita</v>
      </c>
      <c r="J2967">
        <f>+VLOOKUP(Importaciones_mensuales[[#This Row],[Categoría]],Cod_Tipo_cultivo[],2,0)</f>
        <v>3</v>
      </c>
      <c r="K2967" t="s">
        <v>129</v>
      </c>
      <c r="L2967">
        <f>+VLOOKUP(Importaciones_mensuales[[#This Row],[Contenido]],Contenido_cod[],2,0)</f>
        <v>1</v>
      </c>
      <c r="M2967" t="str">
        <f>+VLOOKUP(Importaciones_mensuales[[#This Row],[Código Arancelario]],Codigos10[],7,0)</f>
        <v>Richared delicious</v>
      </c>
      <c r="N2967">
        <v>2016</v>
      </c>
      <c r="O2967">
        <v>1.3551268969126111</v>
      </c>
      <c r="P2967">
        <v>1.5830544012861212</v>
      </c>
      <c r="Q2967" t="s">
        <v>364</v>
      </c>
      <c r="R2967" t="s">
        <v>364</v>
      </c>
      <c r="S2967" t="s">
        <v>364</v>
      </c>
      <c r="T2967" t="s">
        <v>364</v>
      </c>
      <c r="U2967" t="s">
        <v>364</v>
      </c>
      <c r="V2967" t="s">
        <v>364</v>
      </c>
      <c r="W2967" t="s">
        <v>364</v>
      </c>
      <c r="X2967">
        <v>4.8793458823529416</v>
      </c>
      <c r="Y2967" t="s">
        <v>364</v>
      </c>
      <c r="Z2967">
        <v>1.5978711369784409</v>
      </c>
    </row>
    <row r="2968" spans="1:26" x14ac:dyDescent="0.25">
      <c r="A2968" t="s">
        <v>32</v>
      </c>
      <c r="B2968" t="s">
        <v>362</v>
      </c>
      <c r="C2968" t="str">
        <f>+VLOOKUP(Importaciones_mensuales[[#This Row],[Código Arancelario]],Codigos10[],2,0)</f>
        <v>Ajo</v>
      </c>
      <c r="D2968">
        <f>+VLOOKUP(Importaciones_mensuales[[#This Row],[Cultivo]],Cod_categoría[],2,0)</f>
        <v>100112003</v>
      </c>
      <c r="E2968" t="str">
        <f>+VLOOKUP(Importaciones_mensuales[[#This Row],[Código Arancelario]],Codigos10[],4,0)</f>
        <v>Fresco</v>
      </c>
      <c r="F2968">
        <f>+VLOOKUP(Importaciones_mensuales[[#This Row],[Procesamiento]],Cod_procesamiento[],2,0)</f>
        <v>4</v>
      </c>
      <c r="G2968" t="str">
        <f>+VLOOKUP(Importaciones_mensuales[[#This Row],[Código Arancelario]],Codigos10[],3,0)</f>
        <v>Orgánico</v>
      </c>
      <c r="H2968">
        <f>+VLOOKUP(Importaciones_mensuales[[#This Row],[Tipo]],Cod_tipo[],2,0)</f>
        <v>1</v>
      </c>
      <c r="I2968" t="str">
        <f>+VLOOKUP(Importaciones_mensuales[[#This Row],[Código Arancelario]],Codigos10[],5,0)</f>
        <v>Hortalizas</v>
      </c>
      <c r="J2968">
        <f>+VLOOKUP(Importaciones_mensuales[[#This Row],[Categoría]],Cod_Tipo_cultivo[],2,0)</f>
        <v>7</v>
      </c>
      <c r="K2968" t="s">
        <v>20</v>
      </c>
      <c r="L2968">
        <f>+VLOOKUP(Importaciones_mensuales[[#This Row],[Contenido]],Contenido_cod[],2,0)</f>
        <v>2</v>
      </c>
      <c r="M2968" t="str">
        <f>+VLOOKUP(Importaciones_mensuales[[#This Row],[Código Arancelario]],Codigos10[],7,0)</f>
        <v>Sin especificar</v>
      </c>
      <c r="N2968">
        <v>2017</v>
      </c>
      <c r="O2968">
        <v>0</v>
      </c>
      <c r="P2968">
        <v>0</v>
      </c>
      <c r="Q2968">
        <v>0</v>
      </c>
      <c r="R2968">
        <v>26000</v>
      </c>
      <c r="S2968">
        <v>0</v>
      </c>
      <c r="T2968">
        <v>0</v>
      </c>
      <c r="U2968">
        <v>27000</v>
      </c>
      <c r="V2968">
        <v>26500</v>
      </c>
      <c r="W2968">
        <v>0</v>
      </c>
      <c r="X2968">
        <v>54000</v>
      </c>
      <c r="Y2968">
        <v>0</v>
      </c>
      <c r="Z2968">
        <v>13100</v>
      </c>
    </row>
    <row r="2969" spans="1:26" x14ac:dyDescent="0.25">
      <c r="A2969" t="s">
        <v>81</v>
      </c>
      <c r="B2969" t="s">
        <v>362</v>
      </c>
      <c r="C2969" t="str">
        <f>+VLOOKUP(Importaciones_mensuales[[#This Row],[Código Arancelario]],Codigos10[],2,0)</f>
        <v>Espárrago</v>
      </c>
      <c r="D2969">
        <f>+VLOOKUP(Importaciones_mensuales[[#This Row],[Cultivo]],Cod_categoría[],2,0)</f>
        <v>100112018</v>
      </c>
      <c r="E2969" t="str">
        <f>+VLOOKUP(Importaciones_mensuales[[#This Row],[Código Arancelario]],Codigos10[],4,0)</f>
        <v>Congelado</v>
      </c>
      <c r="F2969">
        <f>+VLOOKUP(Importaciones_mensuales[[#This Row],[Procesamiento]],Cod_procesamiento[],2,0)</f>
        <v>1</v>
      </c>
      <c r="G2969" t="str">
        <f>+VLOOKUP(Importaciones_mensuales[[#This Row],[Código Arancelario]],Codigos10[],3,0)</f>
        <v>No orgánico</v>
      </c>
      <c r="H2969">
        <f>+VLOOKUP(Importaciones_mensuales[[#This Row],[Tipo]],Cod_tipo[],2,0)</f>
        <v>2</v>
      </c>
      <c r="I2969" t="str">
        <f>+VLOOKUP(Importaciones_mensuales[[#This Row],[Código Arancelario]],Codigos10[],5,0)</f>
        <v>Hortalizas</v>
      </c>
      <c r="J2969">
        <f>+VLOOKUP(Importaciones_mensuales[[#This Row],[Categoría]],Cod_Tipo_cultivo[],2,0)</f>
        <v>7</v>
      </c>
      <c r="K2969" t="s">
        <v>20</v>
      </c>
      <c r="L2969">
        <f>+VLOOKUP(Importaciones_mensuales[[#This Row],[Contenido]],Contenido_cod[],2,0)</f>
        <v>2</v>
      </c>
      <c r="M2969" t="str">
        <f>+VLOOKUP(Importaciones_mensuales[[#This Row],[Código Arancelario]],Codigos10[],7,0)</f>
        <v>Sin especificar</v>
      </c>
      <c r="N2969">
        <v>2017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2300</v>
      </c>
      <c r="U2969">
        <v>0</v>
      </c>
      <c r="V2969">
        <v>0</v>
      </c>
      <c r="W2969">
        <v>0</v>
      </c>
      <c r="X2969">
        <v>0</v>
      </c>
      <c r="Y2969">
        <v>0</v>
      </c>
      <c r="Z2969">
        <v>0</v>
      </c>
    </row>
    <row r="2970" spans="1:26" x14ac:dyDescent="0.25">
      <c r="A2970" t="s">
        <v>295</v>
      </c>
      <c r="B2970" t="s">
        <v>363</v>
      </c>
      <c r="C2970" t="str">
        <f>+VLOOKUP(Importaciones_mensuales[[#This Row],[Código Arancelario]],Codigos10[],2,0)</f>
        <v>Manzana</v>
      </c>
      <c r="D2970">
        <f>+VLOOKUP(Importaciones_mensuales[[#This Row],[Cultivo]],Cod_categoría[],2,0)</f>
        <v>100104002</v>
      </c>
      <c r="E2970" t="str">
        <f>+VLOOKUP(Importaciones_mensuales[[#This Row],[Código Arancelario]],Codigos10[],4,0)</f>
        <v>Fresco</v>
      </c>
      <c r="F2970">
        <f>+VLOOKUP(Importaciones_mensuales[[#This Row],[Procesamiento]],Cod_procesamiento[],2,0)</f>
        <v>4</v>
      </c>
      <c r="G2970" t="str">
        <f>+VLOOKUP(Importaciones_mensuales[[#This Row],[Código Arancelario]],Codigos10[],3,0)</f>
        <v>Sin especificar</v>
      </c>
      <c r="H2970">
        <f>+VLOOKUP(Importaciones_mensuales[[#This Row],[Tipo]],Cod_tipo[],2,0)</f>
        <v>5</v>
      </c>
      <c r="I2970" t="str">
        <f>+VLOOKUP(Importaciones_mensuales[[#This Row],[Código Arancelario]],Codigos10[],5,0)</f>
        <v>Frutos de pepita</v>
      </c>
      <c r="J2970">
        <f>+VLOOKUP(Importaciones_mensuales[[#This Row],[Categoría]],Cod_Tipo_cultivo[],2,0)</f>
        <v>3</v>
      </c>
      <c r="K2970" t="s">
        <v>129</v>
      </c>
      <c r="L2970">
        <f>+VLOOKUP(Importaciones_mensuales[[#This Row],[Contenido]],Contenido_cod[],2,0)</f>
        <v>1</v>
      </c>
      <c r="M2970" t="str">
        <f>+VLOOKUP(Importaciones_mensuales[[#This Row],[Código Arancelario]],Codigos10[],7,0)</f>
        <v>Red starking</v>
      </c>
      <c r="N2970">
        <v>2016</v>
      </c>
      <c r="O2970" t="s">
        <v>364</v>
      </c>
      <c r="P2970">
        <v>1.6843504346182918</v>
      </c>
      <c r="Q2970" t="s">
        <v>364</v>
      </c>
      <c r="R2970" t="s">
        <v>364</v>
      </c>
      <c r="S2970" t="s">
        <v>364</v>
      </c>
      <c r="T2970" t="s">
        <v>364</v>
      </c>
      <c r="U2970" t="s">
        <v>364</v>
      </c>
      <c r="V2970" t="s">
        <v>364</v>
      </c>
      <c r="W2970" t="s">
        <v>364</v>
      </c>
      <c r="X2970" t="s">
        <v>364</v>
      </c>
      <c r="Y2970">
        <v>2.2001895815542274</v>
      </c>
      <c r="Z2970" t="s">
        <v>364</v>
      </c>
    </row>
    <row r="2971" spans="1:26" x14ac:dyDescent="0.25">
      <c r="A2971" t="s">
        <v>90</v>
      </c>
      <c r="B2971" t="s">
        <v>362</v>
      </c>
      <c r="C2971" t="str">
        <f>+VLOOKUP(Importaciones_mensuales[[#This Row],[Código Arancelario]],Codigos10[],2,0)</f>
        <v>Tomate</v>
      </c>
      <c r="D2971">
        <f>+VLOOKUP(Importaciones_mensuales[[#This Row],[Cultivo]],Cod_categoría[],2,0)</f>
        <v>100112020</v>
      </c>
      <c r="E2971" t="str">
        <f>+VLOOKUP(Importaciones_mensuales[[#This Row],[Código Arancelario]],Codigos10[],4,0)</f>
        <v>Deshidratado</v>
      </c>
      <c r="F2971">
        <f>+VLOOKUP(Importaciones_mensuales[[#This Row],[Procesamiento]],Cod_procesamiento[],2,0)</f>
        <v>3</v>
      </c>
      <c r="G2971" t="str">
        <f>+VLOOKUP(Importaciones_mensuales[[#This Row],[Código Arancelario]],Codigos10[],3,0)</f>
        <v>Orgánico</v>
      </c>
      <c r="H2971">
        <f>+VLOOKUP(Importaciones_mensuales[[#This Row],[Tipo]],Cod_tipo[],2,0)</f>
        <v>1</v>
      </c>
      <c r="I2971" t="str">
        <f>+VLOOKUP(Importaciones_mensuales[[#This Row],[Código Arancelario]],Codigos10[],5,0)</f>
        <v>Hortalizas</v>
      </c>
      <c r="J2971">
        <f>+VLOOKUP(Importaciones_mensuales[[#This Row],[Categoría]],Cod_Tipo_cultivo[],2,0)</f>
        <v>7</v>
      </c>
      <c r="K2971" t="s">
        <v>20</v>
      </c>
      <c r="L2971">
        <f>+VLOOKUP(Importaciones_mensuales[[#This Row],[Contenido]],Contenido_cod[],2,0)</f>
        <v>2</v>
      </c>
      <c r="M2971" t="str">
        <f>+VLOOKUP(Importaciones_mensuales[[#This Row],[Código Arancelario]],Codigos10[],7,0)</f>
        <v>Sin especificar</v>
      </c>
      <c r="N2971">
        <v>2017</v>
      </c>
      <c r="O2971">
        <v>0</v>
      </c>
      <c r="P2971">
        <v>0</v>
      </c>
      <c r="Q2971">
        <v>0</v>
      </c>
      <c r="R2971">
        <v>0</v>
      </c>
      <c r="S2971">
        <v>1000</v>
      </c>
      <c r="T2971">
        <v>0</v>
      </c>
      <c r="U2971">
        <v>0</v>
      </c>
      <c r="V2971">
        <v>0</v>
      </c>
      <c r="W2971">
        <v>0</v>
      </c>
      <c r="X2971">
        <v>0</v>
      </c>
      <c r="Y2971">
        <v>0</v>
      </c>
      <c r="Z2971">
        <v>0</v>
      </c>
    </row>
    <row r="2972" spans="1:26" x14ac:dyDescent="0.25">
      <c r="A2972" t="s">
        <v>96</v>
      </c>
      <c r="B2972" t="s">
        <v>362</v>
      </c>
      <c r="C2972" t="str">
        <f>+VLOOKUP(Importaciones_mensuales[[#This Row],[Código Arancelario]],Codigos10[],2,0)</f>
        <v>Zapallo</v>
      </c>
      <c r="D2972">
        <f>+VLOOKUP(Importaciones_mensuales[[#This Row],[Cultivo]],Cod_categoría[],2,0)</f>
        <v>100112032</v>
      </c>
      <c r="E2972" t="str">
        <f>+VLOOKUP(Importaciones_mensuales[[#This Row],[Código Arancelario]],Codigos10[],4,0)</f>
        <v>Deshidratado</v>
      </c>
      <c r="F2972">
        <f>+VLOOKUP(Importaciones_mensuales[[#This Row],[Procesamiento]],Cod_procesamiento[],2,0)</f>
        <v>3</v>
      </c>
      <c r="G2972" t="str">
        <f>+VLOOKUP(Importaciones_mensuales[[#This Row],[Código Arancelario]],Codigos10[],3,0)</f>
        <v>No orgánico</v>
      </c>
      <c r="H2972">
        <f>+VLOOKUP(Importaciones_mensuales[[#This Row],[Tipo]],Cod_tipo[],2,0)</f>
        <v>2</v>
      </c>
      <c r="I2972" t="str">
        <f>+VLOOKUP(Importaciones_mensuales[[#This Row],[Código Arancelario]],Codigos10[],5,0)</f>
        <v>Hortalizas</v>
      </c>
      <c r="J2972">
        <f>+VLOOKUP(Importaciones_mensuales[[#This Row],[Categoría]],Cod_Tipo_cultivo[],2,0)</f>
        <v>7</v>
      </c>
      <c r="K2972" t="s">
        <v>20</v>
      </c>
      <c r="L2972">
        <f>+VLOOKUP(Importaciones_mensuales[[#This Row],[Contenido]],Contenido_cod[],2,0)</f>
        <v>2</v>
      </c>
      <c r="M2972" t="str">
        <f>+VLOOKUP(Importaciones_mensuales[[#This Row],[Código Arancelario]],Codigos10[],7,0)</f>
        <v>Sin especificar</v>
      </c>
      <c r="N2972">
        <v>2017</v>
      </c>
      <c r="O2972">
        <v>0</v>
      </c>
      <c r="P2972">
        <v>0</v>
      </c>
      <c r="Q2972">
        <v>0</v>
      </c>
      <c r="R2972">
        <v>2000</v>
      </c>
      <c r="S2972">
        <v>0</v>
      </c>
      <c r="T2972">
        <v>0</v>
      </c>
      <c r="U2972">
        <v>7000</v>
      </c>
      <c r="V2972">
        <v>0</v>
      </c>
      <c r="W2972">
        <v>462.66860000000003</v>
      </c>
      <c r="X2972">
        <v>239</v>
      </c>
      <c r="Y2972">
        <v>0</v>
      </c>
      <c r="Z2972">
        <v>0</v>
      </c>
    </row>
    <row r="2973" spans="1:26" x14ac:dyDescent="0.25">
      <c r="A2973" t="s">
        <v>166</v>
      </c>
      <c r="B2973" t="s">
        <v>362</v>
      </c>
      <c r="C2973" t="str">
        <f>+VLOOKUP(Importaciones_mensuales[[#This Row],[Código Arancelario]],Codigos10[],2,0)</f>
        <v>Palta</v>
      </c>
      <c r="D2973">
        <f>+VLOOKUP(Importaciones_mensuales[[#This Row],[Cultivo]],Cod_categoría[],2,0)</f>
        <v>100106002</v>
      </c>
      <c r="E2973" t="str">
        <f>+VLOOKUP(Importaciones_mensuales[[#This Row],[Código Arancelario]],Codigos10[],4,0)</f>
        <v>Sin especificar</v>
      </c>
      <c r="F2973">
        <f>+VLOOKUP(Importaciones_mensuales[[#This Row],[Procesamiento]],Cod_procesamiento[],2,0)</f>
        <v>6</v>
      </c>
      <c r="G2973" t="str">
        <f>+VLOOKUP(Importaciones_mensuales[[#This Row],[Código Arancelario]],Codigos10[],3,0)</f>
        <v>Orgánico</v>
      </c>
      <c r="H2973">
        <f>+VLOOKUP(Importaciones_mensuales[[#This Row],[Tipo]],Cod_tipo[],2,0)</f>
        <v>1</v>
      </c>
      <c r="I2973" t="str">
        <f>+VLOOKUP(Importaciones_mensuales[[#This Row],[Código Arancelario]],Codigos10[],5,0)</f>
        <v>Frutos Oleaginosos</v>
      </c>
      <c r="J2973">
        <f>+VLOOKUP(Importaciones_mensuales[[#This Row],[Categoría]],Cod_Tipo_cultivo[],2,0)</f>
        <v>12</v>
      </c>
      <c r="K2973" t="s">
        <v>129</v>
      </c>
      <c r="L2973">
        <f>+VLOOKUP(Importaciones_mensuales[[#This Row],[Contenido]],Contenido_cod[],2,0)</f>
        <v>1</v>
      </c>
      <c r="M2973" t="str">
        <f>+VLOOKUP(Importaciones_mensuales[[#This Row],[Código Arancelario]],Codigos10[],7,0)</f>
        <v>Hass</v>
      </c>
      <c r="N2973">
        <v>2017</v>
      </c>
      <c r="O2973">
        <v>0</v>
      </c>
      <c r="P2973">
        <v>0</v>
      </c>
      <c r="Q2973">
        <v>0</v>
      </c>
      <c r="R2973">
        <v>0</v>
      </c>
      <c r="S2973">
        <v>43958.400000000001</v>
      </c>
      <c r="T2973">
        <v>24000</v>
      </c>
      <c r="U2973">
        <v>0</v>
      </c>
      <c r="V2973">
        <v>0</v>
      </c>
      <c r="W2973">
        <v>0</v>
      </c>
      <c r="X2973">
        <v>0</v>
      </c>
      <c r="Y2973">
        <v>0</v>
      </c>
      <c r="Z2973">
        <v>0</v>
      </c>
    </row>
    <row r="2974" spans="1:26" x14ac:dyDescent="0.25">
      <c r="A2974" t="s">
        <v>170</v>
      </c>
      <c r="B2974" t="s">
        <v>362</v>
      </c>
      <c r="C2974" t="str">
        <f>+VLOOKUP(Importaciones_mensuales[[#This Row],[Código Arancelario]],Codigos10[],2,0)</f>
        <v>Palta</v>
      </c>
      <c r="D2974">
        <f>+VLOOKUP(Importaciones_mensuales[[#This Row],[Cultivo]],Cod_categoría[],2,0)</f>
        <v>100106002</v>
      </c>
      <c r="E2974" t="str">
        <f>+VLOOKUP(Importaciones_mensuales[[#This Row],[Código Arancelario]],Codigos10[],4,0)</f>
        <v>Sin especificar</v>
      </c>
      <c r="F2974">
        <f>+VLOOKUP(Importaciones_mensuales[[#This Row],[Procesamiento]],Cod_procesamiento[],2,0)</f>
        <v>6</v>
      </c>
      <c r="G2974" t="str">
        <f>+VLOOKUP(Importaciones_mensuales[[#This Row],[Código Arancelario]],Codigos10[],3,0)</f>
        <v>No orgánico</v>
      </c>
      <c r="H2974">
        <f>+VLOOKUP(Importaciones_mensuales[[#This Row],[Tipo]],Cod_tipo[],2,0)</f>
        <v>2</v>
      </c>
      <c r="I2974" t="str">
        <f>+VLOOKUP(Importaciones_mensuales[[#This Row],[Código Arancelario]],Codigos10[],5,0)</f>
        <v>Frutos Oleaginosos</v>
      </c>
      <c r="J2974">
        <f>+VLOOKUP(Importaciones_mensuales[[#This Row],[Categoría]],Cod_Tipo_cultivo[],2,0)</f>
        <v>12</v>
      </c>
      <c r="K2974" t="s">
        <v>129</v>
      </c>
      <c r="L2974">
        <f>+VLOOKUP(Importaciones_mensuales[[#This Row],[Contenido]],Contenido_cod[],2,0)</f>
        <v>1</v>
      </c>
      <c r="M2974" t="str">
        <f>+VLOOKUP(Importaciones_mensuales[[#This Row],[Código Arancelario]],Codigos10[],7,0)</f>
        <v>Hass</v>
      </c>
      <c r="N2974">
        <v>2017</v>
      </c>
      <c r="O2974">
        <v>0</v>
      </c>
      <c r="P2974">
        <v>46400</v>
      </c>
      <c r="Q2974">
        <v>188800</v>
      </c>
      <c r="R2974">
        <v>281273.59999999998</v>
      </c>
      <c r="S2974">
        <v>1361354.6184999999</v>
      </c>
      <c r="T2974">
        <v>2401860.7000000002</v>
      </c>
      <c r="U2974">
        <v>1008922.56</v>
      </c>
      <c r="V2974">
        <v>203750</v>
      </c>
      <c r="W2974">
        <v>0</v>
      </c>
      <c r="X2974">
        <v>0</v>
      </c>
      <c r="Y2974">
        <v>0</v>
      </c>
      <c r="Z2974">
        <v>0</v>
      </c>
    </row>
    <row r="2975" spans="1:26" x14ac:dyDescent="0.25">
      <c r="A2975" t="s">
        <v>312</v>
      </c>
      <c r="B2975" t="s">
        <v>363</v>
      </c>
      <c r="C2975" t="str">
        <f>+VLOOKUP(Importaciones_mensuales[[#This Row],[Código Arancelario]],Codigos10[],2,0)</f>
        <v>Manzana</v>
      </c>
      <c r="D2975">
        <f>+VLOOKUP(Importaciones_mensuales[[#This Row],[Cultivo]],Cod_categoría[],2,0)</f>
        <v>100104002</v>
      </c>
      <c r="E2975" t="str">
        <f>+VLOOKUP(Importaciones_mensuales[[#This Row],[Código Arancelario]],Codigos10[],4,0)</f>
        <v>Fresco</v>
      </c>
      <c r="F2975">
        <f>+VLOOKUP(Importaciones_mensuales[[#This Row],[Procesamiento]],Cod_procesamiento[],2,0)</f>
        <v>4</v>
      </c>
      <c r="G2975" t="str">
        <f>+VLOOKUP(Importaciones_mensuales[[#This Row],[Código Arancelario]],Codigos10[],3,0)</f>
        <v>Sin especificar</v>
      </c>
      <c r="H2975">
        <f>+VLOOKUP(Importaciones_mensuales[[#This Row],[Tipo]],Cod_tipo[],2,0)</f>
        <v>5</v>
      </c>
      <c r="I2975" t="str">
        <f>+VLOOKUP(Importaciones_mensuales[[#This Row],[Código Arancelario]],Codigos10[],5,0)</f>
        <v>Frutos de pepita</v>
      </c>
      <c r="J2975">
        <f>+VLOOKUP(Importaciones_mensuales[[#This Row],[Categoría]],Cod_Tipo_cultivo[],2,0)</f>
        <v>3</v>
      </c>
      <c r="K2975" t="s">
        <v>129</v>
      </c>
      <c r="L2975">
        <f>+VLOOKUP(Importaciones_mensuales[[#This Row],[Contenido]],Contenido_cod[],2,0)</f>
        <v>1</v>
      </c>
      <c r="M2975" t="str">
        <f>+VLOOKUP(Importaciones_mensuales[[#This Row],[Código Arancelario]],Codigos10[],7,0)</f>
        <v>Red chief</v>
      </c>
      <c r="N2975">
        <v>2016</v>
      </c>
      <c r="O2975">
        <v>1.4086486678004535</v>
      </c>
      <c r="P2975">
        <v>1.463692365835223</v>
      </c>
      <c r="Q2975" t="s">
        <v>364</v>
      </c>
      <c r="R2975" t="s">
        <v>364</v>
      </c>
      <c r="S2975" t="s">
        <v>364</v>
      </c>
      <c r="T2975" t="s">
        <v>364</v>
      </c>
      <c r="U2975" t="s">
        <v>364</v>
      </c>
      <c r="V2975" t="s">
        <v>364</v>
      </c>
      <c r="W2975" t="s">
        <v>364</v>
      </c>
      <c r="X2975" t="s">
        <v>364</v>
      </c>
      <c r="Y2975" t="s">
        <v>364</v>
      </c>
      <c r="Z2975" t="s">
        <v>364</v>
      </c>
    </row>
    <row r="2976" spans="1:26" x14ac:dyDescent="0.25">
      <c r="A2976" t="s">
        <v>173</v>
      </c>
      <c r="B2976" t="s">
        <v>362</v>
      </c>
      <c r="C2976" t="str">
        <f>+VLOOKUP(Importaciones_mensuales[[#This Row],[Código Arancelario]],Codigos10[],2,0)</f>
        <v>Palta</v>
      </c>
      <c r="D2976">
        <f>+VLOOKUP(Importaciones_mensuales[[#This Row],[Cultivo]],Cod_categoría[],2,0)</f>
        <v>100106002</v>
      </c>
      <c r="E2976" t="str">
        <f>+VLOOKUP(Importaciones_mensuales[[#This Row],[Código Arancelario]],Codigos10[],4,0)</f>
        <v>Sin especificar</v>
      </c>
      <c r="F2976">
        <f>+VLOOKUP(Importaciones_mensuales[[#This Row],[Procesamiento]],Cod_procesamiento[],2,0)</f>
        <v>6</v>
      </c>
      <c r="G2976" t="str">
        <f>+VLOOKUP(Importaciones_mensuales[[#This Row],[Código Arancelario]],Codigos10[],3,0)</f>
        <v>Orgánico</v>
      </c>
      <c r="H2976">
        <f>+VLOOKUP(Importaciones_mensuales[[#This Row],[Tipo]],Cod_tipo[],2,0)</f>
        <v>1</v>
      </c>
      <c r="I2976" t="str">
        <f>+VLOOKUP(Importaciones_mensuales[[#This Row],[Código Arancelario]],Codigos10[],5,0)</f>
        <v>Frutos Oleaginosos</v>
      </c>
      <c r="J2976">
        <f>+VLOOKUP(Importaciones_mensuales[[#This Row],[Categoría]],Cod_Tipo_cultivo[],2,0)</f>
        <v>12</v>
      </c>
      <c r="K2976" t="s">
        <v>129</v>
      </c>
      <c r="L2976">
        <f>+VLOOKUP(Importaciones_mensuales[[#This Row],[Contenido]],Contenido_cod[],2,0)</f>
        <v>1</v>
      </c>
      <c r="M2976" t="str">
        <f>+VLOOKUP(Importaciones_mensuales[[#This Row],[Código Arancelario]],Codigos10[],7,0)</f>
        <v>Sin especificar</v>
      </c>
      <c r="N2976">
        <v>2017</v>
      </c>
      <c r="O2976">
        <v>0</v>
      </c>
      <c r="P2976">
        <v>0</v>
      </c>
      <c r="Q2976">
        <v>0</v>
      </c>
      <c r="R2976">
        <v>14690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7584.6153999999997</v>
      </c>
    </row>
    <row r="2977" spans="1:26" x14ac:dyDescent="0.25">
      <c r="A2977" t="s">
        <v>192</v>
      </c>
      <c r="B2977" t="s">
        <v>362</v>
      </c>
      <c r="C2977" t="str">
        <f>+VLOOKUP(Importaciones_mensuales[[#This Row],[Código Arancelario]],Codigos10[],2,0)</f>
        <v>Uva</v>
      </c>
      <c r="D2977">
        <f>+VLOOKUP(Importaciones_mensuales[[#This Row],[Cultivo]],Cod_categoría[],2,0)</f>
        <v>100109001</v>
      </c>
      <c r="E2977" t="str">
        <f>+VLOOKUP(Importaciones_mensuales[[#This Row],[Código Arancelario]],Codigos10[],4,0)</f>
        <v>Fresco</v>
      </c>
      <c r="F2977">
        <f>+VLOOKUP(Importaciones_mensuales[[#This Row],[Procesamiento]],Cod_procesamiento[],2,0)</f>
        <v>4</v>
      </c>
      <c r="G2977" t="str">
        <f>+VLOOKUP(Importaciones_mensuales[[#This Row],[Código Arancelario]],Codigos10[],3,0)</f>
        <v>No orgánico</v>
      </c>
      <c r="H2977">
        <f>+VLOOKUP(Importaciones_mensuales[[#This Row],[Tipo]],Cod_tipo[],2,0)</f>
        <v>2</v>
      </c>
      <c r="I2977" t="str">
        <f>+VLOOKUP(Importaciones_mensuales[[#This Row],[Código Arancelario]],Codigos10[],5,0)</f>
        <v>Uva</v>
      </c>
      <c r="J2977">
        <f>+VLOOKUP(Importaciones_mensuales[[#This Row],[Categoría]],Cod_Tipo_cultivo[],2,0)</f>
        <v>11</v>
      </c>
      <c r="K2977" t="s">
        <v>129</v>
      </c>
      <c r="L2977">
        <f>+VLOOKUP(Importaciones_mensuales[[#This Row],[Contenido]],Contenido_cod[],2,0)</f>
        <v>1</v>
      </c>
      <c r="M2977" t="str">
        <f>+VLOOKUP(Importaciones_mensuales[[#This Row],[Código Arancelario]],Codigos10[],7,0)</f>
        <v>Flame seedles</v>
      </c>
      <c r="N2977">
        <v>2017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16254.8</v>
      </c>
      <c r="W2977">
        <v>0</v>
      </c>
      <c r="X2977">
        <v>3103.2</v>
      </c>
      <c r="Y2977">
        <v>0</v>
      </c>
      <c r="Z2977">
        <v>0</v>
      </c>
    </row>
    <row r="2978" spans="1:26" x14ac:dyDescent="0.25">
      <c r="A2978" t="s">
        <v>216</v>
      </c>
      <c r="B2978" t="s">
        <v>363</v>
      </c>
      <c r="C2978" t="str">
        <f>+VLOOKUP(Importaciones_mensuales[[#This Row],[Código Arancelario]],Codigos10[],2,0)</f>
        <v>Pera</v>
      </c>
      <c r="D2978">
        <f>+VLOOKUP(Importaciones_mensuales[[#This Row],[Cultivo]],Cod_categoría[],2,0)</f>
        <v>100104005</v>
      </c>
      <c r="E2978" t="str">
        <f>+VLOOKUP(Importaciones_mensuales[[#This Row],[Código Arancelario]],Codigos10[],4,0)</f>
        <v>Fresco</v>
      </c>
      <c r="F2978">
        <f>+VLOOKUP(Importaciones_mensuales[[#This Row],[Procesamiento]],Cod_procesamiento[],2,0)</f>
        <v>4</v>
      </c>
      <c r="G2978" t="str">
        <f>+VLOOKUP(Importaciones_mensuales[[#This Row],[Código Arancelario]],Codigos10[],3,0)</f>
        <v>Sin especificar</v>
      </c>
      <c r="H2978">
        <f>+VLOOKUP(Importaciones_mensuales[[#This Row],[Tipo]],Cod_tipo[],2,0)</f>
        <v>5</v>
      </c>
      <c r="I2978" t="str">
        <f>+VLOOKUP(Importaciones_mensuales[[#This Row],[Código Arancelario]],Codigos10[],5,0)</f>
        <v>Frutos de pepita</v>
      </c>
      <c r="J2978">
        <f>+VLOOKUP(Importaciones_mensuales[[#This Row],[Categoría]],Cod_Tipo_cultivo[],2,0)</f>
        <v>3</v>
      </c>
      <c r="K2978" t="s">
        <v>129</v>
      </c>
      <c r="L2978">
        <f>+VLOOKUP(Importaciones_mensuales[[#This Row],[Contenido]],Contenido_cod[],2,0)</f>
        <v>1</v>
      </c>
      <c r="M2978" t="str">
        <f>+VLOOKUP(Importaciones_mensuales[[#This Row],[Código Arancelario]],Codigos10[],7,0)</f>
        <v>Packham's triumph</v>
      </c>
      <c r="N2978">
        <v>2016</v>
      </c>
      <c r="O2978">
        <v>1.2651710311546376</v>
      </c>
      <c r="P2978">
        <v>1.2745404868355688</v>
      </c>
      <c r="Q2978" t="s">
        <v>364</v>
      </c>
      <c r="R2978" t="s">
        <v>364</v>
      </c>
      <c r="S2978" t="s">
        <v>364</v>
      </c>
      <c r="T2978" t="s">
        <v>364</v>
      </c>
      <c r="U2978" t="s">
        <v>364</v>
      </c>
      <c r="V2978" t="s">
        <v>364</v>
      </c>
      <c r="W2978" t="s">
        <v>364</v>
      </c>
      <c r="X2978">
        <v>1.0665817146530745</v>
      </c>
      <c r="Y2978">
        <v>1.1753687497432104</v>
      </c>
      <c r="Z2978">
        <v>1.3064513168655441</v>
      </c>
    </row>
    <row r="2979" spans="1:26" x14ac:dyDescent="0.25">
      <c r="A2979" t="s">
        <v>329</v>
      </c>
      <c r="B2979" t="s">
        <v>363</v>
      </c>
      <c r="C2979" t="str">
        <f>+VLOOKUP(Importaciones_mensuales[[#This Row],[Código Arancelario]],Codigos10[],2,0)</f>
        <v>Pera</v>
      </c>
      <c r="D2979">
        <f>+VLOOKUP(Importaciones_mensuales[[#This Row],[Cultivo]],Cod_categoría[],2,0)</f>
        <v>100104005</v>
      </c>
      <c r="E2979" t="str">
        <f>+VLOOKUP(Importaciones_mensuales[[#This Row],[Código Arancelario]],Codigos10[],4,0)</f>
        <v>Fresco</v>
      </c>
      <c r="F2979">
        <f>+VLOOKUP(Importaciones_mensuales[[#This Row],[Procesamiento]],Cod_procesamiento[],2,0)</f>
        <v>4</v>
      </c>
      <c r="G2979" t="str">
        <f>+VLOOKUP(Importaciones_mensuales[[#This Row],[Código Arancelario]],Codigos10[],3,0)</f>
        <v>Sin especificar</v>
      </c>
      <c r="H2979">
        <f>+VLOOKUP(Importaciones_mensuales[[#This Row],[Tipo]],Cod_tipo[],2,0)</f>
        <v>5</v>
      </c>
      <c r="I2979" t="str">
        <f>+VLOOKUP(Importaciones_mensuales[[#This Row],[Código Arancelario]],Codigos10[],5,0)</f>
        <v>Frutos de pepita</v>
      </c>
      <c r="J2979">
        <f>+VLOOKUP(Importaciones_mensuales[[#This Row],[Categoría]],Cod_Tipo_cultivo[],2,0)</f>
        <v>3</v>
      </c>
      <c r="K2979" t="s">
        <v>129</v>
      </c>
      <c r="L2979">
        <f>+VLOOKUP(Importaciones_mensuales[[#This Row],[Contenido]],Contenido_cod[],2,0)</f>
        <v>1</v>
      </c>
      <c r="M2979" t="str">
        <f>+VLOOKUP(Importaciones_mensuales[[#This Row],[Código Arancelario]],Codigos10[],7,0)</f>
        <v>Beurre bosc</v>
      </c>
      <c r="N2979">
        <v>2016</v>
      </c>
      <c r="O2979">
        <v>1.7516556122448981</v>
      </c>
      <c r="P2979">
        <v>1.6640727040816325</v>
      </c>
      <c r="Q2979" t="s">
        <v>364</v>
      </c>
      <c r="R2979" t="s">
        <v>364</v>
      </c>
      <c r="S2979" t="s">
        <v>364</v>
      </c>
      <c r="T2979" t="s">
        <v>364</v>
      </c>
      <c r="U2979" t="s">
        <v>364</v>
      </c>
      <c r="V2979" t="s">
        <v>364</v>
      </c>
      <c r="W2979" t="s">
        <v>364</v>
      </c>
      <c r="X2979" t="s">
        <v>364</v>
      </c>
      <c r="Y2979" t="s">
        <v>364</v>
      </c>
      <c r="Z2979" t="s">
        <v>364</v>
      </c>
    </row>
    <row r="2980" spans="1:26" x14ac:dyDescent="0.25">
      <c r="A2980" t="s">
        <v>219</v>
      </c>
      <c r="B2980" t="s">
        <v>363</v>
      </c>
      <c r="C2980" t="str">
        <f>+VLOOKUP(Importaciones_mensuales[[#This Row],[Código Arancelario]],Codigos10[],2,0)</f>
        <v>Pera</v>
      </c>
      <c r="D2980">
        <f>+VLOOKUP(Importaciones_mensuales[[#This Row],[Cultivo]],Cod_categoría[],2,0)</f>
        <v>100104005</v>
      </c>
      <c r="E2980" t="str">
        <f>+VLOOKUP(Importaciones_mensuales[[#This Row],[Código Arancelario]],Codigos10[],4,0)</f>
        <v>Fresco</v>
      </c>
      <c r="F2980">
        <f>+VLOOKUP(Importaciones_mensuales[[#This Row],[Procesamiento]],Cod_procesamiento[],2,0)</f>
        <v>4</v>
      </c>
      <c r="G2980" t="str">
        <f>+VLOOKUP(Importaciones_mensuales[[#This Row],[Código Arancelario]],Codigos10[],3,0)</f>
        <v>Sin especificar</v>
      </c>
      <c r="H2980">
        <f>+VLOOKUP(Importaciones_mensuales[[#This Row],[Tipo]],Cod_tipo[],2,0)</f>
        <v>5</v>
      </c>
      <c r="I2980" t="str">
        <f>+VLOOKUP(Importaciones_mensuales[[#This Row],[Código Arancelario]],Codigos10[],5,0)</f>
        <v>Frutos de pepita</v>
      </c>
      <c r="J2980">
        <f>+VLOOKUP(Importaciones_mensuales[[#This Row],[Categoría]],Cod_Tipo_cultivo[],2,0)</f>
        <v>3</v>
      </c>
      <c r="K2980" t="s">
        <v>129</v>
      </c>
      <c r="L2980">
        <f>+VLOOKUP(Importaciones_mensuales[[#This Row],[Contenido]],Contenido_cod[],2,0)</f>
        <v>1</v>
      </c>
      <c r="M2980" t="str">
        <f>+VLOOKUP(Importaciones_mensuales[[#This Row],[Código Arancelario]],Codigos10[],7,0)</f>
        <v>D'Anjou</v>
      </c>
      <c r="N2980">
        <v>2016</v>
      </c>
      <c r="O2980">
        <v>1.2667786226084308</v>
      </c>
      <c r="P2980">
        <v>1.2471905826414025</v>
      </c>
      <c r="Q2980" t="s">
        <v>364</v>
      </c>
      <c r="R2980" t="s">
        <v>364</v>
      </c>
      <c r="S2980" t="s">
        <v>364</v>
      </c>
      <c r="T2980" t="s">
        <v>364</v>
      </c>
      <c r="U2980" t="s">
        <v>364</v>
      </c>
      <c r="V2980" t="s">
        <v>364</v>
      </c>
      <c r="W2980" t="s">
        <v>364</v>
      </c>
      <c r="X2980">
        <v>1.1486260733801719</v>
      </c>
      <c r="Y2980">
        <v>1.1486260733801719</v>
      </c>
      <c r="Z2980">
        <v>1.2744288316419463</v>
      </c>
    </row>
    <row r="2981" spans="1:26" x14ac:dyDescent="0.25">
      <c r="A2981" t="s">
        <v>221</v>
      </c>
      <c r="B2981" t="s">
        <v>363</v>
      </c>
      <c r="C2981" t="str">
        <f>+VLOOKUP(Importaciones_mensuales[[#This Row],[Código Arancelario]],Codigos10[],2,0)</f>
        <v>Pera</v>
      </c>
      <c r="D2981">
        <f>+VLOOKUP(Importaciones_mensuales[[#This Row],[Cultivo]],Cod_categoría[],2,0)</f>
        <v>100104005</v>
      </c>
      <c r="E2981" t="str">
        <f>+VLOOKUP(Importaciones_mensuales[[#This Row],[Código Arancelario]],Codigos10[],4,0)</f>
        <v>Fresco</v>
      </c>
      <c r="F2981">
        <f>+VLOOKUP(Importaciones_mensuales[[#This Row],[Procesamiento]],Cod_procesamiento[],2,0)</f>
        <v>4</v>
      </c>
      <c r="G2981" t="str">
        <f>+VLOOKUP(Importaciones_mensuales[[#This Row],[Código Arancelario]],Codigos10[],3,0)</f>
        <v>Sin especificar</v>
      </c>
      <c r="H2981">
        <f>+VLOOKUP(Importaciones_mensuales[[#This Row],[Tipo]],Cod_tipo[],2,0)</f>
        <v>5</v>
      </c>
      <c r="I2981" t="str">
        <f>+VLOOKUP(Importaciones_mensuales[[#This Row],[Código Arancelario]],Codigos10[],5,0)</f>
        <v>Frutos de pepita</v>
      </c>
      <c r="J2981">
        <f>+VLOOKUP(Importaciones_mensuales[[#This Row],[Categoría]],Cod_Tipo_cultivo[],2,0)</f>
        <v>3</v>
      </c>
      <c r="K2981" t="s">
        <v>129</v>
      </c>
      <c r="L2981">
        <f>+VLOOKUP(Importaciones_mensuales[[#This Row],[Contenido]],Contenido_cod[],2,0)</f>
        <v>1</v>
      </c>
      <c r="M2981" t="str">
        <f>+VLOOKUP(Importaciones_mensuales[[#This Row],[Código Arancelario]],Codigos10[],7,0)</f>
        <v>Sin especificar</v>
      </c>
      <c r="N2981">
        <v>2016</v>
      </c>
      <c r="O2981">
        <v>1.6829697986577181</v>
      </c>
      <c r="P2981" t="s">
        <v>364</v>
      </c>
      <c r="Q2981" t="s">
        <v>364</v>
      </c>
      <c r="R2981" t="s">
        <v>364</v>
      </c>
      <c r="S2981" t="s">
        <v>364</v>
      </c>
      <c r="T2981" t="s">
        <v>364</v>
      </c>
      <c r="U2981" t="s">
        <v>364</v>
      </c>
      <c r="V2981" t="s">
        <v>364</v>
      </c>
      <c r="W2981" t="s">
        <v>364</v>
      </c>
      <c r="X2981" t="s">
        <v>364</v>
      </c>
      <c r="Y2981" t="s">
        <v>364</v>
      </c>
      <c r="Z2981" t="s">
        <v>364</v>
      </c>
    </row>
    <row r="2982" spans="1:26" x14ac:dyDescent="0.25">
      <c r="A2982" t="s">
        <v>222</v>
      </c>
      <c r="B2982" t="s">
        <v>363</v>
      </c>
      <c r="C2982" t="str">
        <f>+VLOOKUP(Importaciones_mensuales[[#This Row],[Código Arancelario]],Codigos10[],2,0)</f>
        <v>Damasco</v>
      </c>
      <c r="D2982">
        <f>+VLOOKUP(Importaciones_mensuales[[#This Row],[Cultivo]],Cod_categoría[],2,0)</f>
        <v>100103003</v>
      </c>
      <c r="E2982" t="str">
        <f>+VLOOKUP(Importaciones_mensuales[[#This Row],[Código Arancelario]],Codigos10[],4,0)</f>
        <v>Fresco</v>
      </c>
      <c r="F2982">
        <f>+VLOOKUP(Importaciones_mensuales[[#This Row],[Procesamiento]],Cod_procesamiento[],2,0)</f>
        <v>4</v>
      </c>
      <c r="G2982" t="str">
        <f>+VLOOKUP(Importaciones_mensuales[[#This Row],[Código Arancelario]],Codigos10[],3,0)</f>
        <v>Sin especificar</v>
      </c>
      <c r="H2982">
        <f>+VLOOKUP(Importaciones_mensuales[[#This Row],[Tipo]],Cod_tipo[],2,0)</f>
        <v>5</v>
      </c>
      <c r="I2982" t="str">
        <f>+VLOOKUP(Importaciones_mensuales[[#This Row],[Código Arancelario]],Codigos10[],5,0)</f>
        <v>Frutos de carozo</v>
      </c>
      <c r="J2982">
        <f>+VLOOKUP(Importaciones_mensuales[[#This Row],[Categoría]],Cod_Tipo_cultivo[],2,0)</f>
        <v>5</v>
      </c>
      <c r="K2982" t="s">
        <v>129</v>
      </c>
      <c r="L2982">
        <f>+VLOOKUP(Importaciones_mensuales[[#This Row],[Contenido]],Contenido_cod[],2,0)</f>
        <v>1</v>
      </c>
      <c r="M2982" t="str">
        <f>+VLOOKUP(Importaciones_mensuales[[#This Row],[Código Arancelario]],Codigos10[],7,0)</f>
        <v>Sin especificar</v>
      </c>
      <c r="N2982">
        <v>2016</v>
      </c>
      <c r="O2982" t="s">
        <v>364</v>
      </c>
      <c r="P2982">
        <v>0.66860333333333333</v>
      </c>
      <c r="Q2982" t="s">
        <v>364</v>
      </c>
      <c r="R2982" t="s">
        <v>364</v>
      </c>
      <c r="S2982" t="s">
        <v>364</v>
      </c>
      <c r="T2982" t="s">
        <v>364</v>
      </c>
      <c r="U2982" t="s">
        <v>364</v>
      </c>
      <c r="V2982" t="s">
        <v>364</v>
      </c>
      <c r="W2982" t="s">
        <v>364</v>
      </c>
      <c r="X2982" t="s">
        <v>364</v>
      </c>
      <c r="Y2982" t="s">
        <v>364</v>
      </c>
      <c r="Z2982" t="s">
        <v>364</v>
      </c>
    </row>
    <row r="2983" spans="1:26" x14ac:dyDescent="0.25">
      <c r="A2983" t="s">
        <v>291</v>
      </c>
      <c r="B2983" t="s">
        <v>362</v>
      </c>
      <c r="C2983" t="str">
        <f>+VLOOKUP(Importaciones_mensuales[[#This Row],[Código Arancelario]],Codigos10[],2,0)</f>
        <v>Uva</v>
      </c>
      <c r="D2983">
        <f>+VLOOKUP(Importaciones_mensuales[[#This Row],[Cultivo]],Cod_categoría[],2,0)</f>
        <v>100109001</v>
      </c>
      <c r="E2983" t="str">
        <f>+VLOOKUP(Importaciones_mensuales[[#This Row],[Código Arancelario]],Codigos10[],4,0)</f>
        <v>Fresco</v>
      </c>
      <c r="F2983">
        <f>+VLOOKUP(Importaciones_mensuales[[#This Row],[Procesamiento]],Cod_procesamiento[],2,0)</f>
        <v>4</v>
      </c>
      <c r="G2983" t="str">
        <f>+VLOOKUP(Importaciones_mensuales[[#This Row],[Código Arancelario]],Codigos10[],3,0)</f>
        <v>No orgánico</v>
      </c>
      <c r="H2983">
        <f>+VLOOKUP(Importaciones_mensuales[[#This Row],[Tipo]],Cod_tipo[],2,0)</f>
        <v>2</v>
      </c>
      <c r="I2983" t="str">
        <f>+VLOOKUP(Importaciones_mensuales[[#This Row],[Código Arancelario]],Codigos10[],5,0)</f>
        <v>Uva</v>
      </c>
      <c r="J2983">
        <f>+VLOOKUP(Importaciones_mensuales[[#This Row],[Categoría]],Cod_Tipo_cultivo[],2,0)</f>
        <v>11</v>
      </c>
      <c r="K2983" t="s">
        <v>129</v>
      </c>
      <c r="L2983">
        <f>+VLOOKUP(Importaciones_mensuales[[#This Row],[Contenido]],Contenido_cod[],2,0)</f>
        <v>1</v>
      </c>
      <c r="M2983" t="str">
        <f>+VLOOKUP(Importaciones_mensuales[[#This Row],[Código Arancelario]],Codigos10[],7,0)</f>
        <v>Red globe</v>
      </c>
      <c r="N2983">
        <v>2017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3302</v>
      </c>
      <c r="V2983">
        <v>14906.8</v>
      </c>
      <c r="W2983">
        <v>0</v>
      </c>
      <c r="X2983">
        <v>0</v>
      </c>
      <c r="Y2983">
        <v>0</v>
      </c>
      <c r="Z2983">
        <v>0</v>
      </c>
    </row>
    <row r="2984" spans="1:26" x14ac:dyDescent="0.25">
      <c r="A2984" t="s">
        <v>316</v>
      </c>
      <c r="B2984" t="s">
        <v>363</v>
      </c>
      <c r="C2984" t="str">
        <f>+VLOOKUP(Importaciones_mensuales[[#This Row],[Código Arancelario]],Codigos10[],2,0)</f>
        <v>Cereza</v>
      </c>
      <c r="D2984">
        <f>+VLOOKUP(Importaciones_mensuales[[#This Row],[Cultivo]],Cod_categoría[],2,0)</f>
        <v>100103001</v>
      </c>
      <c r="E2984" t="str">
        <f>+VLOOKUP(Importaciones_mensuales[[#This Row],[Código Arancelario]],Codigos10[],4,0)</f>
        <v>Fresco</v>
      </c>
      <c r="F2984">
        <f>+VLOOKUP(Importaciones_mensuales[[#This Row],[Procesamiento]],Cod_procesamiento[],2,0)</f>
        <v>4</v>
      </c>
      <c r="G2984" t="str">
        <f>+VLOOKUP(Importaciones_mensuales[[#This Row],[Código Arancelario]],Codigos10[],3,0)</f>
        <v>Sin especificar</v>
      </c>
      <c r="H2984">
        <f>+VLOOKUP(Importaciones_mensuales[[#This Row],[Tipo]],Cod_tipo[],2,0)</f>
        <v>5</v>
      </c>
      <c r="I2984" t="str">
        <f>+VLOOKUP(Importaciones_mensuales[[#This Row],[Código Arancelario]],Codigos10[],5,0)</f>
        <v>Frutos de carozo</v>
      </c>
      <c r="J2984">
        <f>+VLOOKUP(Importaciones_mensuales[[#This Row],[Categoría]],Cod_Tipo_cultivo[],2,0)</f>
        <v>5</v>
      </c>
      <c r="K2984" t="s">
        <v>129</v>
      </c>
      <c r="L2984">
        <f>+VLOOKUP(Importaciones_mensuales[[#This Row],[Contenido]],Contenido_cod[],2,0)</f>
        <v>1</v>
      </c>
      <c r="M2984" t="str">
        <f>+VLOOKUP(Importaciones_mensuales[[#This Row],[Código Arancelario]],Codigos10[],7,0)</f>
        <v>Sin especificar</v>
      </c>
      <c r="N2984">
        <v>2016</v>
      </c>
      <c r="O2984" t="s">
        <v>364</v>
      </c>
      <c r="P2984" t="s">
        <v>364</v>
      </c>
      <c r="Q2984" t="s">
        <v>364</v>
      </c>
      <c r="R2984" t="s">
        <v>364</v>
      </c>
      <c r="S2984" t="s">
        <v>364</v>
      </c>
      <c r="T2984" t="s">
        <v>364</v>
      </c>
      <c r="U2984" t="s">
        <v>364</v>
      </c>
      <c r="V2984" t="s">
        <v>364</v>
      </c>
      <c r="W2984" t="s">
        <v>364</v>
      </c>
      <c r="X2984" t="s">
        <v>364</v>
      </c>
      <c r="Y2984">
        <v>2.1927641914925151</v>
      </c>
      <c r="Z2984" t="s">
        <v>364</v>
      </c>
    </row>
    <row r="2985" spans="1:26" x14ac:dyDescent="0.25">
      <c r="A2985" t="s">
        <v>225</v>
      </c>
      <c r="B2985" t="s">
        <v>363</v>
      </c>
      <c r="C2985" t="str">
        <f>+VLOOKUP(Importaciones_mensuales[[#This Row],[Código Arancelario]],Codigos10[],2,0)</f>
        <v>Nectarín</v>
      </c>
      <c r="D2985">
        <f>+VLOOKUP(Importaciones_mensuales[[#This Row],[Cultivo]],Cod_categoría[],2,0)</f>
        <v>100103006</v>
      </c>
      <c r="E2985" t="str">
        <f>+VLOOKUP(Importaciones_mensuales[[#This Row],[Código Arancelario]],Codigos10[],4,0)</f>
        <v>Fresco</v>
      </c>
      <c r="F2985">
        <f>+VLOOKUP(Importaciones_mensuales[[#This Row],[Procesamiento]],Cod_procesamiento[],2,0)</f>
        <v>4</v>
      </c>
      <c r="G2985" t="str">
        <f>+VLOOKUP(Importaciones_mensuales[[#This Row],[Código Arancelario]],Codigos10[],3,0)</f>
        <v>Sin especificar</v>
      </c>
      <c r="H2985">
        <f>+VLOOKUP(Importaciones_mensuales[[#This Row],[Tipo]],Cod_tipo[],2,0)</f>
        <v>5</v>
      </c>
      <c r="I2985" t="str">
        <f>+VLOOKUP(Importaciones_mensuales[[#This Row],[Código Arancelario]],Codigos10[],5,0)</f>
        <v>Frutos de carozo</v>
      </c>
      <c r="J2985">
        <f>+VLOOKUP(Importaciones_mensuales[[#This Row],[Categoría]],Cod_Tipo_cultivo[],2,0)</f>
        <v>5</v>
      </c>
      <c r="K2985" t="s">
        <v>129</v>
      </c>
      <c r="L2985">
        <f>+VLOOKUP(Importaciones_mensuales[[#This Row],[Contenido]],Contenido_cod[],2,0)</f>
        <v>1</v>
      </c>
      <c r="M2985" t="str">
        <f>+VLOOKUP(Importaciones_mensuales[[#This Row],[Código Arancelario]],Codigos10[],7,0)</f>
        <v>Sin especificar</v>
      </c>
      <c r="N2985">
        <v>2016</v>
      </c>
      <c r="O2985" t="s">
        <v>364</v>
      </c>
      <c r="P2985" t="s">
        <v>364</v>
      </c>
      <c r="Q2985" t="s">
        <v>364</v>
      </c>
      <c r="R2985" t="s">
        <v>364</v>
      </c>
      <c r="S2985">
        <v>5.3304203216374271</v>
      </c>
      <c r="T2985">
        <v>4.550658648125653</v>
      </c>
      <c r="U2985">
        <v>4.2560485062342241</v>
      </c>
      <c r="V2985">
        <v>4.3988434734359751</v>
      </c>
      <c r="W2985">
        <v>4.266650338028791</v>
      </c>
      <c r="X2985" t="s">
        <v>364</v>
      </c>
      <c r="Y2985" t="s">
        <v>364</v>
      </c>
      <c r="Z2985" t="s">
        <v>364</v>
      </c>
    </row>
    <row r="2986" spans="1:26" x14ac:dyDescent="0.25">
      <c r="A2986" t="s">
        <v>227</v>
      </c>
      <c r="B2986" t="s">
        <v>363</v>
      </c>
      <c r="C2986" t="str">
        <f>+VLOOKUP(Importaciones_mensuales[[#This Row],[Código Arancelario]],Codigos10[],2,0)</f>
        <v>Durazno</v>
      </c>
      <c r="D2986">
        <f>+VLOOKUP(Importaciones_mensuales[[#This Row],[Cultivo]],Cod_categoría[],2,0)</f>
        <v>100103004</v>
      </c>
      <c r="E2986" t="str">
        <f>+VLOOKUP(Importaciones_mensuales[[#This Row],[Código Arancelario]],Codigos10[],4,0)</f>
        <v>Fresco</v>
      </c>
      <c r="F2986">
        <f>+VLOOKUP(Importaciones_mensuales[[#This Row],[Procesamiento]],Cod_procesamiento[],2,0)</f>
        <v>4</v>
      </c>
      <c r="G2986" t="str">
        <f>+VLOOKUP(Importaciones_mensuales[[#This Row],[Código Arancelario]],Codigos10[],3,0)</f>
        <v>Sin especificar</v>
      </c>
      <c r="H2986">
        <f>+VLOOKUP(Importaciones_mensuales[[#This Row],[Tipo]],Cod_tipo[],2,0)</f>
        <v>5</v>
      </c>
      <c r="I2986" t="str">
        <f>+VLOOKUP(Importaciones_mensuales[[#This Row],[Código Arancelario]],Codigos10[],5,0)</f>
        <v>Frutos de carozo</v>
      </c>
      <c r="J2986">
        <f>+VLOOKUP(Importaciones_mensuales[[#This Row],[Categoría]],Cod_Tipo_cultivo[],2,0)</f>
        <v>5</v>
      </c>
      <c r="K2986" t="s">
        <v>129</v>
      </c>
      <c r="L2986">
        <f>+VLOOKUP(Importaciones_mensuales[[#This Row],[Contenido]],Contenido_cod[],2,0)</f>
        <v>1</v>
      </c>
      <c r="M2986" t="str">
        <f>+VLOOKUP(Importaciones_mensuales[[#This Row],[Código Arancelario]],Codigos10[],7,0)</f>
        <v>Sin especificar</v>
      </c>
      <c r="N2986">
        <v>2016</v>
      </c>
      <c r="O2986" t="s">
        <v>364</v>
      </c>
      <c r="P2986" t="s">
        <v>364</v>
      </c>
      <c r="Q2986" t="s">
        <v>364</v>
      </c>
      <c r="R2986" t="s">
        <v>364</v>
      </c>
      <c r="S2986">
        <v>5.4593939393939399</v>
      </c>
      <c r="T2986">
        <v>4.2142814349732802</v>
      </c>
      <c r="U2986">
        <v>4.1829350318766796</v>
      </c>
      <c r="V2986">
        <v>4.201457443409236</v>
      </c>
      <c r="W2986">
        <v>4.2852472820694354</v>
      </c>
      <c r="X2986">
        <v>4.2780258397932815</v>
      </c>
      <c r="Y2986" t="s">
        <v>364</v>
      </c>
      <c r="Z2986" t="s">
        <v>364</v>
      </c>
    </row>
    <row r="2987" spans="1:26" x14ac:dyDescent="0.25">
      <c r="A2987" t="s">
        <v>194</v>
      </c>
      <c r="B2987" t="s">
        <v>362</v>
      </c>
      <c r="C2987" t="str">
        <f>+VLOOKUP(Importaciones_mensuales[[#This Row],[Código Arancelario]],Codigos10[],2,0)</f>
        <v>Uva</v>
      </c>
      <c r="D2987">
        <f>+VLOOKUP(Importaciones_mensuales[[#This Row],[Cultivo]],Cod_categoría[],2,0)</f>
        <v>100109001</v>
      </c>
      <c r="E2987" t="str">
        <f>+VLOOKUP(Importaciones_mensuales[[#This Row],[Código Arancelario]],Codigos10[],4,0)</f>
        <v>Fresco</v>
      </c>
      <c r="F2987">
        <f>+VLOOKUP(Importaciones_mensuales[[#This Row],[Procesamiento]],Cod_procesamiento[],2,0)</f>
        <v>4</v>
      </c>
      <c r="G2987" t="str">
        <f>+VLOOKUP(Importaciones_mensuales[[#This Row],[Código Arancelario]],Codigos10[],3,0)</f>
        <v>No orgánico</v>
      </c>
      <c r="H2987">
        <f>+VLOOKUP(Importaciones_mensuales[[#This Row],[Tipo]],Cod_tipo[],2,0)</f>
        <v>2</v>
      </c>
      <c r="I2987" t="str">
        <f>+VLOOKUP(Importaciones_mensuales[[#This Row],[Código Arancelario]],Codigos10[],5,0)</f>
        <v>Uva</v>
      </c>
      <c r="J2987">
        <f>+VLOOKUP(Importaciones_mensuales[[#This Row],[Categoría]],Cod_Tipo_cultivo[],2,0)</f>
        <v>11</v>
      </c>
      <c r="K2987" t="s">
        <v>129</v>
      </c>
      <c r="L2987">
        <f>+VLOOKUP(Importaciones_mensuales[[#This Row],[Contenido]],Contenido_cod[],2,0)</f>
        <v>1</v>
      </c>
      <c r="M2987" t="str">
        <f>+VLOOKUP(Importaciones_mensuales[[#This Row],[Código Arancelario]],Codigos10[],7,0)</f>
        <v>Sugraone</v>
      </c>
      <c r="N2987">
        <v>2017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3310.08</v>
      </c>
      <c r="V2987">
        <v>38935.199999999997</v>
      </c>
      <c r="W2987">
        <v>0</v>
      </c>
      <c r="X2987">
        <v>0</v>
      </c>
      <c r="Y2987">
        <v>0</v>
      </c>
      <c r="Z2987">
        <v>0</v>
      </c>
    </row>
    <row r="2988" spans="1:26" x14ac:dyDescent="0.25">
      <c r="A2988" t="s">
        <v>310</v>
      </c>
      <c r="B2988" t="s">
        <v>362</v>
      </c>
      <c r="C2988" t="str">
        <f>+VLOOKUP(Importaciones_mensuales[[#This Row],[Código Arancelario]],Codigos10[],2,0)</f>
        <v>Manzana</v>
      </c>
      <c r="D2988">
        <f>+VLOOKUP(Importaciones_mensuales[[#This Row],[Cultivo]],Cod_categoría[],2,0)</f>
        <v>100104002</v>
      </c>
      <c r="E2988" t="str">
        <f>+VLOOKUP(Importaciones_mensuales[[#This Row],[Código Arancelario]],Codigos10[],4,0)</f>
        <v>Fresco</v>
      </c>
      <c r="F2988">
        <f>+VLOOKUP(Importaciones_mensuales[[#This Row],[Procesamiento]],Cod_procesamiento[],2,0)</f>
        <v>4</v>
      </c>
      <c r="G2988" t="str">
        <f>+VLOOKUP(Importaciones_mensuales[[#This Row],[Código Arancelario]],Codigos10[],3,0)</f>
        <v>Orgánico</v>
      </c>
      <c r="H2988">
        <f>+VLOOKUP(Importaciones_mensuales[[#This Row],[Tipo]],Cod_tipo[],2,0)</f>
        <v>1</v>
      </c>
      <c r="I2988" t="str">
        <f>+VLOOKUP(Importaciones_mensuales[[#This Row],[Código Arancelario]],Codigos10[],5,0)</f>
        <v>Frutos de pepita</v>
      </c>
      <c r="J2988">
        <f>+VLOOKUP(Importaciones_mensuales[[#This Row],[Categoría]],Cod_Tipo_cultivo[],2,0)</f>
        <v>3</v>
      </c>
      <c r="K2988" t="s">
        <v>129</v>
      </c>
      <c r="L2988">
        <f>+VLOOKUP(Importaciones_mensuales[[#This Row],[Contenido]],Contenido_cod[],2,0)</f>
        <v>1</v>
      </c>
      <c r="M2988" t="str">
        <f>+VLOOKUP(Importaciones_mensuales[[#This Row],[Código Arancelario]],Codigos10[],7,0)</f>
        <v>Fuji</v>
      </c>
      <c r="N2988">
        <v>2017</v>
      </c>
      <c r="O2988">
        <v>0</v>
      </c>
      <c r="P2988">
        <v>0</v>
      </c>
      <c r="Q2988">
        <v>18201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0</v>
      </c>
      <c r="Z2988">
        <v>0</v>
      </c>
    </row>
    <row r="2989" spans="1:26" x14ac:dyDescent="0.25">
      <c r="A2989" t="s">
        <v>231</v>
      </c>
      <c r="B2989" t="s">
        <v>363</v>
      </c>
      <c r="C2989" t="str">
        <f>+VLOOKUP(Importaciones_mensuales[[#This Row],[Código Arancelario]],Codigos10[],2,0)</f>
        <v>Frutilla</v>
      </c>
      <c r="D2989">
        <f>+VLOOKUP(Importaciones_mensuales[[#This Row],[Cultivo]],Cod_categoría[],2,0)</f>
        <v>100112025</v>
      </c>
      <c r="E2989" t="str">
        <f>+VLOOKUP(Importaciones_mensuales[[#This Row],[Código Arancelario]],Codigos10[],4,0)</f>
        <v>Fresco</v>
      </c>
      <c r="F2989">
        <f>+VLOOKUP(Importaciones_mensuales[[#This Row],[Procesamiento]],Cod_procesamiento[],2,0)</f>
        <v>4</v>
      </c>
      <c r="G2989" t="str">
        <f>+VLOOKUP(Importaciones_mensuales[[#This Row],[Código Arancelario]],Codigos10[],3,0)</f>
        <v>Sin especificar</v>
      </c>
      <c r="H2989">
        <f>+VLOOKUP(Importaciones_mensuales[[#This Row],[Tipo]],Cod_tipo[],2,0)</f>
        <v>5</v>
      </c>
      <c r="I2989" t="str">
        <f>+VLOOKUP(Importaciones_mensuales[[#This Row],[Código Arancelario]],Codigos10[],5,0)</f>
        <v>Berries</v>
      </c>
      <c r="J2989">
        <f>+VLOOKUP(Importaciones_mensuales[[#This Row],[Categoría]],Cod_Tipo_cultivo[],2,0)</f>
        <v>1</v>
      </c>
      <c r="K2989" t="s">
        <v>129</v>
      </c>
      <c r="L2989">
        <f>+VLOOKUP(Importaciones_mensuales[[#This Row],[Contenido]],Contenido_cod[],2,0)</f>
        <v>1</v>
      </c>
      <c r="M2989" t="str">
        <f>+VLOOKUP(Importaciones_mensuales[[#This Row],[Código Arancelario]],Codigos10[],7,0)</f>
        <v>Sin especificar</v>
      </c>
      <c r="N2989">
        <v>2016</v>
      </c>
      <c r="O2989" t="s">
        <v>364</v>
      </c>
      <c r="P2989" t="s">
        <v>364</v>
      </c>
      <c r="Q2989" t="s">
        <v>364</v>
      </c>
      <c r="R2989" t="s">
        <v>364</v>
      </c>
      <c r="S2989" t="s">
        <v>364</v>
      </c>
      <c r="T2989" t="s">
        <v>364</v>
      </c>
      <c r="U2989" t="s">
        <v>364</v>
      </c>
      <c r="V2989" t="s">
        <v>364</v>
      </c>
      <c r="W2989" t="s">
        <v>364</v>
      </c>
      <c r="X2989">
        <v>28.48044642857143</v>
      </c>
      <c r="Y2989">
        <v>29.134965277777781</v>
      </c>
      <c r="Z2989" t="s">
        <v>364</v>
      </c>
    </row>
    <row r="2990" spans="1:26" x14ac:dyDescent="0.25">
      <c r="A2990" t="s">
        <v>331</v>
      </c>
      <c r="B2990" t="s">
        <v>362</v>
      </c>
      <c r="C2990" t="str">
        <f>+VLOOKUP(Importaciones_mensuales[[#This Row],[Código Arancelario]],Codigos10[],2,0)</f>
        <v>Cereza</v>
      </c>
      <c r="D2990">
        <f>+VLOOKUP(Importaciones_mensuales[[#This Row],[Cultivo]],Cod_categoría[],2,0)</f>
        <v>100103001</v>
      </c>
      <c r="E2990" t="str">
        <f>+VLOOKUP(Importaciones_mensuales[[#This Row],[Código Arancelario]],Codigos10[],4,0)</f>
        <v>Fresco</v>
      </c>
      <c r="F2990">
        <f>+VLOOKUP(Importaciones_mensuales[[#This Row],[Procesamiento]],Cod_procesamiento[],2,0)</f>
        <v>4</v>
      </c>
      <c r="G2990" t="str">
        <f>+VLOOKUP(Importaciones_mensuales[[#This Row],[Código Arancelario]],Codigos10[],3,0)</f>
        <v>No orgánico</v>
      </c>
      <c r="H2990">
        <f>+VLOOKUP(Importaciones_mensuales[[#This Row],[Tipo]],Cod_tipo[],2,0)</f>
        <v>2</v>
      </c>
      <c r="I2990" t="str">
        <f>+VLOOKUP(Importaciones_mensuales[[#This Row],[Código Arancelario]],Codigos10[],5,0)</f>
        <v>Frutos de carozo</v>
      </c>
      <c r="J2990">
        <f>+VLOOKUP(Importaciones_mensuales[[#This Row],[Categoría]],Cod_Tipo_cultivo[],2,0)</f>
        <v>5</v>
      </c>
      <c r="K2990" t="s">
        <v>129</v>
      </c>
      <c r="L2990">
        <f>+VLOOKUP(Importaciones_mensuales[[#This Row],[Contenido]],Contenido_cod[],2,0)</f>
        <v>1</v>
      </c>
      <c r="M2990" t="str">
        <f>+VLOOKUP(Importaciones_mensuales[[#This Row],[Código Arancelario]],Codigos10[],7,0)</f>
        <v>Cerezas ácidas</v>
      </c>
      <c r="N2990">
        <v>2017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21600</v>
      </c>
      <c r="V2990">
        <v>0</v>
      </c>
      <c r="W2990">
        <v>0</v>
      </c>
      <c r="X2990">
        <v>0</v>
      </c>
      <c r="Y2990">
        <v>0</v>
      </c>
      <c r="Z2990">
        <v>0</v>
      </c>
    </row>
    <row r="2991" spans="1:26" x14ac:dyDescent="0.25">
      <c r="A2991" t="s">
        <v>319</v>
      </c>
      <c r="B2991" t="s">
        <v>363</v>
      </c>
      <c r="C2991" t="str">
        <f>+VLOOKUP(Importaciones_mensuales[[#This Row],[Código Arancelario]],Codigos10[],2,0)</f>
        <v>Zarzamora</v>
      </c>
      <c r="D2991">
        <f>+VLOOKUP(Importaciones_mensuales[[#This Row],[Cultivo]],Cod_categoría[],2,0)</f>
        <v>100114038</v>
      </c>
      <c r="E2991" t="str">
        <f>+VLOOKUP(Importaciones_mensuales[[#This Row],[Código Arancelario]],Codigos10[],4,0)</f>
        <v>Fresco</v>
      </c>
      <c r="F2991">
        <f>+VLOOKUP(Importaciones_mensuales[[#This Row],[Procesamiento]],Cod_procesamiento[],2,0)</f>
        <v>4</v>
      </c>
      <c r="G2991" t="str">
        <f>+VLOOKUP(Importaciones_mensuales[[#This Row],[Código Arancelario]],Codigos10[],3,0)</f>
        <v>Sin especificar</v>
      </c>
      <c r="H2991">
        <f>+VLOOKUP(Importaciones_mensuales[[#This Row],[Tipo]],Cod_tipo[],2,0)</f>
        <v>5</v>
      </c>
      <c r="I2991" t="str">
        <f>+VLOOKUP(Importaciones_mensuales[[#This Row],[Código Arancelario]],Codigos10[],5,0)</f>
        <v>Berries</v>
      </c>
      <c r="J2991">
        <f>+VLOOKUP(Importaciones_mensuales[[#This Row],[Categoría]],Cod_Tipo_cultivo[],2,0)</f>
        <v>1</v>
      </c>
      <c r="K2991" t="s">
        <v>129</v>
      </c>
      <c r="L2991">
        <f>+VLOOKUP(Importaciones_mensuales[[#This Row],[Contenido]],Contenido_cod[],2,0)</f>
        <v>1</v>
      </c>
      <c r="M2991" t="str">
        <f>+VLOOKUP(Importaciones_mensuales[[#This Row],[Código Arancelario]],Codigos10[],7,0)</f>
        <v>Sin especificar</v>
      </c>
      <c r="N2991">
        <v>2016</v>
      </c>
      <c r="O2991" t="s">
        <v>364</v>
      </c>
      <c r="P2991" t="s">
        <v>364</v>
      </c>
      <c r="Q2991" t="s">
        <v>364</v>
      </c>
      <c r="R2991" t="s">
        <v>364</v>
      </c>
      <c r="S2991" t="s">
        <v>364</v>
      </c>
      <c r="T2991" t="s">
        <v>364</v>
      </c>
      <c r="U2991" t="s">
        <v>364</v>
      </c>
      <c r="V2991" t="s">
        <v>364</v>
      </c>
      <c r="W2991" t="s">
        <v>364</v>
      </c>
      <c r="X2991">
        <v>26.3795</v>
      </c>
      <c r="Y2991" t="s">
        <v>364</v>
      </c>
      <c r="Z2991" t="s">
        <v>364</v>
      </c>
    </row>
    <row r="2992" spans="1:26" x14ac:dyDescent="0.25">
      <c r="A2992" t="s">
        <v>239</v>
      </c>
      <c r="B2992" t="s">
        <v>362</v>
      </c>
      <c r="C2992" t="str">
        <f>+VLOOKUP(Importaciones_mensuales[[#This Row],[Código Arancelario]],Codigos10[],2,0)</f>
        <v>Arándano</v>
      </c>
      <c r="D2992">
        <f>+VLOOKUP(Importaciones_mensuales[[#This Row],[Cultivo]],Cod_categoría[],2,0)</f>
        <v>100101001</v>
      </c>
      <c r="E2992" t="str">
        <f>+VLOOKUP(Importaciones_mensuales[[#This Row],[Código Arancelario]],Codigos10[],4,0)</f>
        <v>Fresco</v>
      </c>
      <c r="F2992">
        <f>+VLOOKUP(Importaciones_mensuales[[#This Row],[Procesamiento]],Cod_procesamiento[],2,0)</f>
        <v>4</v>
      </c>
      <c r="G2992" t="str">
        <f>+VLOOKUP(Importaciones_mensuales[[#This Row],[Código Arancelario]],Codigos10[],3,0)</f>
        <v>No orgánico</v>
      </c>
      <c r="H2992">
        <f>+VLOOKUP(Importaciones_mensuales[[#This Row],[Tipo]],Cod_tipo[],2,0)</f>
        <v>2</v>
      </c>
      <c r="I2992" t="str">
        <f>+VLOOKUP(Importaciones_mensuales[[#This Row],[Código Arancelario]],Codigos10[],5,0)</f>
        <v>Berries</v>
      </c>
      <c r="J2992">
        <f>+VLOOKUP(Importaciones_mensuales[[#This Row],[Categoría]],Cod_Tipo_cultivo[],2,0)</f>
        <v>1</v>
      </c>
      <c r="K2992" t="s">
        <v>129</v>
      </c>
      <c r="L2992">
        <f>+VLOOKUP(Importaciones_mensuales[[#This Row],[Contenido]],Contenido_cod[],2,0)</f>
        <v>1</v>
      </c>
      <c r="M2992" t="str">
        <f>+VLOOKUP(Importaciones_mensuales[[#This Row],[Código Arancelario]],Codigos10[],7,0)</f>
        <v>Rojo</v>
      </c>
      <c r="N2992">
        <v>2017</v>
      </c>
      <c r="O2992">
        <v>0</v>
      </c>
      <c r="P2992">
        <v>0</v>
      </c>
      <c r="Q2992">
        <v>1</v>
      </c>
      <c r="R2992">
        <v>0</v>
      </c>
      <c r="S2992">
        <v>95.36</v>
      </c>
      <c r="T2992">
        <v>300</v>
      </c>
      <c r="U2992">
        <v>32658.98</v>
      </c>
      <c r="V2992">
        <v>1175</v>
      </c>
      <c r="W2992">
        <v>0</v>
      </c>
      <c r="X2992">
        <v>0</v>
      </c>
      <c r="Y2992">
        <v>0</v>
      </c>
      <c r="Z2992">
        <v>0</v>
      </c>
    </row>
    <row r="2993" spans="1:26" x14ac:dyDescent="0.25">
      <c r="A2993" t="s">
        <v>240</v>
      </c>
      <c r="B2993" t="s">
        <v>362</v>
      </c>
      <c r="C2993" t="str">
        <f>+VLOOKUP(Importaciones_mensuales[[#This Row],[Código Arancelario]],Codigos10[],2,0)</f>
        <v>Arándano</v>
      </c>
      <c r="D2993">
        <f>+VLOOKUP(Importaciones_mensuales[[#This Row],[Cultivo]],Cod_categoría[],2,0)</f>
        <v>100101001</v>
      </c>
      <c r="E2993" t="str">
        <f>+VLOOKUP(Importaciones_mensuales[[#This Row],[Código Arancelario]],Codigos10[],4,0)</f>
        <v>Fresco</v>
      </c>
      <c r="F2993">
        <f>+VLOOKUP(Importaciones_mensuales[[#This Row],[Procesamiento]],Cod_procesamiento[],2,0)</f>
        <v>4</v>
      </c>
      <c r="G2993" t="str">
        <f>+VLOOKUP(Importaciones_mensuales[[#This Row],[Código Arancelario]],Codigos10[],3,0)</f>
        <v>No orgánico</v>
      </c>
      <c r="H2993">
        <f>+VLOOKUP(Importaciones_mensuales[[#This Row],[Tipo]],Cod_tipo[],2,0)</f>
        <v>2</v>
      </c>
      <c r="I2993" t="str">
        <f>+VLOOKUP(Importaciones_mensuales[[#This Row],[Código Arancelario]],Codigos10[],5,0)</f>
        <v>Berries</v>
      </c>
      <c r="J2993">
        <f>+VLOOKUP(Importaciones_mensuales[[#This Row],[Categoría]],Cod_Tipo_cultivo[],2,0)</f>
        <v>1</v>
      </c>
      <c r="K2993" t="s">
        <v>129</v>
      </c>
      <c r="L2993">
        <f>+VLOOKUP(Importaciones_mensuales[[#This Row],[Contenido]],Contenido_cod[],2,0)</f>
        <v>1</v>
      </c>
      <c r="M2993" t="str">
        <f>+VLOOKUP(Importaciones_mensuales[[#This Row],[Código Arancelario]],Codigos10[],7,0)</f>
        <v>Azul</v>
      </c>
      <c r="N2993">
        <v>2017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23813.84</v>
      </c>
      <c r="V2993">
        <v>0</v>
      </c>
      <c r="W2993">
        <v>0</v>
      </c>
      <c r="X2993">
        <v>1.59</v>
      </c>
      <c r="Y2993">
        <v>0</v>
      </c>
      <c r="Z2993">
        <v>0</v>
      </c>
    </row>
    <row r="2994" spans="1:26" x14ac:dyDescent="0.25">
      <c r="A2994" t="s">
        <v>246</v>
      </c>
      <c r="B2994" t="s">
        <v>362</v>
      </c>
      <c r="C2994" t="str">
        <f>+VLOOKUP(Importaciones_mensuales[[#This Row],[Código Arancelario]],Codigos10[],2,0)</f>
        <v>Frutilla</v>
      </c>
      <c r="D2994">
        <f>+VLOOKUP(Importaciones_mensuales[[#This Row],[Cultivo]],Cod_categoría[],2,0)</f>
        <v>100112025</v>
      </c>
      <c r="E2994" t="str">
        <f>+VLOOKUP(Importaciones_mensuales[[#This Row],[Código Arancelario]],Codigos10[],4,0)</f>
        <v>Congelado</v>
      </c>
      <c r="F2994">
        <f>+VLOOKUP(Importaciones_mensuales[[#This Row],[Procesamiento]],Cod_procesamiento[],2,0)</f>
        <v>1</v>
      </c>
      <c r="G2994" t="str">
        <f>+VLOOKUP(Importaciones_mensuales[[#This Row],[Código Arancelario]],Codigos10[],3,0)</f>
        <v>Orgánico</v>
      </c>
      <c r="H2994">
        <f>+VLOOKUP(Importaciones_mensuales[[#This Row],[Tipo]],Cod_tipo[],2,0)</f>
        <v>1</v>
      </c>
      <c r="I2994" t="str">
        <f>+VLOOKUP(Importaciones_mensuales[[#This Row],[Código Arancelario]],Codigos10[],5,0)</f>
        <v>Berries</v>
      </c>
      <c r="J2994">
        <f>+VLOOKUP(Importaciones_mensuales[[#This Row],[Categoría]],Cod_Tipo_cultivo[],2,0)</f>
        <v>1</v>
      </c>
      <c r="K2994" t="s">
        <v>129</v>
      </c>
      <c r="L2994">
        <f>+VLOOKUP(Importaciones_mensuales[[#This Row],[Contenido]],Contenido_cod[],2,0)</f>
        <v>1</v>
      </c>
      <c r="M2994" t="str">
        <f>+VLOOKUP(Importaciones_mensuales[[#This Row],[Código Arancelario]],Codigos10[],7,0)</f>
        <v>Sin especificar</v>
      </c>
      <c r="N2994">
        <v>2017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30000</v>
      </c>
      <c r="Y2994">
        <v>0</v>
      </c>
      <c r="Z2994">
        <v>0</v>
      </c>
    </row>
    <row r="2995" spans="1:26" x14ac:dyDescent="0.25">
      <c r="A2995" t="s">
        <v>338</v>
      </c>
      <c r="B2995" t="s">
        <v>363</v>
      </c>
      <c r="C2995" t="str">
        <f>+VLOOKUP(Importaciones_mensuales[[#This Row],[Código Arancelario]],Codigos10[],2,0)</f>
        <v>Chirimoya</v>
      </c>
      <c r="D2995">
        <f>+VLOOKUP(Importaciones_mensuales[[#This Row],[Cultivo]],Cod_categoría[],2,0)</f>
        <v>100107002</v>
      </c>
      <c r="E2995" t="str">
        <f>+VLOOKUP(Importaciones_mensuales[[#This Row],[Código Arancelario]],Codigos10[],4,0)</f>
        <v>Fresco</v>
      </c>
      <c r="F2995">
        <f>+VLOOKUP(Importaciones_mensuales[[#This Row],[Procesamiento]],Cod_procesamiento[],2,0)</f>
        <v>4</v>
      </c>
      <c r="G2995" t="str">
        <f>+VLOOKUP(Importaciones_mensuales[[#This Row],[Código Arancelario]],Codigos10[],3,0)</f>
        <v>Sin especificar</v>
      </c>
      <c r="H2995">
        <f>+VLOOKUP(Importaciones_mensuales[[#This Row],[Tipo]],Cod_tipo[],2,0)</f>
        <v>5</v>
      </c>
      <c r="I2995" t="str">
        <f>+VLOOKUP(Importaciones_mensuales[[#This Row],[Código Arancelario]],Codigos10[],5,0)</f>
        <v>Tropicales y Subtropicales</v>
      </c>
      <c r="J2995">
        <f>+VLOOKUP(Importaciones_mensuales[[#This Row],[Categoría]],Cod_Tipo_cultivo[],2,0)</f>
        <v>4</v>
      </c>
      <c r="K2995" t="s">
        <v>129</v>
      </c>
      <c r="L2995">
        <f>+VLOOKUP(Importaciones_mensuales[[#This Row],[Contenido]],Contenido_cod[],2,0)</f>
        <v>1</v>
      </c>
      <c r="M2995" t="str">
        <f>+VLOOKUP(Importaciones_mensuales[[#This Row],[Código Arancelario]],Codigos10[],7,0)</f>
        <v>Sin especificar</v>
      </c>
      <c r="N2995">
        <v>2016</v>
      </c>
      <c r="O2995" t="s">
        <v>364</v>
      </c>
      <c r="P2995" t="s">
        <v>364</v>
      </c>
      <c r="Q2995">
        <v>3.1502476190476192</v>
      </c>
      <c r="R2995" t="s">
        <v>364</v>
      </c>
      <c r="S2995" t="s">
        <v>364</v>
      </c>
      <c r="T2995" t="s">
        <v>364</v>
      </c>
      <c r="U2995" t="s">
        <v>364</v>
      </c>
      <c r="V2995" t="s">
        <v>364</v>
      </c>
      <c r="W2995" t="s">
        <v>364</v>
      </c>
      <c r="X2995" t="s">
        <v>364</v>
      </c>
      <c r="Y2995" t="s">
        <v>364</v>
      </c>
      <c r="Z2995" t="s">
        <v>364</v>
      </c>
    </row>
    <row r="2996" spans="1:26" x14ac:dyDescent="0.25">
      <c r="A2996" t="s">
        <v>247</v>
      </c>
      <c r="B2996" t="s">
        <v>362</v>
      </c>
      <c r="C2996" t="str">
        <f>+VLOOKUP(Importaciones_mensuales[[#This Row],[Código Arancelario]],Codigos10[],2,0)</f>
        <v>Frutilla</v>
      </c>
      <c r="D2996">
        <f>+VLOOKUP(Importaciones_mensuales[[#This Row],[Cultivo]],Cod_categoría[],2,0)</f>
        <v>100112025</v>
      </c>
      <c r="E2996" t="str">
        <f>+VLOOKUP(Importaciones_mensuales[[#This Row],[Código Arancelario]],Codigos10[],4,0)</f>
        <v>Congelado</v>
      </c>
      <c r="F2996">
        <f>+VLOOKUP(Importaciones_mensuales[[#This Row],[Procesamiento]],Cod_procesamiento[],2,0)</f>
        <v>1</v>
      </c>
      <c r="G2996" t="str">
        <f>+VLOOKUP(Importaciones_mensuales[[#This Row],[Código Arancelario]],Codigos10[],3,0)</f>
        <v>No orgánico</v>
      </c>
      <c r="H2996">
        <f>+VLOOKUP(Importaciones_mensuales[[#This Row],[Tipo]],Cod_tipo[],2,0)</f>
        <v>2</v>
      </c>
      <c r="I2996" t="str">
        <f>+VLOOKUP(Importaciones_mensuales[[#This Row],[Código Arancelario]],Codigos10[],5,0)</f>
        <v>Berries</v>
      </c>
      <c r="J2996">
        <f>+VLOOKUP(Importaciones_mensuales[[#This Row],[Categoría]],Cod_Tipo_cultivo[],2,0)</f>
        <v>1</v>
      </c>
      <c r="K2996" t="s">
        <v>129</v>
      </c>
      <c r="L2996">
        <f>+VLOOKUP(Importaciones_mensuales[[#This Row],[Contenido]],Contenido_cod[],2,0)</f>
        <v>1</v>
      </c>
      <c r="M2996" t="str">
        <f>+VLOOKUP(Importaciones_mensuales[[#This Row],[Código Arancelario]],Codigos10[],7,0)</f>
        <v>Sin especificar</v>
      </c>
      <c r="N2996">
        <v>2017</v>
      </c>
      <c r="O2996">
        <v>0</v>
      </c>
      <c r="P2996">
        <v>4000</v>
      </c>
      <c r="Q2996">
        <v>22507.253000000001</v>
      </c>
      <c r="R2996">
        <v>23670.26</v>
      </c>
      <c r="S2996">
        <v>113975.046</v>
      </c>
      <c r="T2996">
        <v>355988.95</v>
      </c>
      <c r="U2996">
        <v>190393</v>
      </c>
      <c r="V2996">
        <v>392110.72599999997</v>
      </c>
      <c r="W2996">
        <v>74425.11</v>
      </c>
      <c r="X2996">
        <v>24801.8</v>
      </c>
      <c r="Y2996">
        <v>25576.880000000001</v>
      </c>
      <c r="Z2996">
        <v>2510</v>
      </c>
    </row>
    <row r="2997" spans="1:26" x14ac:dyDescent="0.25">
      <c r="A2997" t="s">
        <v>298</v>
      </c>
      <c r="B2997" t="s">
        <v>362</v>
      </c>
      <c r="C2997" t="str">
        <f>+VLOOKUP(Importaciones_mensuales[[#This Row],[Código Arancelario]],Codigos10[],2,0)</f>
        <v>Mora</v>
      </c>
      <c r="D2997">
        <f>+VLOOKUP(Importaciones_mensuales[[#This Row],[Cultivo]],Cod_categoría[],2,0)</f>
        <v>100101008</v>
      </c>
      <c r="E2997" t="str">
        <f>+VLOOKUP(Importaciones_mensuales[[#This Row],[Código Arancelario]],Codigos10[],4,0)</f>
        <v>Congelado</v>
      </c>
      <c r="F2997">
        <f>+VLOOKUP(Importaciones_mensuales[[#This Row],[Procesamiento]],Cod_procesamiento[],2,0)</f>
        <v>1</v>
      </c>
      <c r="G2997" t="str">
        <f>+VLOOKUP(Importaciones_mensuales[[#This Row],[Código Arancelario]],Codigos10[],3,0)</f>
        <v>Orgánico</v>
      </c>
      <c r="H2997">
        <f>+VLOOKUP(Importaciones_mensuales[[#This Row],[Tipo]],Cod_tipo[],2,0)</f>
        <v>1</v>
      </c>
      <c r="I2997" t="str">
        <f>+VLOOKUP(Importaciones_mensuales[[#This Row],[Código Arancelario]],Codigos10[],5,0)</f>
        <v>Berries</v>
      </c>
      <c r="J2997">
        <f>+VLOOKUP(Importaciones_mensuales[[#This Row],[Categoría]],Cod_Tipo_cultivo[],2,0)</f>
        <v>1</v>
      </c>
      <c r="K2997" t="s">
        <v>129</v>
      </c>
      <c r="L2997">
        <f>+VLOOKUP(Importaciones_mensuales[[#This Row],[Contenido]],Contenido_cod[],2,0)</f>
        <v>1</v>
      </c>
      <c r="M2997" t="str">
        <f>+VLOOKUP(Importaciones_mensuales[[#This Row],[Código Arancelario]],Codigos10[],7,0)</f>
        <v>Sin especificar</v>
      </c>
      <c r="N2997">
        <v>2017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13481</v>
      </c>
      <c r="Y2997">
        <v>0</v>
      </c>
      <c r="Z2997">
        <v>0</v>
      </c>
    </row>
    <row r="2998" spans="1:26" x14ac:dyDescent="0.25">
      <c r="A2998" t="s">
        <v>248</v>
      </c>
      <c r="B2998" t="s">
        <v>362</v>
      </c>
      <c r="C2998" t="str">
        <f>+VLOOKUP(Importaciones_mensuales[[#This Row],[Código Arancelario]],Codigos10[],2,0)</f>
        <v>Mora</v>
      </c>
      <c r="D2998">
        <f>+VLOOKUP(Importaciones_mensuales[[#This Row],[Cultivo]],Cod_categoría[],2,0)</f>
        <v>100101008</v>
      </c>
      <c r="E2998" t="str">
        <f>+VLOOKUP(Importaciones_mensuales[[#This Row],[Código Arancelario]],Codigos10[],4,0)</f>
        <v>Congelado</v>
      </c>
      <c r="F2998">
        <f>+VLOOKUP(Importaciones_mensuales[[#This Row],[Procesamiento]],Cod_procesamiento[],2,0)</f>
        <v>1</v>
      </c>
      <c r="G2998" t="str">
        <f>+VLOOKUP(Importaciones_mensuales[[#This Row],[Código Arancelario]],Codigos10[],3,0)</f>
        <v>No orgánico</v>
      </c>
      <c r="H2998">
        <f>+VLOOKUP(Importaciones_mensuales[[#This Row],[Tipo]],Cod_tipo[],2,0)</f>
        <v>2</v>
      </c>
      <c r="I2998" t="str">
        <f>+VLOOKUP(Importaciones_mensuales[[#This Row],[Código Arancelario]],Codigos10[],5,0)</f>
        <v>Berries</v>
      </c>
      <c r="J2998">
        <f>+VLOOKUP(Importaciones_mensuales[[#This Row],[Categoría]],Cod_Tipo_cultivo[],2,0)</f>
        <v>1</v>
      </c>
      <c r="K2998" t="s">
        <v>129</v>
      </c>
      <c r="L2998">
        <f>+VLOOKUP(Importaciones_mensuales[[#This Row],[Contenido]],Contenido_cod[],2,0)</f>
        <v>1</v>
      </c>
      <c r="M2998" t="str">
        <f>+VLOOKUP(Importaciones_mensuales[[#This Row],[Código Arancelario]],Codigos10[],7,0)</f>
        <v>Sin especificar</v>
      </c>
      <c r="N2998">
        <v>2017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48000</v>
      </c>
      <c r="U2998">
        <v>144</v>
      </c>
      <c r="V2998">
        <v>0</v>
      </c>
      <c r="W2998">
        <v>0</v>
      </c>
      <c r="X2998">
        <v>0</v>
      </c>
      <c r="Y2998">
        <v>0</v>
      </c>
      <c r="Z2998">
        <v>0</v>
      </c>
    </row>
    <row r="2999" spans="1:26" x14ac:dyDescent="0.25">
      <c r="A2999" t="s">
        <v>251</v>
      </c>
      <c r="B2999" t="s">
        <v>362</v>
      </c>
      <c r="C2999" t="str">
        <f>+VLOOKUP(Importaciones_mensuales[[#This Row],[Código Arancelario]],Codigos10[],2,0)</f>
        <v>Frambuesa</v>
      </c>
      <c r="D2999">
        <f>+VLOOKUP(Importaciones_mensuales[[#This Row],[Cultivo]],Cod_categoría[],2,0)</f>
        <v>100101004</v>
      </c>
      <c r="E2999" t="str">
        <f>+VLOOKUP(Importaciones_mensuales[[#This Row],[Código Arancelario]],Codigos10[],4,0)</f>
        <v>Congelado</v>
      </c>
      <c r="F2999">
        <f>+VLOOKUP(Importaciones_mensuales[[#This Row],[Procesamiento]],Cod_procesamiento[],2,0)</f>
        <v>1</v>
      </c>
      <c r="G2999" t="str">
        <f>+VLOOKUP(Importaciones_mensuales[[#This Row],[Código Arancelario]],Codigos10[],3,0)</f>
        <v>No orgánico</v>
      </c>
      <c r="H2999">
        <f>+VLOOKUP(Importaciones_mensuales[[#This Row],[Tipo]],Cod_tipo[],2,0)</f>
        <v>2</v>
      </c>
      <c r="I2999" t="str">
        <f>+VLOOKUP(Importaciones_mensuales[[#This Row],[Código Arancelario]],Codigos10[],5,0)</f>
        <v>Berries</v>
      </c>
      <c r="J2999">
        <f>+VLOOKUP(Importaciones_mensuales[[#This Row],[Categoría]],Cod_Tipo_cultivo[],2,0)</f>
        <v>1</v>
      </c>
      <c r="K2999" t="s">
        <v>129</v>
      </c>
      <c r="L2999">
        <f>+VLOOKUP(Importaciones_mensuales[[#This Row],[Contenido]],Contenido_cod[],2,0)</f>
        <v>1</v>
      </c>
      <c r="M2999" t="str">
        <f>+VLOOKUP(Importaciones_mensuales[[#This Row],[Código Arancelario]],Codigos10[],7,0)</f>
        <v>Sin especificar</v>
      </c>
      <c r="N2999">
        <v>2017</v>
      </c>
      <c r="O2999">
        <v>0</v>
      </c>
      <c r="P2999">
        <v>20</v>
      </c>
      <c r="Q2999">
        <v>0</v>
      </c>
      <c r="R2999">
        <v>0</v>
      </c>
      <c r="S2999">
        <v>0</v>
      </c>
      <c r="T2999">
        <v>65000</v>
      </c>
      <c r="U2999">
        <v>43000</v>
      </c>
      <c r="V2999">
        <v>0</v>
      </c>
      <c r="W2999">
        <v>0</v>
      </c>
      <c r="X2999">
        <v>40000</v>
      </c>
      <c r="Y2999">
        <v>0</v>
      </c>
      <c r="Z2999">
        <v>0</v>
      </c>
    </row>
    <row r="3000" spans="1:26" x14ac:dyDescent="0.25">
      <c r="A3000" t="s">
        <v>254</v>
      </c>
      <c r="B3000" t="s">
        <v>362</v>
      </c>
      <c r="C3000" t="str">
        <f>+VLOOKUP(Importaciones_mensuales[[#This Row],[Código Arancelario]],Codigos10[],2,0)</f>
        <v>Arándano</v>
      </c>
      <c r="D3000">
        <f>+VLOOKUP(Importaciones_mensuales[[#This Row],[Cultivo]],Cod_categoría[],2,0)</f>
        <v>100101001</v>
      </c>
      <c r="E3000" t="str">
        <f>+VLOOKUP(Importaciones_mensuales[[#This Row],[Código Arancelario]],Codigos10[],4,0)</f>
        <v>Congelado</v>
      </c>
      <c r="F3000">
        <f>+VLOOKUP(Importaciones_mensuales[[#This Row],[Procesamiento]],Cod_procesamiento[],2,0)</f>
        <v>1</v>
      </c>
      <c r="G3000" t="str">
        <f>+VLOOKUP(Importaciones_mensuales[[#This Row],[Código Arancelario]],Codigos10[],3,0)</f>
        <v>Orgánico</v>
      </c>
      <c r="H3000">
        <f>+VLOOKUP(Importaciones_mensuales[[#This Row],[Tipo]],Cod_tipo[],2,0)</f>
        <v>1</v>
      </c>
      <c r="I3000" t="str">
        <f>+VLOOKUP(Importaciones_mensuales[[#This Row],[Código Arancelario]],Codigos10[],5,0)</f>
        <v>Berries</v>
      </c>
      <c r="J3000">
        <f>+VLOOKUP(Importaciones_mensuales[[#This Row],[Categoría]],Cod_Tipo_cultivo[],2,0)</f>
        <v>1</v>
      </c>
      <c r="K3000" t="s">
        <v>129</v>
      </c>
      <c r="L3000">
        <f>+VLOOKUP(Importaciones_mensuales[[#This Row],[Contenido]],Contenido_cod[],2,0)</f>
        <v>1</v>
      </c>
      <c r="M3000" t="str">
        <f>+VLOOKUP(Importaciones_mensuales[[#This Row],[Código Arancelario]],Codigos10[],7,0)</f>
        <v>Sin especificar</v>
      </c>
      <c r="N3000">
        <v>2017</v>
      </c>
      <c r="O3000">
        <v>0</v>
      </c>
      <c r="P3000">
        <v>0</v>
      </c>
      <c r="Q3000">
        <v>21600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  <c r="Y3000">
        <v>0</v>
      </c>
      <c r="Z3000">
        <v>0</v>
      </c>
    </row>
    <row r="3001" spans="1:26" x14ac:dyDescent="0.25">
      <c r="A3001" t="s">
        <v>262</v>
      </c>
      <c r="B3001" t="s">
        <v>362</v>
      </c>
      <c r="C3001" t="str">
        <f>+VLOOKUP(Importaciones_mensuales[[#This Row],[Código Arancelario]],Codigos10[],2,0)</f>
        <v>Cereza</v>
      </c>
      <c r="D3001">
        <f>+VLOOKUP(Importaciones_mensuales[[#This Row],[Cultivo]],Cod_categoría[],2,0)</f>
        <v>100103001</v>
      </c>
      <c r="E3001" t="str">
        <f>+VLOOKUP(Importaciones_mensuales[[#This Row],[Código Arancelario]],Codigos10[],4,0)</f>
        <v>Conserva</v>
      </c>
      <c r="F3001">
        <f>+VLOOKUP(Importaciones_mensuales[[#This Row],[Procesamiento]],Cod_procesamiento[],2,0)</f>
        <v>2</v>
      </c>
      <c r="G3001" t="str">
        <f>+VLOOKUP(Importaciones_mensuales[[#This Row],[Código Arancelario]],Codigos10[],3,0)</f>
        <v>No orgánico</v>
      </c>
      <c r="H3001">
        <f>+VLOOKUP(Importaciones_mensuales[[#This Row],[Tipo]],Cod_tipo[],2,0)</f>
        <v>2</v>
      </c>
      <c r="I3001" t="str">
        <f>+VLOOKUP(Importaciones_mensuales[[#This Row],[Código Arancelario]],Codigos10[],5,0)</f>
        <v>Frutos de carozo</v>
      </c>
      <c r="J3001">
        <f>+VLOOKUP(Importaciones_mensuales[[#This Row],[Categoría]],Cod_Tipo_cultivo[],2,0)</f>
        <v>5</v>
      </c>
      <c r="K3001" t="s">
        <v>129</v>
      </c>
      <c r="L3001">
        <f>+VLOOKUP(Importaciones_mensuales[[#This Row],[Contenido]],Contenido_cod[],2,0)</f>
        <v>1</v>
      </c>
      <c r="M3001" t="str">
        <f>+VLOOKUP(Importaciones_mensuales[[#This Row],[Código Arancelario]],Codigos10[],7,0)</f>
        <v>Sin especificar</v>
      </c>
      <c r="N3001">
        <v>2017</v>
      </c>
      <c r="O3001">
        <v>0</v>
      </c>
      <c r="P3001">
        <v>0</v>
      </c>
      <c r="Q3001">
        <v>0</v>
      </c>
      <c r="R3001">
        <v>17760</v>
      </c>
      <c r="S3001">
        <v>32400</v>
      </c>
      <c r="T3001">
        <v>21600</v>
      </c>
      <c r="U3001">
        <v>0</v>
      </c>
      <c r="V3001">
        <v>17600</v>
      </c>
      <c r="W3001">
        <v>17600</v>
      </c>
      <c r="X3001">
        <v>28400</v>
      </c>
      <c r="Y3001">
        <v>133400.32000000001</v>
      </c>
      <c r="Z3001">
        <v>49600</v>
      </c>
    </row>
    <row r="3002" spans="1:26" x14ac:dyDescent="0.25">
      <c r="A3002" t="s">
        <v>252</v>
      </c>
      <c r="B3002" t="s">
        <v>363</v>
      </c>
      <c r="C3002" t="str">
        <f>+VLOOKUP(Importaciones_mensuales[[#This Row],[Código Arancelario]],Codigos10[],2,0)</f>
        <v>Zarzamora</v>
      </c>
      <c r="D3002">
        <f>+VLOOKUP(Importaciones_mensuales[[#This Row],[Cultivo]],Cod_categoría[],2,0)</f>
        <v>100114038</v>
      </c>
      <c r="E3002" t="str">
        <f>+VLOOKUP(Importaciones_mensuales[[#This Row],[Código Arancelario]],Codigos10[],4,0)</f>
        <v>Congelado</v>
      </c>
      <c r="F3002">
        <f>+VLOOKUP(Importaciones_mensuales[[#This Row],[Procesamiento]],Cod_procesamiento[],2,0)</f>
        <v>1</v>
      </c>
      <c r="G3002" t="str">
        <f>+VLOOKUP(Importaciones_mensuales[[#This Row],[Código Arancelario]],Codigos10[],3,0)</f>
        <v>Sin especificar</v>
      </c>
      <c r="H3002">
        <f>+VLOOKUP(Importaciones_mensuales[[#This Row],[Tipo]],Cod_tipo[],2,0)</f>
        <v>5</v>
      </c>
      <c r="I3002" t="str">
        <f>+VLOOKUP(Importaciones_mensuales[[#This Row],[Código Arancelario]],Codigos10[],5,0)</f>
        <v>Berries</v>
      </c>
      <c r="J3002">
        <f>+VLOOKUP(Importaciones_mensuales[[#This Row],[Categoría]],Cod_Tipo_cultivo[],2,0)</f>
        <v>1</v>
      </c>
      <c r="K3002" t="s">
        <v>129</v>
      </c>
      <c r="L3002">
        <f>+VLOOKUP(Importaciones_mensuales[[#This Row],[Contenido]],Contenido_cod[],2,0)</f>
        <v>1</v>
      </c>
      <c r="M3002" t="str">
        <f>+VLOOKUP(Importaciones_mensuales[[#This Row],[Código Arancelario]],Codigos10[],7,0)</f>
        <v>Sin especificar</v>
      </c>
      <c r="N3002">
        <v>2016</v>
      </c>
      <c r="O3002">
        <v>2.0030800256668804</v>
      </c>
      <c r="P3002" t="s">
        <v>364</v>
      </c>
      <c r="Q3002">
        <v>1.4342169312169313</v>
      </c>
      <c r="R3002" t="s">
        <v>364</v>
      </c>
      <c r="S3002" t="s">
        <v>364</v>
      </c>
      <c r="T3002" t="s">
        <v>364</v>
      </c>
      <c r="U3002" t="s">
        <v>364</v>
      </c>
      <c r="V3002" t="s">
        <v>364</v>
      </c>
      <c r="W3002" t="s">
        <v>364</v>
      </c>
      <c r="X3002" t="s">
        <v>364</v>
      </c>
      <c r="Y3002" t="s">
        <v>364</v>
      </c>
      <c r="Z3002" t="s">
        <v>364</v>
      </c>
    </row>
    <row r="3003" spans="1:26" x14ac:dyDescent="0.25">
      <c r="A3003" t="s">
        <v>299</v>
      </c>
      <c r="B3003" t="s">
        <v>362</v>
      </c>
      <c r="C3003" t="str">
        <f>+VLOOKUP(Importaciones_mensuales[[#This Row],[Código Arancelario]],Codigos10[],2,0)</f>
        <v>Manzana</v>
      </c>
      <c r="D3003">
        <f>+VLOOKUP(Importaciones_mensuales[[#This Row],[Cultivo]],Cod_categoría[],2,0)</f>
        <v>100104002</v>
      </c>
      <c r="E3003" t="str">
        <f>+VLOOKUP(Importaciones_mensuales[[#This Row],[Código Arancelario]],Codigos10[],4,0)</f>
        <v>Deshidratado</v>
      </c>
      <c r="F3003">
        <f>+VLOOKUP(Importaciones_mensuales[[#This Row],[Procesamiento]],Cod_procesamiento[],2,0)</f>
        <v>3</v>
      </c>
      <c r="G3003" t="str">
        <f>+VLOOKUP(Importaciones_mensuales[[#This Row],[Código Arancelario]],Codigos10[],3,0)</f>
        <v>Orgánico</v>
      </c>
      <c r="H3003">
        <f>+VLOOKUP(Importaciones_mensuales[[#This Row],[Tipo]],Cod_tipo[],2,0)</f>
        <v>1</v>
      </c>
      <c r="I3003" t="str">
        <f>+VLOOKUP(Importaciones_mensuales[[#This Row],[Código Arancelario]],Codigos10[],5,0)</f>
        <v>Frutos de pepita</v>
      </c>
      <c r="J3003">
        <f>+VLOOKUP(Importaciones_mensuales[[#This Row],[Categoría]],Cod_Tipo_cultivo[],2,0)</f>
        <v>3</v>
      </c>
      <c r="K3003" t="s">
        <v>129</v>
      </c>
      <c r="L3003">
        <f>+VLOOKUP(Importaciones_mensuales[[#This Row],[Contenido]],Contenido_cod[],2,0)</f>
        <v>1</v>
      </c>
      <c r="M3003" t="str">
        <f>+VLOOKUP(Importaciones_mensuales[[#This Row],[Código Arancelario]],Codigos10[],7,0)</f>
        <v>Sin especificar</v>
      </c>
      <c r="N3003">
        <v>2017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5</v>
      </c>
      <c r="Y3003">
        <v>0</v>
      </c>
      <c r="Z3003">
        <v>0</v>
      </c>
    </row>
    <row r="3004" spans="1:26" x14ac:dyDescent="0.25">
      <c r="A3004" t="s">
        <v>272</v>
      </c>
      <c r="B3004" t="s">
        <v>362</v>
      </c>
      <c r="C3004" t="str">
        <f>+VLOOKUP(Importaciones_mensuales[[#This Row],[Código Arancelario]],Codigos10[],2,0)</f>
        <v>Frambuesa</v>
      </c>
      <c r="D3004">
        <f>+VLOOKUP(Importaciones_mensuales[[#This Row],[Cultivo]],Cod_categoría[],2,0)</f>
        <v>100101004</v>
      </c>
      <c r="E3004" t="str">
        <f>+VLOOKUP(Importaciones_mensuales[[#This Row],[Código Arancelario]],Codigos10[],4,0)</f>
        <v>Deshidratado</v>
      </c>
      <c r="F3004">
        <f>+VLOOKUP(Importaciones_mensuales[[#This Row],[Procesamiento]],Cod_procesamiento[],2,0)</f>
        <v>3</v>
      </c>
      <c r="G3004" t="str">
        <f>+VLOOKUP(Importaciones_mensuales[[#This Row],[Código Arancelario]],Codigos10[],3,0)</f>
        <v>No orgánico</v>
      </c>
      <c r="H3004">
        <f>+VLOOKUP(Importaciones_mensuales[[#This Row],[Tipo]],Cod_tipo[],2,0)</f>
        <v>2</v>
      </c>
      <c r="I3004" t="str">
        <f>+VLOOKUP(Importaciones_mensuales[[#This Row],[Código Arancelario]],Codigos10[],5,0)</f>
        <v>Berries</v>
      </c>
      <c r="J3004">
        <f>+VLOOKUP(Importaciones_mensuales[[#This Row],[Categoría]],Cod_Tipo_cultivo[],2,0)</f>
        <v>1</v>
      </c>
      <c r="K3004" t="s">
        <v>129</v>
      </c>
      <c r="L3004">
        <f>+VLOOKUP(Importaciones_mensuales[[#This Row],[Contenido]],Contenido_cod[],2,0)</f>
        <v>1</v>
      </c>
      <c r="M3004" t="str">
        <f>+VLOOKUP(Importaciones_mensuales[[#This Row],[Código Arancelario]],Codigos10[],7,0)</f>
        <v>Sin especificar</v>
      </c>
      <c r="N3004">
        <v>2017</v>
      </c>
      <c r="O3004">
        <v>0</v>
      </c>
      <c r="P3004">
        <v>0</v>
      </c>
      <c r="Q3004">
        <v>0</v>
      </c>
      <c r="R3004">
        <v>0</v>
      </c>
      <c r="S3004">
        <v>23980</v>
      </c>
      <c r="T3004">
        <v>0</v>
      </c>
      <c r="U3004">
        <v>1.8</v>
      </c>
      <c r="V3004">
        <v>0</v>
      </c>
      <c r="W3004">
        <v>0</v>
      </c>
      <c r="X3004">
        <v>7080</v>
      </c>
      <c r="Y3004">
        <v>105.25</v>
      </c>
      <c r="Z3004">
        <v>0</v>
      </c>
    </row>
    <row r="3005" spans="1:26" x14ac:dyDescent="0.25">
      <c r="A3005" t="s">
        <v>257</v>
      </c>
      <c r="B3005" t="s">
        <v>363</v>
      </c>
      <c r="C3005" t="str">
        <f>+VLOOKUP(Importaciones_mensuales[[#This Row],[Código Arancelario]],Codigos10[],2,0)</f>
        <v>Durazno</v>
      </c>
      <c r="D3005">
        <f>+VLOOKUP(Importaciones_mensuales[[#This Row],[Cultivo]],Cod_categoría[],2,0)</f>
        <v>100103004</v>
      </c>
      <c r="E3005" t="str">
        <f>+VLOOKUP(Importaciones_mensuales[[#This Row],[Código Arancelario]],Codigos10[],4,0)</f>
        <v>Congelado</v>
      </c>
      <c r="F3005">
        <f>+VLOOKUP(Importaciones_mensuales[[#This Row],[Procesamiento]],Cod_procesamiento[],2,0)</f>
        <v>1</v>
      </c>
      <c r="G3005" t="str">
        <f>+VLOOKUP(Importaciones_mensuales[[#This Row],[Código Arancelario]],Codigos10[],3,0)</f>
        <v>Sin especificar</v>
      </c>
      <c r="H3005">
        <f>+VLOOKUP(Importaciones_mensuales[[#This Row],[Tipo]],Cod_tipo[],2,0)</f>
        <v>5</v>
      </c>
      <c r="I3005" t="str">
        <f>+VLOOKUP(Importaciones_mensuales[[#This Row],[Código Arancelario]],Codigos10[],5,0)</f>
        <v>Frutos de carozo</v>
      </c>
      <c r="J3005">
        <f>+VLOOKUP(Importaciones_mensuales[[#This Row],[Categoría]],Cod_Tipo_cultivo[],2,0)</f>
        <v>5</v>
      </c>
      <c r="K3005" t="s">
        <v>129</v>
      </c>
      <c r="L3005">
        <f>+VLOOKUP(Importaciones_mensuales[[#This Row],[Contenido]],Contenido_cod[],2,0)</f>
        <v>1</v>
      </c>
      <c r="M3005" t="str">
        <f>+VLOOKUP(Importaciones_mensuales[[#This Row],[Código Arancelario]],Codigos10[],7,0)</f>
        <v>Sin especificar</v>
      </c>
      <c r="N3005">
        <v>2016</v>
      </c>
      <c r="O3005">
        <v>1.4656208333333334</v>
      </c>
      <c r="P3005">
        <v>1.2471874999999999</v>
      </c>
      <c r="Q3005">
        <v>2.5326910905638691</v>
      </c>
      <c r="R3005">
        <v>1.9603680346442844</v>
      </c>
      <c r="S3005">
        <v>2.1689907390342791</v>
      </c>
      <c r="T3005">
        <v>1.2330000000000001</v>
      </c>
      <c r="U3005">
        <v>1.3573830131728868</v>
      </c>
      <c r="V3005">
        <v>2.7282418430335098</v>
      </c>
      <c r="W3005">
        <v>1.2132173469387755</v>
      </c>
      <c r="X3005" t="s">
        <v>364</v>
      </c>
      <c r="Y3005">
        <v>1.1443892</v>
      </c>
      <c r="Z3005">
        <v>1.164466</v>
      </c>
    </row>
    <row r="3006" spans="1:26" x14ac:dyDescent="0.25">
      <c r="A3006" t="s">
        <v>259</v>
      </c>
      <c r="B3006" t="s">
        <v>363</v>
      </c>
      <c r="C3006" t="str">
        <f>+VLOOKUP(Importaciones_mensuales[[#This Row],[Código Arancelario]],Codigos10[],2,0)</f>
        <v>Uva</v>
      </c>
      <c r="D3006">
        <f>+VLOOKUP(Importaciones_mensuales[[#This Row],[Cultivo]],Cod_categoría[],2,0)</f>
        <v>100109001</v>
      </c>
      <c r="E3006" t="str">
        <f>+VLOOKUP(Importaciones_mensuales[[#This Row],[Código Arancelario]],Codigos10[],4,0)</f>
        <v>Congelado</v>
      </c>
      <c r="F3006">
        <f>+VLOOKUP(Importaciones_mensuales[[#This Row],[Procesamiento]],Cod_procesamiento[],2,0)</f>
        <v>1</v>
      </c>
      <c r="G3006" t="str">
        <f>+VLOOKUP(Importaciones_mensuales[[#This Row],[Código Arancelario]],Codigos10[],3,0)</f>
        <v>Sin especificar</v>
      </c>
      <c r="H3006">
        <f>+VLOOKUP(Importaciones_mensuales[[#This Row],[Tipo]],Cod_tipo[],2,0)</f>
        <v>5</v>
      </c>
      <c r="I3006" t="str">
        <f>+VLOOKUP(Importaciones_mensuales[[#This Row],[Código Arancelario]],Codigos10[],5,0)</f>
        <v>Uva</v>
      </c>
      <c r="J3006">
        <f>+VLOOKUP(Importaciones_mensuales[[#This Row],[Categoría]],Cod_Tipo_cultivo[],2,0)</f>
        <v>11</v>
      </c>
      <c r="K3006" t="s">
        <v>129</v>
      </c>
      <c r="L3006">
        <f>+VLOOKUP(Importaciones_mensuales[[#This Row],[Contenido]],Contenido_cod[],2,0)</f>
        <v>1</v>
      </c>
      <c r="M3006" t="str">
        <f>+VLOOKUP(Importaciones_mensuales[[#This Row],[Código Arancelario]],Codigos10[],7,0)</f>
        <v>Sin especificar</v>
      </c>
      <c r="N3006">
        <v>2016</v>
      </c>
      <c r="O3006" t="s">
        <v>364</v>
      </c>
      <c r="P3006" t="s">
        <v>364</v>
      </c>
      <c r="Q3006" t="s">
        <v>364</v>
      </c>
      <c r="R3006" t="s">
        <v>364</v>
      </c>
      <c r="S3006" t="s">
        <v>364</v>
      </c>
      <c r="T3006" t="s">
        <v>364</v>
      </c>
      <c r="U3006" t="s">
        <v>364</v>
      </c>
      <c r="V3006" t="s">
        <v>364</v>
      </c>
      <c r="W3006" t="s">
        <v>364</v>
      </c>
      <c r="X3006" t="s">
        <v>364</v>
      </c>
      <c r="Y3006" t="s">
        <v>364</v>
      </c>
      <c r="Z3006">
        <v>1.5903666666666667</v>
      </c>
    </row>
    <row r="3007" spans="1:26" x14ac:dyDescent="0.25">
      <c r="A3007" t="s">
        <v>273</v>
      </c>
      <c r="B3007" t="s">
        <v>362</v>
      </c>
      <c r="C3007" t="str">
        <f>+VLOOKUP(Importaciones_mensuales[[#This Row],[Código Arancelario]],Codigos10[],2,0)</f>
        <v>Arándano</v>
      </c>
      <c r="D3007">
        <f>+VLOOKUP(Importaciones_mensuales[[#This Row],[Cultivo]],Cod_categoría[],2,0)</f>
        <v>100101001</v>
      </c>
      <c r="E3007" t="str">
        <f>+VLOOKUP(Importaciones_mensuales[[#This Row],[Código Arancelario]],Codigos10[],4,0)</f>
        <v>Deshidratado</v>
      </c>
      <c r="F3007">
        <f>+VLOOKUP(Importaciones_mensuales[[#This Row],[Procesamiento]],Cod_procesamiento[],2,0)</f>
        <v>3</v>
      </c>
      <c r="G3007" t="str">
        <f>+VLOOKUP(Importaciones_mensuales[[#This Row],[Código Arancelario]],Codigos10[],3,0)</f>
        <v>No orgánico</v>
      </c>
      <c r="H3007">
        <f>+VLOOKUP(Importaciones_mensuales[[#This Row],[Tipo]],Cod_tipo[],2,0)</f>
        <v>2</v>
      </c>
      <c r="I3007" t="str">
        <f>+VLOOKUP(Importaciones_mensuales[[#This Row],[Código Arancelario]],Codigos10[],5,0)</f>
        <v>Berries</v>
      </c>
      <c r="J3007">
        <f>+VLOOKUP(Importaciones_mensuales[[#This Row],[Categoría]],Cod_Tipo_cultivo[],2,0)</f>
        <v>1</v>
      </c>
      <c r="K3007" t="s">
        <v>129</v>
      </c>
      <c r="L3007">
        <f>+VLOOKUP(Importaciones_mensuales[[#This Row],[Contenido]],Contenido_cod[],2,0)</f>
        <v>1</v>
      </c>
      <c r="M3007" t="str">
        <f>+VLOOKUP(Importaciones_mensuales[[#This Row],[Código Arancelario]],Codigos10[],7,0)</f>
        <v>Sin especificar</v>
      </c>
      <c r="N3007">
        <v>2017</v>
      </c>
      <c r="O3007">
        <v>0</v>
      </c>
      <c r="P3007">
        <v>0</v>
      </c>
      <c r="Q3007">
        <v>0</v>
      </c>
      <c r="R3007">
        <v>0</v>
      </c>
      <c r="S3007">
        <v>419.6</v>
      </c>
      <c r="T3007">
        <v>0</v>
      </c>
      <c r="U3007">
        <v>0</v>
      </c>
      <c r="V3007">
        <v>0.26919999999999999</v>
      </c>
      <c r="W3007">
        <v>9.98</v>
      </c>
      <c r="X3007">
        <v>0</v>
      </c>
      <c r="Y3007">
        <v>0</v>
      </c>
      <c r="Z3007">
        <v>0</v>
      </c>
    </row>
    <row r="3008" spans="1:26" x14ac:dyDescent="0.25">
      <c r="A3008" t="s">
        <v>352</v>
      </c>
      <c r="B3008" t="s">
        <v>362</v>
      </c>
      <c r="C3008" t="str">
        <f>+VLOOKUP(Importaciones_mensuales[[#This Row],[Código Arancelario]],Codigos10[],2,0)</f>
        <v>Maqui</v>
      </c>
      <c r="D3008">
        <f>+VLOOKUP(Importaciones_mensuales[[#This Row],[Cultivo]],Cod_categoría[],2,0)</f>
        <v>100114028</v>
      </c>
      <c r="E3008" t="str">
        <f>+VLOOKUP(Importaciones_mensuales[[#This Row],[Código Arancelario]],Codigos10[],4,0)</f>
        <v>Deshidratado</v>
      </c>
      <c r="F3008">
        <f>+VLOOKUP(Importaciones_mensuales[[#This Row],[Procesamiento]],Cod_procesamiento[],2,0)</f>
        <v>3</v>
      </c>
      <c r="G3008" t="str">
        <f>+VLOOKUP(Importaciones_mensuales[[#This Row],[Código Arancelario]],Codigos10[],3,0)</f>
        <v>Orgánico</v>
      </c>
      <c r="H3008">
        <f>+VLOOKUP(Importaciones_mensuales[[#This Row],[Tipo]],Cod_tipo[],2,0)</f>
        <v>1</v>
      </c>
      <c r="I3008" t="str">
        <f>+VLOOKUP(Importaciones_mensuales[[#This Row],[Código Arancelario]],Codigos10[],5,0)</f>
        <v>Berries</v>
      </c>
      <c r="J3008">
        <f>+VLOOKUP(Importaciones_mensuales[[#This Row],[Categoría]],Cod_Tipo_cultivo[],2,0)</f>
        <v>1</v>
      </c>
      <c r="K3008" t="s">
        <v>129</v>
      </c>
      <c r="L3008">
        <f>+VLOOKUP(Importaciones_mensuales[[#This Row],[Contenido]],Contenido_cod[],2,0)</f>
        <v>1</v>
      </c>
      <c r="M3008" t="str">
        <f>+VLOOKUP(Importaciones_mensuales[[#This Row],[Código Arancelario]],Codigos10[],7,0)</f>
        <v>Sin especificar</v>
      </c>
      <c r="N3008">
        <v>2017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1060</v>
      </c>
      <c r="W3008">
        <v>96</v>
      </c>
      <c r="X3008">
        <v>0</v>
      </c>
      <c r="Y3008">
        <v>185</v>
      </c>
      <c r="Z3008">
        <v>0</v>
      </c>
    </row>
    <row r="3009" spans="1:26" x14ac:dyDescent="0.25">
      <c r="A3009" t="s">
        <v>265</v>
      </c>
      <c r="B3009" t="s">
        <v>363</v>
      </c>
      <c r="C3009" t="str">
        <f>+VLOOKUP(Importaciones_mensuales[[#This Row],[Código Arancelario]],Codigos10[],2,0)</f>
        <v>Damasco</v>
      </c>
      <c r="D3009">
        <f>+VLOOKUP(Importaciones_mensuales[[#This Row],[Cultivo]],Cod_categoría[],2,0)</f>
        <v>100103003</v>
      </c>
      <c r="E3009" t="str">
        <f>+VLOOKUP(Importaciones_mensuales[[#This Row],[Código Arancelario]],Codigos10[],4,0)</f>
        <v>Deshidratado</v>
      </c>
      <c r="F3009">
        <f>+VLOOKUP(Importaciones_mensuales[[#This Row],[Procesamiento]],Cod_procesamiento[],2,0)</f>
        <v>3</v>
      </c>
      <c r="G3009" t="str">
        <f>+VLOOKUP(Importaciones_mensuales[[#This Row],[Código Arancelario]],Codigos10[],3,0)</f>
        <v>Sin especificar</v>
      </c>
      <c r="H3009">
        <f>+VLOOKUP(Importaciones_mensuales[[#This Row],[Tipo]],Cod_tipo[],2,0)</f>
        <v>5</v>
      </c>
      <c r="I3009" t="str">
        <f>+VLOOKUP(Importaciones_mensuales[[#This Row],[Código Arancelario]],Codigos10[],5,0)</f>
        <v>Frutos de carozo</v>
      </c>
      <c r="J3009">
        <f>+VLOOKUP(Importaciones_mensuales[[#This Row],[Categoría]],Cod_Tipo_cultivo[],2,0)</f>
        <v>5</v>
      </c>
      <c r="K3009" t="s">
        <v>129</v>
      </c>
      <c r="L3009">
        <f>+VLOOKUP(Importaciones_mensuales[[#This Row],[Contenido]],Contenido_cod[],2,0)</f>
        <v>1</v>
      </c>
      <c r="M3009" t="str">
        <f>+VLOOKUP(Importaciones_mensuales[[#This Row],[Código Arancelario]],Codigos10[],7,0)</f>
        <v>Sin especificar</v>
      </c>
      <c r="N3009">
        <v>2016</v>
      </c>
      <c r="O3009">
        <v>4.5475019999999997</v>
      </c>
      <c r="P3009">
        <v>4.8058489473684212</v>
      </c>
      <c r="Q3009" t="s">
        <v>364</v>
      </c>
      <c r="R3009">
        <v>34.207000000000001</v>
      </c>
      <c r="S3009" t="s">
        <v>364</v>
      </c>
      <c r="T3009">
        <v>4.3889559999999994</v>
      </c>
      <c r="U3009">
        <v>4.2540500000000003</v>
      </c>
      <c r="V3009" t="s">
        <v>364</v>
      </c>
      <c r="W3009">
        <v>0.98050000000000004</v>
      </c>
      <c r="X3009">
        <v>3.4329470989761091</v>
      </c>
      <c r="Y3009">
        <v>4.5642387755102041</v>
      </c>
      <c r="Z3009">
        <v>0.59707856191744346</v>
      </c>
    </row>
    <row r="3010" spans="1:26" x14ac:dyDescent="0.25">
      <c r="A3010" t="s">
        <v>275</v>
      </c>
      <c r="B3010" t="s">
        <v>362</v>
      </c>
      <c r="C3010" t="str">
        <f>+VLOOKUP(Importaciones_mensuales[[#This Row],[Código Arancelario]],Codigos10[],2,0)</f>
        <v>Maqui</v>
      </c>
      <c r="D3010">
        <f>+VLOOKUP(Importaciones_mensuales[[#This Row],[Cultivo]],Cod_categoría[],2,0)</f>
        <v>100114028</v>
      </c>
      <c r="E3010" t="str">
        <f>+VLOOKUP(Importaciones_mensuales[[#This Row],[Código Arancelario]],Codigos10[],4,0)</f>
        <v>Deshidratado</v>
      </c>
      <c r="F3010">
        <f>+VLOOKUP(Importaciones_mensuales[[#This Row],[Procesamiento]],Cod_procesamiento[],2,0)</f>
        <v>3</v>
      </c>
      <c r="G3010" t="str">
        <f>+VLOOKUP(Importaciones_mensuales[[#This Row],[Código Arancelario]],Codigos10[],3,0)</f>
        <v>No orgánico</v>
      </c>
      <c r="H3010">
        <f>+VLOOKUP(Importaciones_mensuales[[#This Row],[Tipo]],Cod_tipo[],2,0)</f>
        <v>2</v>
      </c>
      <c r="I3010" t="str">
        <f>+VLOOKUP(Importaciones_mensuales[[#This Row],[Código Arancelario]],Codigos10[],5,0)</f>
        <v>Berries</v>
      </c>
      <c r="J3010">
        <f>+VLOOKUP(Importaciones_mensuales[[#This Row],[Categoría]],Cod_Tipo_cultivo[],2,0)</f>
        <v>1</v>
      </c>
      <c r="K3010" t="s">
        <v>129</v>
      </c>
      <c r="L3010">
        <f>+VLOOKUP(Importaciones_mensuales[[#This Row],[Contenido]],Contenido_cod[],2,0)</f>
        <v>1</v>
      </c>
      <c r="M3010" t="str">
        <f>+VLOOKUP(Importaciones_mensuales[[#This Row],[Código Arancelario]],Codigos10[],7,0)</f>
        <v>Sin especificar</v>
      </c>
      <c r="N3010">
        <v>2017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14.4</v>
      </c>
      <c r="W3010">
        <v>0</v>
      </c>
      <c r="X3010">
        <v>0</v>
      </c>
      <c r="Y3010">
        <v>0</v>
      </c>
      <c r="Z3010">
        <v>0</v>
      </c>
    </row>
    <row r="3011" spans="1:26" x14ac:dyDescent="0.25">
      <c r="A3011" t="s">
        <v>32</v>
      </c>
      <c r="B3011" t="s">
        <v>362</v>
      </c>
      <c r="C3011" t="str">
        <f>+VLOOKUP(Importaciones_mensuales[[#This Row],[Código Arancelario]],Codigos10[],2,0)</f>
        <v>Ajo</v>
      </c>
      <c r="D3011">
        <f>+VLOOKUP(Importaciones_mensuales[[#This Row],[Cultivo]],Cod_categoría[],2,0)</f>
        <v>100112003</v>
      </c>
      <c r="E3011" t="str">
        <f>+VLOOKUP(Importaciones_mensuales[[#This Row],[Código Arancelario]],Codigos10[],4,0)</f>
        <v>Fresco</v>
      </c>
      <c r="F3011">
        <f>+VLOOKUP(Importaciones_mensuales[[#This Row],[Procesamiento]],Cod_procesamiento[],2,0)</f>
        <v>4</v>
      </c>
      <c r="G3011" t="str">
        <f>+VLOOKUP(Importaciones_mensuales[[#This Row],[Código Arancelario]],Codigos10[],3,0)</f>
        <v>Orgánico</v>
      </c>
      <c r="H3011">
        <f>+VLOOKUP(Importaciones_mensuales[[#This Row],[Tipo]],Cod_tipo[],2,0)</f>
        <v>1</v>
      </c>
      <c r="I3011" t="str">
        <f>+VLOOKUP(Importaciones_mensuales[[#This Row],[Código Arancelario]],Codigos10[],5,0)</f>
        <v>Hortalizas</v>
      </c>
      <c r="J3011">
        <f>+VLOOKUP(Importaciones_mensuales[[#This Row],[Categoría]],Cod_Tipo_cultivo[],2,0)</f>
        <v>7</v>
      </c>
      <c r="K3011" t="s">
        <v>20</v>
      </c>
      <c r="L3011">
        <f>+VLOOKUP(Importaciones_mensuales[[#This Row],[Contenido]],Contenido_cod[],2,0)</f>
        <v>2</v>
      </c>
      <c r="M3011" t="str">
        <f>+VLOOKUP(Importaciones_mensuales[[#This Row],[Código Arancelario]],Codigos10[],7,0)</f>
        <v>Sin especificar</v>
      </c>
      <c r="N3011">
        <v>2016</v>
      </c>
      <c r="O3011">
        <v>0</v>
      </c>
      <c r="P3011">
        <v>26000</v>
      </c>
      <c r="Q3011">
        <v>26000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0</v>
      </c>
      <c r="Y3011">
        <v>0</v>
      </c>
      <c r="Z3011">
        <v>0</v>
      </c>
    </row>
    <row r="3012" spans="1:26" x14ac:dyDescent="0.25">
      <c r="A3012" t="s">
        <v>166</v>
      </c>
      <c r="B3012" t="s">
        <v>362</v>
      </c>
      <c r="C3012" t="str">
        <f>+VLOOKUP(Importaciones_mensuales[[#This Row],[Código Arancelario]],Codigos10[],2,0)</f>
        <v>Palta</v>
      </c>
      <c r="D3012">
        <f>+VLOOKUP(Importaciones_mensuales[[#This Row],[Cultivo]],Cod_categoría[],2,0)</f>
        <v>100106002</v>
      </c>
      <c r="E3012" t="str">
        <f>+VLOOKUP(Importaciones_mensuales[[#This Row],[Código Arancelario]],Codigos10[],4,0)</f>
        <v>Sin especificar</v>
      </c>
      <c r="F3012">
        <f>+VLOOKUP(Importaciones_mensuales[[#This Row],[Procesamiento]],Cod_procesamiento[],2,0)</f>
        <v>6</v>
      </c>
      <c r="G3012" t="str">
        <f>+VLOOKUP(Importaciones_mensuales[[#This Row],[Código Arancelario]],Codigos10[],3,0)</f>
        <v>Orgánico</v>
      </c>
      <c r="H3012">
        <f>+VLOOKUP(Importaciones_mensuales[[#This Row],[Tipo]],Cod_tipo[],2,0)</f>
        <v>1</v>
      </c>
      <c r="I3012" t="str">
        <f>+VLOOKUP(Importaciones_mensuales[[#This Row],[Código Arancelario]],Codigos10[],5,0)</f>
        <v>Frutos Oleaginosos</v>
      </c>
      <c r="J3012">
        <f>+VLOOKUP(Importaciones_mensuales[[#This Row],[Categoría]],Cod_Tipo_cultivo[],2,0)</f>
        <v>12</v>
      </c>
      <c r="K3012" t="s">
        <v>129</v>
      </c>
      <c r="L3012">
        <f>+VLOOKUP(Importaciones_mensuales[[#This Row],[Contenido]],Contenido_cod[],2,0)</f>
        <v>1</v>
      </c>
      <c r="M3012" t="str">
        <f>+VLOOKUP(Importaciones_mensuales[[#This Row],[Código Arancelario]],Codigos10[],7,0)</f>
        <v>Hass</v>
      </c>
      <c r="N3012">
        <v>2016</v>
      </c>
      <c r="O3012">
        <v>0</v>
      </c>
      <c r="P3012">
        <v>0</v>
      </c>
      <c r="Q3012">
        <v>0</v>
      </c>
      <c r="R3012">
        <v>104320</v>
      </c>
      <c r="S3012">
        <v>224640</v>
      </c>
      <c r="T3012">
        <v>390720</v>
      </c>
      <c r="U3012">
        <v>206078</v>
      </c>
      <c r="V3012">
        <v>21120</v>
      </c>
      <c r="W3012">
        <v>0</v>
      </c>
      <c r="X3012">
        <v>0</v>
      </c>
      <c r="Y3012">
        <v>0</v>
      </c>
      <c r="Z3012">
        <v>0</v>
      </c>
    </row>
    <row r="3013" spans="1:26" x14ac:dyDescent="0.25">
      <c r="A3013" t="s">
        <v>173</v>
      </c>
      <c r="B3013" t="s">
        <v>362</v>
      </c>
      <c r="C3013" t="str">
        <f>+VLOOKUP(Importaciones_mensuales[[#This Row],[Código Arancelario]],Codigos10[],2,0)</f>
        <v>Palta</v>
      </c>
      <c r="D3013">
        <f>+VLOOKUP(Importaciones_mensuales[[#This Row],[Cultivo]],Cod_categoría[],2,0)</f>
        <v>100106002</v>
      </c>
      <c r="E3013" t="str">
        <f>+VLOOKUP(Importaciones_mensuales[[#This Row],[Código Arancelario]],Codigos10[],4,0)</f>
        <v>Sin especificar</v>
      </c>
      <c r="F3013">
        <f>+VLOOKUP(Importaciones_mensuales[[#This Row],[Procesamiento]],Cod_procesamiento[],2,0)</f>
        <v>6</v>
      </c>
      <c r="G3013" t="str">
        <f>+VLOOKUP(Importaciones_mensuales[[#This Row],[Código Arancelario]],Codigos10[],3,0)</f>
        <v>Orgánico</v>
      </c>
      <c r="H3013">
        <f>+VLOOKUP(Importaciones_mensuales[[#This Row],[Tipo]],Cod_tipo[],2,0)</f>
        <v>1</v>
      </c>
      <c r="I3013" t="str">
        <f>+VLOOKUP(Importaciones_mensuales[[#This Row],[Código Arancelario]],Codigos10[],5,0)</f>
        <v>Frutos Oleaginosos</v>
      </c>
      <c r="J3013">
        <f>+VLOOKUP(Importaciones_mensuales[[#This Row],[Categoría]],Cod_Tipo_cultivo[],2,0)</f>
        <v>12</v>
      </c>
      <c r="K3013" t="s">
        <v>129</v>
      </c>
      <c r="L3013">
        <f>+VLOOKUP(Importaciones_mensuales[[#This Row],[Contenido]],Contenido_cod[],2,0)</f>
        <v>1</v>
      </c>
      <c r="M3013" t="str">
        <f>+VLOOKUP(Importaciones_mensuales[[#This Row],[Código Arancelario]],Codigos10[],7,0)</f>
        <v>Sin especificar</v>
      </c>
      <c r="N3013">
        <v>2016</v>
      </c>
      <c r="O3013">
        <v>0</v>
      </c>
      <c r="P3013">
        <v>0</v>
      </c>
      <c r="Q3013">
        <v>14690</v>
      </c>
      <c r="R3013">
        <v>93990</v>
      </c>
      <c r="S3013">
        <v>55380</v>
      </c>
      <c r="T3013">
        <v>13000</v>
      </c>
      <c r="U3013">
        <v>12740</v>
      </c>
      <c r="V3013">
        <v>0</v>
      </c>
      <c r="W3013">
        <v>0</v>
      </c>
      <c r="X3013">
        <v>0</v>
      </c>
      <c r="Y3013">
        <v>0</v>
      </c>
      <c r="Z3013">
        <v>0</v>
      </c>
    </row>
    <row r="3014" spans="1:26" x14ac:dyDescent="0.25">
      <c r="A3014" t="s">
        <v>269</v>
      </c>
      <c r="B3014" t="s">
        <v>363</v>
      </c>
      <c r="C3014" t="str">
        <f>+VLOOKUP(Importaciones_mensuales[[#This Row],[Código Arancelario]],Codigos10[],2,0)</f>
        <v>Durazno</v>
      </c>
      <c r="D3014">
        <f>+VLOOKUP(Importaciones_mensuales[[#This Row],[Cultivo]],Cod_categoría[],2,0)</f>
        <v>100103004</v>
      </c>
      <c r="E3014" t="str">
        <f>+VLOOKUP(Importaciones_mensuales[[#This Row],[Código Arancelario]],Codigos10[],4,0)</f>
        <v>Deshidratado</v>
      </c>
      <c r="F3014">
        <f>+VLOOKUP(Importaciones_mensuales[[#This Row],[Procesamiento]],Cod_procesamiento[],2,0)</f>
        <v>3</v>
      </c>
      <c r="G3014" t="str">
        <f>+VLOOKUP(Importaciones_mensuales[[#This Row],[Código Arancelario]],Codigos10[],3,0)</f>
        <v>Sin especificar</v>
      </c>
      <c r="H3014">
        <f>+VLOOKUP(Importaciones_mensuales[[#This Row],[Tipo]],Cod_tipo[],2,0)</f>
        <v>5</v>
      </c>
      <c r="I3014" t="str">
        <f>+VLOOKUP(Importaciones_mensuales[[#This Row],[Código Arancelario]],Codigos10[],5,0)</f>
        <v>Frutos de carozo</v>
      </c>
      <c r="J3014">
        <f>+VLOOKUP(Importaciones_mensuales[[#This Row],[Categoría]],Cod_Tipo_cultivo[],2,0)</f>
        <v>5</v>
      </c>
      <c r="K3014" t="s">
        <v>129</v>
      </c>
      <c r="L3014">
        <f>+VLOOKUP(Importaciones_mensuales[[#This Row],[Contenido]],Contenido_cod[],2,0)</f>
        <v>1</v>
      </c>
      <c r="M3014" t="str">
        <f>+VLOOKUP(Importaciones_mensuales[[#This Row],[Código Arancelario]],Codigos10[],7,0)</f>
        <v>Sin especificar</v>
      </c>
      <c r="N3014">
        <v>2016</v>
      </c>
      <c r="O3014" t="s">
        <v>364</v>
      </c>
      <c r="P3014" t="s">
        <v>364</v>
      </c>
      <c r="Q3014" t="s">
        <v>364</v>
      </c>
      <c r="R3014" t="s">
        <v>364</v>
      </c>
      <c r="S3014" t="s">
        <v>364</v>
      </c>
      <c r="T3014" t="s">
        <v>364</v>
      </c>
      <c r="U3014" t="s">
        <v>364</v>
      </c>
      <c r="V3014" t="s">
        <v>364</v>
      </c>
      <c r="W3014" t="s">
        <v>364</v>
      </c>
      <c r="X3014">
        <v>0.59419703389830514</v>
      </c>
      <c r="Y3014" t="s">
        <v>364</v>
      </c>
      <c r="Z3014" t="s">
        <v>364</v>
      </c>
    </row>
    <row r="3015" spans="1:26" x14ac:dyDescent="0.25">
      <c r="A3015" t="s">
        <v>270</v>
      </c>
      <c r="B3015" t="s">
        <v>363</v>
      </c>
      <c r="C3015" t="str">
        <f>+VLOOKUP(Importaciones_mensuales[[#This Row],[Código Arancelario]],Codigos10[],2,0)</f>
        <v>Mosqueta</v>
      </c>
      <c r="D3015">
        <f>+VLOOKUP(Importaciones_mensuales[[#This Row],[Cultivo]],Cod_categoría[],2,0)</f>
        <v>100114030</v>
      </c>
      <c r="E3015" t="str">
        <f>+VLOOKUP(Importaciones_mensuales[[#This Row],[Código Arancelario]],Codigos10[],4,0)</f>
        <v>Deshidratado</v>
      </c>
      <c r="F3015">
        <f>+VLOOKUP(Importaciones_mensuales[[#This Row],[Procesamiento]],Cod_procesamiento[],2,0)</f>
        <v>3</v>
      </c>
      <c r="G3015" t="str">
        <f>+VLOOKUP(Importaciones_mensuales[[#This Row],[Código Arancelario]],Codigos10[],3,0)</f>
        <v>Sin especificar</v>
      </c>
      <c r="H3015">
        <f>+VLOOKUP(Importaciones_mensuales[[#This Row],[Tipo]],Cod_tipo[],2,0)</f>
        <v>5</v>
      </c>
      <c r="I3015" t="str">
        <f>+VLOOKUP(Importaciones_mensuales[[#This Row],[Código Arancelario]],Codigos10[],5,0)</f>
        <v>Frutos de pepita</v>
      </c>
      <c r="J3015">
        <f>+VLOOKUP(Importaciones_mensuales[[#This Row],[Categoría]],Cod_Tipo_cultivo[],2,0)</f>
        <v>3</v>
      </c>
      <c r="K3015" t="s">
        <v>129</v>
      </c>
      <c r="L3015">
        <f>+VLOOKUP(Importaciones_mensuales[[#This Row],[Contenido]],Contenido_cod[],2,0)</f>
        <v>1</v>
      </c>
      <c r="M3015" t="str">
        <f>+VLOOKUP(Importaciones_mensuales[[#This Row],[Código Arancelario]],Codigos10[],7,0)</f>
        <v>Sin especificar</v>
      </c>
      <c r="N3015">
        <v>2016</v>
      </c>
      <c r="O3015" t="s">
        <v>364</v>
      </c>
      <c r="P3015" t="s">
        <v>364</v>
      </c>
      <c r="Q3015" t="s">
        <v>364</v>
      </c>
      <c r="R3015" t="s">
        <v>364</v>
      </c>
      <c r="S3015" t="s">
        <v>364</v>
      </c>
      <c r="T3015" t="s">
        <v>364</v>
      </c>
      <c r="U3015">
        <v>5.3204038461538463</v>
      </c>
      <c r="V3015" t="s">
        <v>364</v>
      </c>
      <c r="W3015" t="s">
        <v>364</v>
      </c>
      <c r="X3015" t="s">
        <v>364</v>
      </c>
      <c r="Y3015" t="s">
        <v>364</v>
      </c>
      <c r="Z3015" t="s">
        <v>364</v>
      </c>
    </row>
    <row r="3016" spans="1:26" x14ac:dyDescent="0.25">
      <c r="A3016" t="s">
        <v>189</v>
      </c>
      <c r="B3016" t="s">
        <v>362</v>
      </c>
      <c r="C3016" t="str">
        <f>+VLOOKUP(Importaciones_mensuales[[#This Row],[Código Arancelario]],Codigos10[],2,0)</f>
        <v>Uva</v>
      </c>
      <c r="D3016">
        <f>+VLOOKUP(Importaciones_mensuales[[#This Row],[Cultivo]],Cod_categoría[],2,0)</f>
        <v>100109001</v>
      </c>
      <c r="E3016" t="str">
        <f>+VLOOKUP(Importaciones_mensuales[[#This Row],[Código Arancelario]],Codigos10[],4,0)</f>
        <v>Fresco</v>
      </c>
      <c r="F3016">
        <f>+VLOOKUP(Importaciones_mensuales[[#This Row],[Procesamiento]],Cod_procesamiento[],2,0)</f>
        <v>4</v>
      </c>
      <c r="G3016" t="str">
        <f>+VLOOKUP(Importaciones_mensuales[[#This Row],[Código Arancelario]],Codigos10[],3,0)</f>
        <v>No orgánico</v>
      </c>
      <c r="H3016">
        <f>+VLOOKUP(Importaciones_mensuales[[#This Row],[Tipo]],Cod_tipo[],2,0)</f>
        <v>2</v>
      </c>
      <c r="I3016" t="str">
        <f>+VLOOKUP(Importaciones_mensuales[[#This Row],[Código Arancelario]],Codigos10[],5,0)</f>
        <v>Uva</v>
      </c>
      <c r="J3016">
        <f>+VLOOKUP(Importaciones_mensuales[[#This Row],[Categoría]],Cod_Tipo_cultivo[],2,0)</f>
        <v>11</v>
      </c>
      <c r="K3016" t="s">
        <v>129</v>
      </c>
      <c r="L3016">
        <f>+VLOOKUP(Importaciones_mensuales[[#This Row],[Contenido]],Contenido_cod[],2,0)</f>
        <v>1</v>
      </c>
      <c r="M3016" t="str">
        <f>+VLOOKUP(Importaciones_mensuales[[#This Row],[Código Arancelario]],Codigos10[],7,0)</f>
        <v>Thompson seedless</v>
      </c>
      <c r="N3016">
        <v>2016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73253.322100000005</v>
      </c>
      <c r="X3016">
        <v>0</v>
      </c>
      <c r="Y3016">
        <v>0</v>
      </c>
      <c r="Z3016">
        <v>0</v>
      </c>
    </row>
    <row r="3017" spans="1:26" x14ac:dyDescent="0.25">
      <c r="A3017" t="s">
        <v>192</v>
      </c>
      <c r="B3017" t="s">
        <v>362</v>
      </c>
      <c r="C3017" t="str">
        <f>+VLOOKUP(Importaciones_mensuales[[#This Row],[Código Arancelario]],Codigos10[],2,0)</f>
        <v>Uva</v>
      </c>
      <c r="D3017">
        <f>+VLOOKUP(Importaciones_mensuales[[#This Row],[Cultivo]],Cod_categoría[],2,0)</f>
        <v>100109001</v>
      </c>
      <c r="E3017" t="str">
        <f>+VLOOKUP(Importaciones_mensuales[[#This Row],[Código Arancelario]],Codigos10[],4,0)</f>
        <v>Fresco</v>
      </c>
      <c r="F3017">
        <f>+VLOOKUP(Importaciones_mensuales[[#This Row],[Procesamiento]],Cod_procesamiento[],2,0)</f>
        <v>4</v>
      </c>
      <c r="G3017" t="str">
        <f>+VLOOKUP(Importaciones_mensuales[[#This Row],[Código Arancelario]],Codigos10[],3,0)</f>
        <v>No orgánico</v>
      </c>
      <c r="H3017">
        <f>+VLOOKUP(Importaciones_mensuales[[#This Row],[Tipo]],Cod_tipo[],2,0)</f>
        <v>2</v>
      </c>
      <c r="I3017" t="str">
        <f>+VLOOKUP(Importaciones_mensuales[[#This Row],[Código Arancelario]],Codigos10[],5,0)</f>
        <v>Uva</v>
      </c>
      <c r="J3017">
        <f>+VLOOKUP(Importaciones_mensuales[[#This Row],[Categoría]],Cod_Tipo_cultivo[],2,0)</f>
        <v>11</v>
      </c>
      <c r="K3017" t="s">
        <v>129</v>
      </c>
      <c r="L3017">
        <f>+VLOOKUP(Importaciones_mensuales[[#This Row],[Contenido]],Contenido_cod[],2,0)</f>
        <v>1</v>
      </c>
      <c r="M3017" t="str">
        <f>+VLOOKUP(Importaciones_mensuales[[#This Row],[Código Arancelario]],Codigos10[],7,0)</f>
        <v>Flame seedles</v>
      </c>
      <c r="N3017">
        <v>2016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1600</v>
      </c>
      <c r="U3017">
        <v>16309.2</v>
      </c>
      <c r="V3017">
        <v>39820.080000000002</v>
      </c>
      <c r="W3017">
        <v>0</v>
      </c>
      <c r="X3017">
        <v>0</v>
      </c>
      <c r="Y3017">
        <v>0</v>
      </c>
      <c r="Z3017">
        <v>0</v>
      </c>
    </row>
    <row r="3018" spans="1:26" x14ac:dyDescent="0.25">
      <c r="A3018" t="s">
        <v>291</v>
      </c>
      <c r="B3018" t="s">
        <v>362</v>
      </c>
      <c r="C3018" t="str">
        <f>+VLOOKUP(Importaciones_mensuales[[#This Row],[Código Arancelario]],Codigos10[],2,0)</f>
        <v>Uva</v>
      </c>
      <c r="D3018">
        <f>+VLOOKUP(Importaciones_mensuales[[#This Row],[Cultivo]],Cod_categoría[],2,0)</f>
        <v>100109001</v>
      </c>
      <c r="E3018" t="str">
        <f>+VLOOKUP(Importaciones_mensuales[[#This Row],[Código Arancelario]],Codigos10[],4,0)</f>
        <v>Fresco</v>
      </c>
      <c r="F3018">
        <f>+VLOOKUP(Importaciones_mensuales[[#This Row],[Procesamiento]],Cod_procesamiento[],2,0)</f>
        <v>4</v>
      </c>
      <c r="G3018" t="str">
        <f>+VLOOKUP(Importaciones_mensuales[[#This Row],[Código Arancelario]],Codigos10[],3,0)</f>
        <v>No orgánico</v>
      </c>
      <c r="H3018">
        <f>+VLOOKUP(Importaciones_mensuales[[#This Row],[Tipo]],Cod_tipo[],2,0)</f>
        <v>2</v>
      </c>
      <c r="I3018" t="str">
        <f>+VLOOKUP(Importaciones_mensuales[[#This Row],[Código Arancelario]],Codigos10[],5,0)</f>
        <v>Uva</v>
      </c>
      <c r="J3018">
        <f>+VLOOKUP(Importaciones_mensuales[[#This Row],[Categoría]],Cod_Tipo_cultivo[],2,0)</f>
        <v>11</v>
      </c>
      <c r="K3018" t="s">
        <v>129</v>
      </c>
      <c r="L3018">
        <f>+VLOOKUP(Importaciones_mensuales[[#This Row],[Contenido]],Contenido_cod[],2,0)</f>
        <v>1</v>
      </c>
      <c r="M3018" t="str">
        <f>+VLOOKUP(Importaciones_mensuales[[#This Row],[Código Arancelario]],Codigos10[],7,0)</f>
        <v>Red globe</v>
      </c>
      <c r="N3018">
        <v>2016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1548</v>
      </c>
      <c r="V3018">
        <v>0</v>
      </c>
      <c r="W3018">
        <v>3394.9546999999998</v>
      </c>
      <c r="X3018">
        <v>7837.8684999999996</v>
      </c>
      <c r="Y3018">
        <v>0</v>
      </c>
      <c r="Z3018">
        <v>0</v>
      </c>
    </row>
    <row r="3019" spans="1:26" x14ac:dyDescent="0.25">
      <c r="A3019" t="s">
        <v>194</v>
      </c>
      <c r="B3019" t="s">
        <v>362</v>
      </c>
      <c r="C3019" t="str">
        <f>+VLOOKUP(Importaciones_mensuales[[#This Row],[Código Arancelario]],Codigos10[],2,0)</f>
        <v>Uva</v>
      </c>
      <c r="D3019">
        <f>+VLOOKUP(Importaciones_mensuales[[#This Row],[Cultivo]],Cod_categoría[],2,0)</f>
        <v>100109001</v>
      </c>
      <c r="E3019" t="str">
        <f>+VLOOKUP(Importaciones_mensuales[[#This Row],[Código Arancelario]],Codigos10[],4,0)</f>
        <v>Fresco</v>
      </c>
      <c r="F3019">
        <f>+VLOOKUP(Importaciones_mensuales[[#This Row],[Procesamiento]],Cod_procesamiento[],2,0)</f>
        <v>4</v>
      </c>
      <c r="G3019" t="str">
        <f>+VLOOKUP(Importaciones_mensuales[[#This Row],[Código Arancelario]],Codigos10[],3,0)</f>
        <v>No orgánico</v>
      </c>
      <c r="H3019">
        <f>+VLOOKUP(Importaciones_mensuales[[#This Row],[Tipo]],Cod_tipo[],2,0)</f>
        <v>2</v>
      </c>
      <c r="I3019" t="str">
        <f>+VLOOKUP(Importaciones_mensuales[[#This Row],[Código Arancelario]],Codigos10[],5,0)</f>
        <v>Uva</v>
      </c>
      <c r="J3019">
        <f>+VLOOKUP(Importaciones_mensuales[[#This Row],[Categoría]],Cod_Tipo_cultivo[],2,0)</f>
        <v>11</v>
      </c>
      <c r="K3019" t="s">
        <v>129</v>
      </c>
      <c r="L3019">
        <f>+VLOOKUP(Importaciones_mensuales[[#This Row],[Contenido]],Contenido_cod[],2,0)</f>
        <v>1</v>
      </c>
      <c r="M3019" t="str">
        <f>+VLOOKUP(Importaciones_mensuales[[#This Row],[Código Arancelario]],Codigos10[],7,0)</f>
        <v>Sugraone</v>
      </c>
      <c r="N3019">
        <v>2016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1600</v>
      </c>
      <c r="U3019">
        <v>2429.04</v>
      </c>
      <c r="V3019">
        <v>23269.68</v>
      </c>
      <c r="W3019">
        <v>0</v>
      </c>
      <c r="X3019">
        <v>0</v>
      </c>
      <c r="Y3019">
        <v>0</v>
      </c>
      <c r="Z3019">
        <v>0</v>
      </c>
    </row>
    <row r="3020" spans="1:26" x14ac:dyDescent="0.25">
      <c r="A3020" t="s">
        <v>355</v>
      </c>
      <c r="B3020" t="s">
        <v>362</v>
      </c>
      <c r="C3020" t="str">
        <f>+VLOOKUP(Importaciones_mensuales[[#This Row],[Código Arancelario]],Codigos10[],2,0)</f>
        <v>Manzana</v>
      </c>
      <c r="D3020">
        <f>+VLOOKUP(Importaciones_mensuales[[#This Row],[Cultivo]],Cod_categoría[],2,0)</f>
        <v>100104002</v>
      </c>
      <c r="E3020" t="str">
        <f>+VLOOKUP(Importaciones_mensuales[[#This Row],[Código Arancelario]],Codigos10[],4,0)</f>
        <v>Fresco</v>
      </c>
      <c r="F3020">
        <f>+VLOOKUP(Importaciones_mensuales[[#This Row],[Procesamiento]],Cod_procesamiento[],2,0)</f>
        <v>4</v>
      </c>
      <c r="G3020" t="str">
        <f>+VLOOKUP(Importaciones_mensuales[[#This Row],[Código Arancelario]],Codigos10[],3,0)</f>
        <v>Orgánico</v>
      </c>
      <c r="H3020">
        <f>+VLOOKUP(Importaciones_mensuales[[#This Row],[Tipo]],Cod_tipo[],2,0)</f>
        <v>1</v>
      </c>
      <c r="I3020" t="str">
        <f>+VLOOKUP(Importaciones_mensuales[[#This Row],[Código Arancelario]],Codigos10[],5,0)</f>
        <v>Frutos de pepita</v>
      </c>
      <c r="J3020">
        <f>+VLOOKUP(Importaciones_mensuales[[#This Row],[Categoría]],Cod_Tipo_cultivo[],2,0)</f>
        <v>3</v>
      </c>
      <c r="K3020" t="s">
        <v>129</v>
      </c>
      <c r="L3020">
        <f>+VLOOKUP(Importaciones_mensuales[[#This Row],[Contenido]],Contenido_cod[],2,0)</f>
        <v>1</v>
      </c>
      <c r="M3020" t="str">
        <f>+VLOOKUP(Importaciones_mensuales[[#This Row],[Código Arancelario]],Codigos10[],7,0)</f>
        <v>Royal gala</v>
      </c>
      <c r="N3020">
        <v>2016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  <c r="Y3020">
        <v>0</v>
      </c>
      <c r="Z3020">
        <v>4459</v>
      </c>
    </row>
    <row r="3021" spans="1:26" x14ac:dyDescent="0.25">
      <c r="A3021" t="s">
        <v>14</v>
      </c>
      <c r="B3021" t="s">
        <v>363</v>
      </c>
      <c r="C3021" t="str">
        <f>+VLOOKUP(Importaciones_mensuales[[#This Row],[Código Arancelario]],Codigos10[],2,0)</f>
        <v>Papa</v>
      </c>
      <c r="D3021">
        <f>+VLOOKUP(Importaciones_mensuales[[#This Row],[Cultivo]],Cod_categoría[],2,0)</f>
        <v>100114001</v>
      </c>
      <c r="E3021" t="str">
        <f>+VLOOKUP(Importaciones_mensuales[[#This Row],[Código Arancelario]],Codigos10[],4,0)</f>
        <v>Fresco</v>
      </c>
      <c r="F3021">
        <f>+VLOOKUP(Importaciones_mensuales[[#This Row],[Procesamiento]],Cod_procesamiento[],2,0)</f>
        <v>4</v>
      </c>
      <c r="G3021" t="str">
        <f>+VLOOKUP(Importaciones_mensuales[[#This Row],[Código Arancelario]],Codigos10[],3,0)</f>
        <v>Siembra</v>
      </c>
      <c r="H3021">
        <f>+VLOOKUP(Importaciones_mensuales[[#This Row],[Tipo]],Cod_tipo[],2,0)</f>
        <v>6</v>
      </c>
      <c r="I3021" t="str">
        <f>+VLOOKUP(Importaciones_mensuales[[#This Row],[Código Arancelario]],Codigos10[],5,0)</f>
        <v>Tubérculos</v>
      </c>
      <c r="J3021">
        <f>+VLOOKUP(Importaciones_mensuales[[#This Row],[Categoría]],Cod_Tipo_cultivo[],2,0)</f>
        <v>9</v>
      </c>
      <c r="K3021" t="s">
        <v>20</v>
      </c>
      <c r="L3021">
        <f>+VLOOKUP(Importaciones_mensuales[[#This Row],[Contenido]],Contenido_cod[],2,0)</f>
        <v>2</v>
      </c>
      <c r="M3021" t="str">
        <f>+VLOOKUP(Importaciones_mensuales[[#This Row],[Código Arancelario]],Codigos10[],7,0)</f>
        <v>Sin especificar</v>
      </c>
      <c r="N3021">
        <v>2015</v>
      </c>
      <c r="O3021" t="s">
        <v>364</v>
      </c>
      <c r="P3021" t="s">
        <v>364</v>
      </c>
      <c r="Q3021" t="s">
        <v>364</v>
      </c>
      <c r="R3021" t="s">
        <v>364</v>
      </c>
      <c r="S3021" t="s">
        <v>364</v>
      </c>
      <c r="T3021">
        <v>126.75</v>
      </c>
      <c r="U3021" t="s">
        <v>364</v>
      </c>
      <c r="V3021" t="s">
        <v>364</v>
      </c>
      <c r="W3021" t="s">
        <v>364</v>
      </c>
      <c r="X3021" t="s">
        <v>364</v>
      </c>
      <c r="Y3021" t="s">
        <v>364</v>
      </c>
      <c r="Z3021" t="s">
        <v>364</v>
      </c>
    </row>
    <row r="3022" spans="1:26" x14ac:dyDescent="0.25">
      <c r="A3022" t="s">
        <v>23</v>
      </c>
      <c r="B3022" t="s">
        <v>363</v>
      </c>
      <c r="C3022" t="str">
        <f>+VLOOKUP(Importaciones_mensuales[[#This Row],[Código Arancelario]],Codigos10[],2,0)</f>
        <v>Papa</v>
      </c>
      <c r="D3022">
        <f>+VLOOKUP(Importaciones_mensuales[[#This Row],[Cultivo]],Cod_categoría[],2,0)</f>
        <v>100114001</v>
      </c>
      <c r="E3022" t="str">
        <f>+VLOOKUP(Importaciones_mensuales[[#This Row],[Código Arancelario]],Codigos10[],4,0)</f>
        <v>Fresco</v>
      </c>
      <c r="F3022">
        <f>+VLOOKUP(Importaciones_mensuales[[#This Row],[Procesamiento]],Cod_procesamiento[],2,0)</f>
        <v>4</v>
      </c>
      <c r="G3022" t="str">
        <f>+VLOOKUP(Importaciones_mensuales[[#This Row],[Código Arancelario]],Codigos10[],3,0)</f>
        <v>Siembra</v>
      </c>
      <c r="H3022">
        <f>+VLOOKUP(Importaciones_mensuales[[#This Row],[Tipo]],Cod_tipo[],2,0)</f>
        <v>6</v>
      </c>
      <c r="I3022" t="str">
        <f>+VLOOKUP(Importaciones_mensuales[[#This Row],[Código Arancelario]],Codigos10[],5,0)</f>
        <v>Tubérculos</v>
      </c>
      <c r="J3022">
        <f>+VLOOKUP(Importaciones_mensuales[[#This Row],[Categoría]],Cod_Tipo_cultivo[],2,0)</f>
        <v>9</v>
      </c>
      <c r="K3022" t="s">
        <v>20</v>
      </c>
      <c r="L3022">
        <f>+VLOOKUP(Importaciones_mensuales[[#This Row],[Contenido]],Contenido_cod[],2,0)</f>
        <v>2</v>
      </c>
      <c r="M3022" t="str">
        <f>+VLOOKUP(Importaciones_mensuales[[#This Row],[Código Arancelario]],Codigos10[],7,0)</f>
        <v>Sin especificar</v>
      </c>
      <c r="N3022">
        <v>2015</v>
      </c>
      <c r="O3022">
        <v>1.1316878857215298</v>
      </c>
      <c r="P3022" t="s">
        <v>364</v>
      </c>
      <c r="Q3022" t="s">
        <v>364</v>
      </c>
      <c r="R3022">
        <v>0.23849600522889305</v>
      </c>
      <c r="S3022">
        <v>0.20171111111111112</v>
      </c>
      <c r="T3022">
        <v>0.18618541666666666</v>
      </c>
      <c r="U3022">
        <v>0.1884560474537037</v>
      </c>
      <c r="V3022">
        <v>0.19896285953644235</v>
      </c>
      <c r="W3022">
        <v>0.20518032535297728</v>
      </c>
      <c r="X3022">
        <v>0.19507287457562919</v>
      </c>
      <c r="Y3022">
        <v>0.19749537037037035</v>
      </c>
      <c r="Z3022">
        <v>1.2514712839889179</v>
      </c>
    </row>
    <row r="3023" spans="1:26" x14ac:dyDescent="0.25">
      <c r="A3023" t="s">
        <v>310</v>
      </c>
      <c r="B3023" t="s">
        <v>362</v>
      </c>
      <c r="C3023" t="str">
        <f>+VLOOKUP(Importaciones_mensuales[[#This Row],[Código Arancelario]],Codigos10[],2,0)</f>
        <v>Manzana</v>
      </c>
      <c r="D3023">
        <f>+VLOOKUP(Importaciones_mensuales[[#This Row],[Cultivo]],Cod_categoría[],2,0)</f>
        <v>100104002</v>
      </c>
      <c r="E3023" t="str">
        <f>+VLOOKUP(Importaciones_mensuales[[#This Row],[Código Arancelario]],Codigos10[],4,0)</f>
        <v>Fresco</v>
      </c>
      <c r="F3023">
        <f>+VLOOKUP(Importaciones_mensuales[[#This Row],[Procesamiento]],Cod_procesamiento[],2,0)</f>
        <v>4</v>
      </c>
      <c r="G3023" t="str">
        <f>+VLOOKUP(Importaciones_mensuales[[#This Row],[Código Arancelario]],Codigos10[],3,0)</f>
        <v>Orgánico</v>
      </c>
      <c r="H3023">
        <f>+VLOOKUP(Importaciones_mensuales[[#This Row],[Tipo]],Cod_tipo[],2,0)</f>
        <v>1</v>
      </c>
      <c r="I3023" t="str">
        <f>+VLOOKUP(Importaciones_mensuales[[#This Row],[Código Arancelario]],Codigos10[],5,0)</f>
        <v>Frutos de pepita</v>
      </c>
      <c r="J3023">
        <f>+VLOOKUP(Importaciones_mensuales[[#This Row],[Categoría]],Cod_Tipo_cultivo[],2,0)</f>
        <v>3</v>
      </c>
      <c r="K3023" t="s">
        <v>129</v>
      </c>
      <c r="L3023">
        <f>+VLOOKUP(Importaciones_mensuales[[#This Row],[Contenido]],Contenido_cod[],2,0)</f>
        <v>1</v>
      </c>
      <c r="M3023" t="str">
        <f>+VLOOKUP(Importaciones_mensuales[[#This Row],[Código Arancelario]],Codigos10[],7,0)</f>
        <v>Fuji</v>
      </c>
      <c r="N3023">
        <v>2016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0</v>
      </c>
      <c r="Y3023">
        <v>8751</v>
      </c>
      <c r="Z3023">
        <v>2675</v>
      </c>
    </row>
    <row r="3024" spans="1:26" x14ac:dyDescent="0.25">
      <c r="A3024" t="s">
        <v>311</v>
      </c>
      <c r="B3024" t="s">
        <v>362</v>
      </c>
      <c r="C3024" t="str">
        <f>+VLOOKUP(Importaciones_mensuales[[#This Row],[Código Arancelario]],Codigos10[],2,0)</f>
        <v>Manzana</v>
      </c>
      <c r="D3024">
        <f>+VLOOKUP(Importaciones_mensuales[[#This Row],[Cultivo]],Cod_categoría[],2,0)</f>
        <v>100104002</v>
      </c>
      <c r="E3024" t="str">
        <f>+VLOOKUP(Importaciones_mensuales[[#This Row],[Código Arancelario]],Codigos10[],4,0)</f>
        <v>Fresco</v>
      </c>
      <c r="F3024">
        <f>+VLOOKUP(Importaciones_mensuales[[#This Row],[Procesamiento]],Cod_procesamiento[],2,0)</f>
        <v>4</v>
      </c>
      <c r="G3024" t="str">
        <f>+VLOOKUP(Importaciones_mensuales[[#This Row],[Código Arancelario]],Codigos10[],3,0)</f>
        <v>Orgánico</v>
      </c>
      <c r="H3024">
        <f>+VLOOKUP(Importaciones_mensuales[[#This Row],[Tipo]],Cod_tipo[],2,0)</f>
        <v>1</v>
      </c>
      <c r="I3024" t="str">
        <f>+VLOOKUP(Importaciones_mensuales[[#This Row],[Código Arancelario]],Codigos10[],5,0)</f>
        <v>Frutos de pepita</v>
      </c>
      <c r="J3024">
        <f>+VLOOKUP(Importaciones_mensuales[[#This Row],[Categoría]],Cod_Tipo_cultivo[],2,0)</f>
        <v>3</v>
      </c>
      <c r="K3024" t="s">
        <v>129</v>
      </c>
      <c r="L3024">
        <f>+VLOOKUP(Importaciones_mensuales[[#This Row],[Contenido]],Contenido_cod[],2,0)</f>
        <v>1</v>
      </c>
      <c r="M3024" t="str">
        <f>+VLOOKUP(Importaciones_mensuales[[#This Row],[Código Arancelario]],Codigos10[],7,0)</f>
        <v>Granny smith</v>
      </c>
      <c r="N3024">
        <v>2016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0</v>
      </c>
      <c r="Y3024">
        <v>24932</v>
      </c>
      <c r="Z3024">
        <v>0</v>
      </c>
    </row>
    <row r="3025" spans="1:26" x14ac:dyDescent="0.25">
      <c r="A3025" t="s">
        <v>356</v>
      </c>
      <c r="B3025" t="s">
        <v>362</v>
      </c>
      <c r="C3025" t="str">
        <f>+VLOOKUP(Importaciones_mensuales[[#This Row],[Código Arancelario]],Codigos10[],2,0)</f>
        <v>Manzana</v>
      </c>
      <c r="D3025">
        <f>+VLOOKUP(Importaciones_mensuales[[#This Row],[Cultivo]],Cod_categoría[],2,0)</f>
        <v>100104002</v>
      </c>
      <c r="E3025" t="str">
        <f>+VLOOKUP(Importaciones_mensuales[[#This Row],[Código Arancelario]],Codigos10[],4,0)</f>
        <v>Fresco</v>
      </c>
      <c r="F3025">
        <f>+VLOOKUP(Importaciones_mensuales[[#This Row],[Procesamiento]],Cod_procesamiento[],2,0)</f>
        <v>4</v>
      </c>
      <c r="G3025" t="str">
        <f>+VLOOKUP(Importaciones_mensuales[[#This Row],[Código Arancelario]],Codigos10[],3,0)</f>
        <v>Orgánico</v>
      </c>
      <c r="H3025">
        <f>+VLOOKUP(Importaciones_mensuales[[#This Row],[Tipo]],Cod_tipo[],2,0)</f>
        <v>1</v>
      </c>
      <c r="I3025" t="str">
        <f>+VLOOKUP(Importaciones_mensuales[[#This Row],[Código Arancelario]],Codigos10[],5,0)</f>
        <v>Frutos de pepita</v>
      </c>
      <c r="J3025">
        <f>+VLOOKUP(Importaciones_mensuales[[#This Row],[Categoría]],Cod_Tipo_cultivo[],2,0)</f>
        <v>3</v>
      </c>
      <c r="K3025" t="s">
        <v>129</v>
      </c>
      <c r="L3025">
        <f>+VLOOKUP(Importaciones_mensuales[[#This Row],[Contenido]],Contenido_cod[],2,0)</f>
        <v>1</v>
      </c>
      <c r="M3025" t="str">
        <f>+VLOOKUP(Importaciones_mensuales[[#This Row],[Código Arancelario]],Codigos10[],7,0)</f>
        <v>Sin especificar</v>
      </c>
      <c r="N3025">
        <v>2016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  <c r="Y3025">
        <v>22295</v>
      </c>
      <c r="Z3025">
        <v>11594</v>
      </c>
    </row>
    <row r="3026" spans="1:26" x14ac:dyDescent="0.25">
      <c r="A3026" t="s">
        <v>357</v>
      </c>
      <c r="B3026" t="s">
        <v>362</v>
      </c>
      <c r="C3026" t="str">
        <f>+VLOOKUP(Importaciones_mensuales[[#This Row],[Código Arancelario]],Codigos10[],2,0)</f>
        <v>Cereza</v>
      </c>
      <c r="D3026">
        <f>+VLOOKUP(Importaciones_mensuales[[#This Row],[Cultivo]],Cod_categoría[],2,0)</f>
        <v>100103001</v>
      </c>
      <c r="E3026" t="str">
        <f>+VLOOKUP(Importaciones_mensuales[[#This Row],[Código Arancelario]],Codigos10[],4,0)</f>
        <v>Fresco</v>
      </c>
      <c r="F3026">
        <f>+VLOOKUP(Importaciones_mensuales[[#This Row],[Procesamiento]],Cod_procesamiento[],2,0)</f>
        <v>4</v>
      </c>
      <c r="G3026" t="str">
        <f>+VLOOKUP(Importaciones_mensuales[[#This Row],[Código Arancelario]],Codigos10[],3,0)</f>
        <v>No orgánico</v>
      </c>
      <c r="H3026">
        <f>+VLOOKUP(Importaciones_mensuales[[#This Row],[Tipo]],Cod_tipo[],2,0)</f>
        <v>2</v>
      </c>
      <c r="I3026" t="str">
        <f>+VLOOKUP(Importaciones_mensuales[[#This Row],[Código Arancelario]],Codigos10[],5,0)</f>
        <v>Frutos de carozo</v>
      </c>
      <c r="J3026">
        <f>+VLOOKUP(Importaciones_mensuales[[#This Row],[Categoría]],Cod_Tipo_cultivo[],2,0)</f>
        <v>5</v>
      </c>
      <c r="K3026" t="s">
        <v>129</v>
      </c>
      <c r="L3026">
        <f>+VLOOKUP(Importaciones_mensuales[[#This Row],[Contenido]],Contenido_cod[],2,0)</f>
        <v>1</v>
      </c>
      <c r="M3026" t="str">
        <f>+VLOOKUP(Importaciones_mensuales[[#This Row],[Código Arancelario]],Codigos10[],7,0)</f>
        <v>Cerezas dulces</v>
      </c>
      <c r="N3026">
        <v>2016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  <c r="Y3026">
        <v>52.1</v>
      </c>
      <c r="Z3026">
        <v>0</v>
      </c>
    </row>
    <row r="3027" spans="1:26" x14ac:dyDescent="0.25">
      <c r="A3027" t="s">
        <v>41</v>
      </c>
      <c r="B3027" t="s">
        <v>363</v>
      </c>
      <c r="C3027" t="str">
        <f>+VLOOKUP(Importaciones_mensuales[[#This Row],[Código Arancelario]],Codigos10[],2,0)</f>
        <v>Zanahoria</v>
      </c>
      <c r="D3027">
        <f>+VLOOKUP(Importaciones_mensuales[[#This Row],[Cultivo]],Cod_categoría[],2,0)</f>
        <v>100114013</v>
      </c>
      <c r="E3027" t="str">
        <f>+VLOOKUP(Importaciones_mensuales[[#This Row],[Código Arancelario]],Codigos10[],4,0)</f>
        <v>Fresco</v>
      </c>
      <c r="F3027">
        <f>+VLOOKUP(Importaciones_mensuales[[#This Row],[Procesamiento]],Cod_procesamiento[],2,0)</f>
        <v>4</v>
      </c>
      <c r="G3027" t="str">
        <f>+VLOOKUP(Importaciones_mensuales[[#This Row],[Código Arancelario]],Codigos10[],3,0)</f>
        <v>Sin especificar</v>
      </c>
      <c r="H3027">
        <f>+VLOOKUP(Importaciones_mensuales[[#This Row],[Tipo]],Cod_tipo[],2,0)</f>
        <v>5</v>
      </c>
      <c r="I3027" t="str">
        <f>+VLOOKUP(Importaciones_mensuales[[#This Row],[Código Arancelario]],Codigos10[],5,0)</f>
        <v>Hortalizas</v>
      </c>
      <c r="J3027">
        <f>+VLOOKUP(Importaciones_mensuales[[#This Row],[Categoría]],Cod_Tipo_cultivo[],2,0)</f>
        <v>7</v>
      </c>
      <c r="K3027" t="s">
        <v>20</v>
      </c>
      <c r="L3027">
        <f>+VLOOKUP(Importaciones_mensuales[[#This Row],[Contenido]],Contenido_cod[],2,0)</f>
        <v>2</v>
      </c>
      <c r="M3027" t="str">
        <f>+VLOOKUP(Importaciones_mensuales[[#This Row],[Código Arancelario]],Codigos10[],7,0)</f>
        <v>Sin especificar</v>
      </c>
      <c r="N3027">
        <v>2015</v>
      </c>
      <c r="O3027">
        <v>3.3327005375232579</v>
      </c>
      <c r="P3027">
        <v>3.9492960522263965</v>
      </c>
      <c r="Q3027">
        <v>3.5131437083274224</v>
      </c>
      <c r="R3027">
        <v>3.8127202402503868</v>
      </c>
      <c r="S3027">
        <v>3.7097409773367254</v>
      </c>
      <c r="T3027">
        <v>3.6456626555190481</v>
      </c>
      <c r="U3027">
        <v>3.6271113059997879</v>
      </c>
      <c r="V3027">
        <v>3.5131429990069512</v>
      </c>
      <c r="W3027">
        <v>3.5137851704733531</v>
      </c>
      <c r="X3027">
        <v>1.8064213506711408</v>
      </c>
      <c r="Y3027">
        <v>3.5131429990069512</v>
      </c>
      <c r="Z3027">
        <v>3.6048410536245128</v>
      </c>
    </row>
    <row r="3028" spans="1:26" x14ac:dyDescent="0.25">
      <c r="A3028" t="s">
        <v>45</v>
      </c>
      <c r="B3028" t="s">
        <v>363</v>
      </c>
      <c r="C3028" t="str">
        <f>+VLOOKUP(Importaciones_mensuales[[#This Row],[Código Arancelario]],Codigos10[],2,0)</f>
        <v>Pepino</v>
      </c>
      <c r="D3028">
        <f>+VLOOKUP(Importaciones_mensuales[[#This Row],[Cultivo]],Cod_categoría[],2,0)</f>
        <v>100112016</v>
      </c>
      <c r="E3028" t="str">
        <f>+VLOOKUP(Importaciones_mensuales[[#This Row],[Código Arancelario]],Codigos10[],4,0)</f>
        <v>Fresco</v>
      </c>
      <c r="F3028">
        <f>+VLOOKUP(Importaciones_mensuales[[#This Row],[Procesamiento]],Cod_procesamiento[],2,0)</f>
        <v>4</v>
      </c>
      <c r="G3028" t="str">
        <f>+VLOOKUP(Importaciones_mensuales[[#This Row],[Código Arancelario]],Codigos10[],3,0)</f>
        <v>Sin especificar</v>
      </c>
      <c r="H3028">
        <f>+VLOOKUP(Importaciones_mensuales[[#This Row],[Tipo]],Cod_tipo[],2,0)</f>
        <v>5</v>
      </c>
      <c r="I3028" t="str">
        <f>+VLOOKUP(Importaciones_mensuales[[#This Row],[Código Arancelario]],Codigos10[],5,0)</f>
        <v>Hortalizas</v>
      </c>
      <c r="J3028">
        <f>+VLOOKUP(Importaciones_mensuales[[#This Row],[Categoría]],Cod_Tipo_cultivo[],2,0)</f>
        <v>7</v>
      </c>
      <c r="K3028" t="s">
        <v>20</v>
      </c>
      <c r="L3028">
        <f>+VLOOKUP(Importaciones_mensuales[[#This Row],[Contenido]],Contenido_cod[],2,0)</f>
        <v>2</v>
      </c>
      <c r="M3028" t="str">
        <f>+VLOOKUP(Importaciones_mensuales[[#This Row],[Código Arancelario]],Codigos10[],7,0)</f>
        <v>Pepinos y pepinillos</v>
      </c>
      <c r="N3028">
        <v>2015</v>
      </c>
      <c r="O3028" t="s">
        <v>364</v>
      </c>
      <c r="P3028">
        <v>0.1074529204060615</v>
      </c>
      <c r="Q3028" t="s">
        <v>364</v>
      </c>
      <c r="R3028" t="s">
        <v>364</v>
      </c>
      <c r="S3028">
        <v>0.10879280896908121</v>
      </c>
      <c r="T3028">
        <v>0.10816848173528786</v>
      </c>
      <c r="U3028">
        <v>0.10992009888315014</v>
      </c>
      <c r="V3028">
        <v>0.10822498888394842</v>
      </c>
      <c r="W3028">
        <v>0.11049261083743843</v>
      </c>
      <c r="X3028" t="s">
        <v>364</v>
      </c>
      <c r="Y3028" t="s">
        <v>364</v>
      </c>
      <c r="Z3028" t="s">
        <v>364</v>
      </c>
    </row>
    <row r="3029" spans="1:26" x14ac:dyDescent="0.25">
      <c r="A3029" t="s">
        <v>50</v>
      </c>
      <c r="B3029" t="s">
        <v>363</v>
      </c>
      <c r="C3029" t="str">
        <f>+VLOOKUP(Importaciones_mensuales[[#This Row],[Código Arancelario]],Codigos10[],2,0)</f>
        <v>Poroto</v>
      </c>
      <c r="D3029">
        <f>+VLOOKUP(Importaciones_mensuales[[#This Row],[Cultivo]],Cod_categoría[],2,0)</f>
        <v>100110002</v>
      </c>
      <c r="E3029" t="str">
        <f>+VLOOKUP(Importaciones_mensuales[[#This Row],[Código Arancelario]],Codigos10[],4,0)</f>
        <v>Fresco</v>
      </c>
      <c r="F3029">
        <f>+VLOOKUP(Importaciones_mensuales[[#This Row],[Procesamiento]],Cod_procesamiento[],2,0)</f>
        <v>4</v>
      </c>
      <c r="G3029" t="str">
        <f>+VLOOKUP(Importaciones_mensuales[[#This Row],[Código Arancelario]],Codigos10[],3,0)</f>
        <v>Sin especificar</v>
      </c>
      <c r="H3029">
        <f>+VLOOKUP(Importaciones_mensuales[[#This Row],[Tipo]],Cod_tipo[],2,0)</f>
        <v>5</v>
      </c>
      <c r="I3029" t="str">
        <f>+VLOOKUP(Importaciones_mensuales[[#This Row],[Código Arancelario]],Codigos10[],5,0)</f>
        <v>Hortalizas</v>
      </c>
      <c r="J3029">
        <f>+VLOOKUP(Importaciones_mensuales[[#This Row],[Categoría]],Cod_Tipo_cultivo[],2,0)</f>
        <v>7</v>
      </c>
      <c r="K3029" t="s">
        <v>20</v>
      </c>
      <c r="L3029">
        <f>+VLOOKUP(Importaciones_mensuales[[#This Row],[Contenido]],Contenido_cod[],2,0)</f>
        <v>2</v>
      </c>
      <c r="M3029" t="str">
        <f>+VLOOKUP(Importaciones_mensuales[[#This Row],[Código Arancelario]],Codigos10[],7,0)</f>
        <v>Sin especificar</v>
      </c>
      <c r="N3029">
        <v>2015</v>
      </c>
      <c r="O3029" t="s">
        <v>364</v>
      </c>
      <c r="P3029" t="s">
        <v>364</v>
      </c>
      <c r="Q3029">
        <v>0.14937142857142857</v>
      </c>
      <c r="R3029">
        <v>8.332876712328767E-2</v>
      </c>
      <c r="S3029">
        <v>0.10589998783941074</v>
      </c>
      <c r="T3029">
        <v>0.10238208905626939</v>
      </c>
      <c r="U3029">
        <v>0.10282244777053688</v>
      </c>
      <c r="V3029">
        <v>0.10297920610859289</v>
      </c>
      <c r="W3029">
        <v>0.10390084657937673</v>
      </c>
      <c r="X3029">
        <v>0.10852291470925984</v>
      </c>
      <c r="Y3029">
        <v>0.11305502275033924</v>
      </c>
      <c r="Z3029">
        <v>0.10540124462883391</v>
      </c>
    </row>
    <row r="3030" spans="1:26" x14ac:dyDescent="0.25">
      <c r="A3030" t="s">
        <v>52</v>
      </c>
      <c r="B3030" t="s">
        <v>363</v>
      </c>
      <c r="C3030" t="str">
        <f>+VLOOKUP(Importaciones_mensuales[[#This Row],[Código Arancelario]],Codigos10[],2,0)</f>
        <v>Otras legumbres de vaina</v>
      </c>
      <c r="D3030">
        <f>+VLOOKUP(Importaciones_mensuales[[#This Row],[Cultivo]],Cod_categoría[],2,0)</f>
        <v>100114032</v>
      </c>
      <c r="E3030" t="str">
        <f>+VLOOKUP(Importaciones_mensuales[[#This Row],[Código Arancelario]],Codigos10[],4,0)</f>
        <v>Fresco</v>
      </c>
      <c r="F3030">
        <f>+VLOOKUP(Importaciones_mensuales[[#This Row],[Procesamiento]],Cod_procesamiento[],2,0)</f>
        <v>4</v>
      </c>
      <c r="G3030" t="str">
        <f>+VLOOKUP(Importaciones_mensuales[[#This Row],[Código Arancelario]],Codigos10[],3,0)</f>
        <v>Sin especificar</v>
      </c>
      <c r="H3030">
        <f>+VLOOKUP(Importaciones_mensuales[[#This Row],[Tipo]],Cod_tipo[],2,0)</f>
        <v>5</v>
      </c>
      <c r="I3030" t="str">
        <f>+VLOOKUP(Importaciones_mensuales[[#This Row],[Código Arancelario]],Codigos10[],5,0)</f>
        <v>Hortalizas</v>
      </c>
      <c r="J3030">
        <f>+VLOOKUP(Importaciones_mensuales[[#This Row],[Categoría]],Cod_Tipo_cultivo[],2,0)</f>
        <v>7</v>
      </c>
      <c r="K3030" t="s">
        <v>20</v>
      </c>
      <c r="L3030">
        <f>+VLOOKUP(Importaciones_mensuales[[#This Row],[Contenido]],Contenido_cod[],2,0)</f>
        <v>2</v>
      </c>
      <c r="M3030" t="str">
        <f>+VLOOKUP(Importaciones_mensuales[[#This Row],[Código Arancelario]],Codigos10[],7,0)</f>
        <v>Sin especificar</v>
      </c>
      <c r="N3030">
        <v>2015</v>
      </c>
      <c r="O3030" t="s">
        <v>364</v>
      </c>
      <c r="P3030" t="s">
        <v>364</v>
      </c>
      <c r="Q3030" t="s">
        <v>364</v>
      </c>
      <c r="R3030" t="s">
        <v>364</v>
      </c>
      <c r="S3030" t="s">
        <v>364</v>
      </c>
      <c r="T3030" t="s">
        <v>364</v>
      </c>
      <c r="U3030" t="s">
        <v>364</v>
      </c>
      <c r="V3030" t="s">
        <v>364</v>
      </c>
      <c r="W3030" t="s">
        <v>364</v>
      </c>
      <c r="X3030">
        <v>0.11100683760683761</v>
      </c>
      <c r="Y3030" t="s">
        <v>364</v>
      </c>
      <c r="Z3030" t="s">
        <v>364</v>
      </c>
    </row>
    <row r="3031" spans="1:26" x14ac:dyDescent="0.25">
      <c r="A3031" t="s">
        <v>333</v>
      </c>
      <c r="B3031" t="s">
        <v>362</v>
      </c>
      <c r="C3031" t="str">
        <f>+VLOOKUP(Importaciones_mensuales[[#This Row],[Código Arancelario]],Codigos10[],2,0)</f>
        <v>Ciruela</v>
      </c>
      <c r="D3031">
        <f>+VLOOKUP(Importaciones_mensuales[[#This Row],[Cultivo]],Cod_categoría[],2,0)</f>
        <v>100103002</v>
      </c>
      <c r="E3031" t="str">
        <f>+VLOOKUP(Importaciones_mensuales[[#This Row],[Código Arancelario]],Codigos10[],4,0)</f>
        <v>Fresco</v>
      </c>
      <c r="F3031">
        <f>+VLOOKUP(Importaciones_mensuales[[#This Row],[Procesamiento]],Cod_procesamiento[],2,0)</f>
        <v>4</v>
      </c>
      <c r="G3031" t="str">
        <f>+VLOOKUP(Importaciones_mensuales[[#This Row],[Código Arancelario]],Codigos10[],3,0)</f>
        <v>Orgánico</v>
      </c>
      <c r="H3031">
        <f>+VLOOKUP(Importaciones_mensuales[[#This Row],[Tipo]],Cod_tipo[],2,0)</f>
        <v>1</v>
      </c>
      <c r="I3031" t="str">
        <f>+VLOOKUP(Importaciones_mensuales[[#This Row],[Código Arancelario]],Codigos10[],5,0)</f>
        <v>Frutos de carozo</v>
      </c>
      <c r="J3031">
        <f>+VLOOKUP(Importaciones_mensuales[[#This Row],[Categoría]],Cod_Tipo_cultivo[],2,0)</f>
        <v>5</v>
      </c>
      <c r="K3031" t="s">
        <v>129</v>
      </c>
      <c r="L3031">
        <f>+VLOOKUP(Importaciones_mensuales[[#This Row],[Contenido]],Contenido_cod[],2,0)</f>
        <v>1</v>
      </c>
      <c r="M3031" t="str">
        <f>+VLOOKUP(Importaciones_mensuales[[#This Row],[Código Arancelario]],Codigos10[],7,0)</f>
        <v>Sin especificar</v>
      </c>
      <c r="N3031">
        <v>2016</v>
      </c>
      <c r="O3031">
        <v>0</v>
      </c>
      <c r="P3031">
        <v>0</v>
      </c>
      <c r="Q3031">
        <v>0</v>
      </c>
      <c r="R3031">
        <v>0</v>
      </c>
      <c r="S3031">
        <v>280</v>
      </c>
      <c r="T3031">
        <v>788</v>
      </c>
      <c r="U3031">
        <v>0</v>
      </c>
      <c r="V3031">
        <v>0</v>
      </c>
      <c r="W3031">
        <v>0</v>
      </c>
      <c r="X3031">
        <v>0</v>
      </c>
      <c r="Y3031">
        <v>0</v>
      </c>
      <c r="Z3031">
        <v>0</v>
      </c>
    </row>
    <row r="3032" spans="1:26" x14ac:dyDescent="0.25">
      <c r="A3032" t="s">
        <v>279</v>
      </c>
      <c r="B3032" t="s">
        <v>363</v>
      </c>
      <c r="C3032" t="str">
        <f>+VLOOKUP(Importaciones_mensuales[[#This Row],[Código Arancelario]],Codigos10[],2,0)</f>
        <v>Berenjena</v>
      </c>
      <c r="D3032">
        <f>+VLOOKUP(Importaciones_mensuales[[#This Row],[Cultivo]],Cod_categoría[],2,0)</f>
        <v>100112001</v>
      </c>
      <c r="E3032" t="str">
        <f>+VLOOKUP(Importaciones_mensuales[[#This Row],[Código Arancelario]],Codigos10[],4,0)</f>
        <v>Fresco</v>
      </c>
      <c r="F3032">
        <f>+VLOOKUP(Importaciones_mensuales[[#This Row],[Procesamiento]],Cod_procesamiento[],2,0)</f>
        <v>4</v>
      </c>
      <c r="G3032" t="str">
        <f>+VLOOKUP(Importaciones_mensuales[[#This Row],[Código Arancelario]],Codigos10[],3,0)</f>
        <v>Sin especificar</v>
      </c>
      <c r="H3032">
        <f>+VLOOKUP(Importaciones_mensuales[[#This Row],[Tipo]],Cod_tipo[],2,0)</f>
        <v>5</v>
      </c>
      <c r="I3032" t="str">
        <f>+VLOOKUP(Importaciones_mensuales[[#This Row],[Código Arancelario]],Codigos10[],5,0)</f>
        <v>Hortalizas</v>
      </c>
      <c r="J3032">
        <f>+VLOOKUP(Importaciones_mensuales[[#This Row],[Categoría]],Cod_Tipo_cultivo[],2,0)</f>
        <v>7</v>
      </c>
      <c r="K3032" t="s">
        <v>20</v>
      </c>
      <c r="L3032">
        <f>+VLOOKUP(Importaciones_mensuales[[#This Row],[Contenido]],Contenido_cod[],2,0)</f>
        <v>2</v>
      </c>
      <c r="M3032" t="str">
        <f>+VLOOKUP(Importaciones_mensuales[[#This Row],[Código Arancelario]],Codigos10[],7,0)</f>
        <v>Sin especificar</v>
      </c>
      <c r="N3032">
        <v>2015</v>
      </c>
      <c r="O3032" t="s">
        <v>364</v>
      </c>
      <c r="P3032" t="s">
        <v>364</v>
      </c>
      <c r="Q3032" t="s">
        <v>364</v>
      </c>
      <c r="R3032" t="s">
        <v>364</v>
      </c>
      <c r="S3032" t="s">
        <v>364</v>
      </c>
      <c r="T3032" t="s">
        <v>364</v>
      </c>
      <c r="U3032" t="s">
        <v>364</v>
      </c>
      <c r="V3032" t="s">
        <v>364</v>
      </c>
      <c r="W3032" t="s">
        <v>364</v>
      </c>
      <c r="X3032">
        <v>791.44095341278444</v>
      </c>
      <c r="Y3032" t="s">
        <v>364</v>
      </c>
      <c r="Z3032" t="s">
        <v>364</v>
      </c>
    </row>
    <row r="3033" spans="1:26" x14ac:dyDescent="0.25">
      <c r="A3033" t="s">
        <v>281</v>
      </c>
      <c r="B3033" t="s">
        <v>363</v>
      </c>
      <c r="C3033" t="str">
        <f>+VLOOKUP(Importaciones_mensuales[[#This Row],[Código Arancelario]],Codigos10[],2,0)</f>
        <v>Apio</v>
      </c>
      <c r="D3033">
        <f>+VLOOKUP(Importaciones_mensuales[[#This Row],[Cultivo]],Cod_categoría[],2,0)</f>
        <v>100112017</v>
      </c>
      <c r="E3033" t="str">
        <f>+VLOOKUP(Importaciones_mensuales[[#This Row],[Código Arancelario]],Codigos10[],4,0)</f>
        <v>Fresco</v>
      </c>
      <c r="F3033">
        <f>+VLOOKUP(Importaciones_mensuales[[#This Row],[Procesamiento]],Cod_procesamiento[],2,0)</f>
        <v>4</v>
      </c>
      <c r="G3033" t="str">
        <f>+VLOOKUP(Importaciones_mensuales[[#This Row],[Código Arancelario]],Codigos10[],3,0)</f>
        <v>Sin especificar</v>
      </c>
      <c r="H3033">
        <f>+VLOOKUP(Importaciones_mensuales[[#This Row],[Tipo]],Cod_tipo[],2,0)</f>
        <v>5</v>
      </c>
      <c r="I3033" t="str">
        <f>+VLOOKUP(Importaciones_mensuales[[#This Row],[Código Arancelario]],Codigos10[],5,0)</f>
        <v>Hortalizas</v>
      </c>
      <c r="J3033">
        <f>+VLOOKUP(Importaciones_mensuales[[#This Row],[Categoría]],Cod_Tipo_cultivo[],2,0)</f>
        <v>7</v>
      </c>
      <c r="K3033" t="s">
        <v>20</v>
      </c>
      <c r="L3033">
        <f>+VLOOKUP(Importaciones_mensuales[[#This Row],[Contenido]],Contenido_cod[],2,0)</f>
        <v>2</v>
      </c>
      <c r="M3033" t="str">
        <f>+VLOOKUP(Importaciones_mensuales[[#This Row],[Código Arancelario]],Codigos10[],7,0)</f>
        <v>Sin especificar</v>
      </c>
      <c r="N3033">
        <v>2015</v>
      </c>
      <c r="O3033" t="s">
        <v>364</v>
      </c>
      <c r="P3033" t="s">
        <v>364</v>
      </c>
      <c r="Q3033" t="s">
        <v>364</v>
      </c>
      <c r="R3033" t="s">
        <v>364</v>
      </c>
      <c r="S3033" t="s">
        <v>364</v>
      </c>
      <c r="T3033" t="s">
        <v>364</v>
      </c>
      <c r="U3033" t="s">
        <v>364</v>
      </c>
      <c r="V3033" t="s">
        <v>364</v>
      </c>
      <c r="W3033">
        <v>30.499999999999996</v>
      </c>
      <c r="X3033" t="s">
        <v>364</v>
      </c>
      <c r="Y3033" t="s">
        <v>364</v>
      </c>
      <c r="Z3033" t="s">
        <v>364</v>
      </c>
    </row>
    <row r="3034" spans="1:26" x14ac:dyDescent="0.25">
      <c r="A3034" t="s">
        <v>58</v>
      </c>
      <c r="B3034" t="s">
        <v>363</v>
      </c>
      <c r="C3034" t="str">
        <f>+VLOOKUP(Importaciones_mensuales[[#This Row],[Código Arancelario]],Codigos10[],2,0)</f>
        <v>Ají</v>
      </c>
      <c r="D3034">
        <f>+VLOOKUP(Importaciones_mensuales[[#This Row],[Cultivo]],Cod_categoría[],2,0)</f>
        <v>100112021</v>
      </c>
      <c r="E3034" t="str">
        <f>+VLOOKUP(Importaciones_mensuales[[#This Row],[Código Arancelario]],Codigos10[],4,0)</f>
        <v>Fresco</v>
      </c>
      <c r="F3034">
        <f>+VLOOKUP(Importaciones_mensuales[[#This Row],[Procesamiento]],Cod_procesamiento[],2,0)</f>
        <v>4</v>
      </c>
      <c r="G3034" t="str">
        <f>+VLOOKUP(Importaciones_mensuales[[#This Row],[Código Arancelario]],Codigos10[],3,0)</f>
        <v>Sin especificar</v>
      </c>
      <c r="H3034">
        <f>+VLOOKUP(Importaciones_mensuales[[#This Row],[Tipo]],Cod_tipo[],2,0)</f>
        <v>5</v>
      </c>
      <c r="I3034" t="str">
        <f>+VLOOKUP(Importaciones_mensuales[[#This Row],[Código Arancelario]],Codigos10[],5,0)</f>
        <v>Hortalizas</v>
      </c>
      <c r="J3034">
        <f>+VLOOKUP(Importaciones_mensuales[[#This Row],[Categoría]],Cod_Tipo_cultivo[],2,0)</f>
        <v>7</v>
      </c>
      <c r="K3034" t="s">
        <v>20</v>
      </c>
      <c r="L3034">
        <f>+VLOOKUP(Importaciones_mensuales[[#This Row],[Contenido]],Contenido_cod[],2,0)</f>
        <v>2</v>
      </c>
      <c r="M3034" t="str">
        <f>+VLOOKUP(Importaciones_mensuales[[#This Row],[Código Arancelario]],Codigos10[],7,0)</f>
        <v>Sin especificar</v>
      </c>
      <c r="N3034">
        <v>2015</v>
      </c>
      <c r="O3034">
        <v>1.68</v>
      </c>
      <c r="P3034" t="s">
        <v>364</v>
      </c>
      <c r="Q3034">
        <v>1.9709634734665749</v>
      </c>
      <c r="R3034" t="s">
        <v>364</v>
      </c>
      <c r="S3034">
        <v>1.2965429411088127</v>
      </c>
      <c r="T3034">
        <v>0.47393406593406595</v>
      </c>
      <c r="U3034">
        <v>1.4789401886642282</v>
      </c>
      <c r="V3034" t="s">
        <v>364</v>
      </c>
      <c r="W3034">
        <v>8.278329856985005</v>
      </c>
      <c r="X3034">
        <v>0.60461538461538467</v>
      </c>
      <c r="Y3034">
        <v>426.83255813953491</v>
      </c>
      <c r="Z3034" t="s">
        <v>364</v>
      </c>
    </row>
    <row r="3035" spans="1:26" x14ac:dyDescent="0.25">
      <c r="A3035" t="s">
        <v>62</v>
      </c>
      <c r="B3035" t="s">
        <v>363</v>
      </c>
      <c r="C3035" t="str">
        <f>+VLOOKUP(Importaciones_mensuales[[#This Row],[Código Arancelario]],Codigos10[],2,0)</f>
        <v>Zapallo</v>
      </c>
      <c r="D3035">
        <f>+VLOOKUP(Importaciones_mensuales[[#This Row],[Cultivo]],Cod_categoría[],2,0)</f>
        <v>100112032</v>
      </c>
      <c r="E3035" t="str">
        <f>+VLOOKUP(Importaciones_mensuales[[#This Row],[Código Arancelario]],Codigos10[],4,0)</f>
        <v>Fresco</v>
      </c>
      <c r="F3035">
        <f>+VLOOKUP(Importaciones_mensuales[[#This Row],[Procesamiento]],Cod_procesamiento[],2,0)</f>
        <v>4</v>
      </c>
      <c r="G3035" t="str">
        <f>+VLOOKUP(Importaciones_mensuales[[#This Row],[Código Arancelario]],Codigos10[],3,0)</f>
        <v>Sin especificar</v>
      </c>
      <c r="H3035">
        <f>+VLOOKUP(Importaciones_mensuales[[#This Row],[Tipo]],Cod_tipo[],2,0)</f>
        <v>5</v>
      </c>
      <c r="I3035" t="str">
        <f>+VLOOKUP(Importaciones_mensuales[[#This Row],[Código Arancelario]],Codigos10[],5,0)</f>
        <v>Hortalizas</v>
      </c>
      <c r="J3035">
        <f>+VLOOKUP(Importaciones_mensuales[[#This Row],[Categoría]],Cod_Tipo_cultivo[],2,0)</f>
        <v>7</v>
      </c>
      <c r="K3035" t="s">
        <v>20</v>
      </c>
      <c r="L3035">
        <f>+VLOOKUP(Importaciones_mensuales[[#This Row],[Contenido]],Contenido_cod[],2,0)</f>
        <v>2</v>
      </c>
      <c r="M3035" t="str">
        <f>+VLOOKUP(Importaciones_mensuales[[#This Row],[Código Arancelario]],Codigos10[],7,0)</f>
        <v>De guarda</v>
      </c>
      <c r="N3035">
        <v>2015</v>
      </c>
      <c r="O3035">
        <v>0.10866666666666666</v>
      </c>
      <c r="P3035" t="s">
        <v>364</v>
      </c>
      <c r="Q3035" t="s">
        <v>364</v>
      </c>
      <c r="R3035" t="s">
        <v>364</v>
      </c>
      <c r="S3035" t="s">
        <v>364</v>
      </c>
      <c r="T3035" t="s">
        <v>364</v>
      </c>
      <c r="U3035" t="s">
        <v>364</v>
      </c>
      <c r="V3035" t="s">
        <v>364</v>
      </c>
      <c r="W3035">
        <v>0.10589738304078498</v>
      </c>
      <c r="X3035">
        <v>0.10613643016118166</v>
      </c>
      <c r="Y3035">
        <v>0.10960260362881516</v>
      </c>
      <c r="Z3035">
        <v>0.12245620333727714</v>
      </c>
    </row>
    <row r="3036" spans="1:26" x14ac:dyDescent="0.25">
      <c r="A3036" t="s">
        <v>325</v>
      </c>
      <c r="B3036" t="s">
        <v>363</v>
      </c>
      <c r="C3036" t="str">
        <f>+VLOOKUP(Importaciones_mensuales[[#This Row],[Código Arancelario]],Codigos10[],2,0)</f>
        <v>Zapallo</v>
      </c>
      <c r="D3036">
        <f>+VLOOKUP(Importaciones_mensuales[[#This Row],[Cultivo]],Cod_categoría[],2,0)</f>
        <v>100112032</v>
      </c>
      <c r="E3036" t="str">
        <f>+VLOOKUP(Importaciones_mensuales[[#This Row],[Código Arancelario]],Codigos10[],4,0)</f>
        <v>Fresco</v>
      </c>
      <c r="F3036">
        <f>+VLOOKUP(Importaciones_mensuales[[#This Row],[Procesamiento]],Cod_procesamiento[],2,0)</f>
        <v>4</v>
      </c>
      <c r="G3036" t="str">
        <f>+VLOOKUP(Importaciones_mensuales[[#This Row],[Código Arancelario]],Codigos10[],3,0)</f>
        <v>Sin especificar</v>
      </c>
      <c r="H3036">
        <f>+VLOOKUP(Importaciones_mensuales[[#This Row],[Tipo]],Cod_tipo[],2,0)</f>
        <v>5</v>
      </c>
      <c r="I3036" t="str">
        <f>+VLOOKUP(Importaciones_mensuales[[#This Row],[Código Arancelario]],Codigos10[],5,0)</f>
        <v>Hortalizas</v>
      </c>
      <c r="J3036">
        <f>+VLOOKUP(Importaciones_mensuales[[#This Row],[Categoría]],Cod_Tipo_cultivo[],2,0)</f>
        <v>7</v>
      </c>
      <c r="K3036" t="s">
        <v>20</v>
      </c>
      <c r="L3036">
        <f>+VLOOKUP(Importaciones_mensuales[[#This Row],[Contenido]],Contenido_cod[],2,0)</f>
        <v>2</v>
      </c>
      <c r="M3036" t="str">
        <f>+VLOOKUP(Importaciones_mensuales[[#This Row],[Código Arancelario]],Codigos10[],7,0)</f>
        <v>Kabutial</v>
      </c>
      <c r="N3036">
        <v>2015</v>
      </c>
      <c r="O3036" t="s">
        <v>364</v>
      </c>
      <c r="P3036" t="s">
        <v>364</v>
      </c>
      <c r="Q3036" t="s">
        <v>364</v>
      </c>
      <c r="R3036" t="s">
        <v>364</v>
      </c>
      <c r="S3036" t="s">
        <v>364</v>
      </c>
      <c r="T3036" t="s">
        <v>364</v>
      </c>
      <c r="U3036" t="s">
        <v>364</v>
      </c>
      <c r="V3036" t="s">
        <v>364</v>
      </c>
      <c r="W3036" t="s">
        <v>364</v>
      </c>
      <c r="X3036" t="s">
        <v>364</v>
      </c>
      <c r="Y3036">
        <v>0.34995646258503399</v>
      </c>
      <c r="Z3036">
        <v>0.35023896103896107</v>
      </c>
    </row>
    <row r="3037" spans="1:26" x14ac:dyDescent="0.25">
      <c r="A3037" t="s">
        <v>284</v>
      </c>
      <c r="B3037" t="s">
        <v>363</v>
      </c>
      <c r="C3037" t="str">
        <f>+VLOOKUP(Importaciones_mensuales[[#This Row],[Código Arancelario]],Codigos10[],2,0)</f>
        <v>Zapallo</v>
      </c>
      <c r="D3037">
        <f>+VLOOKUP(Importaciones_mensuales[[#This Row],[Cultivo]],Cod_categoría[],2,0)</f>
        <v>100112032</v>
      </c>
      <c r="E3037" t="str">
        <f>+VLOOKUP(Importaciones_mensuales[[#This Row],[Código Arancelario]],Codigos10[],4,0)</f>
        <v>Fresco</v>
      </c>
      <c r="F3037">
        <f>+VLOOKUP(Importaciones_mensuales[[#This Row],[Procesamiento]],Cod_procesamiento[],2,0)</f>
        <v>4</v>
      </c>
      <c r="G3037" t="str">
        <f>+VLOOKUP(Importaciones_mensuales[[#This Row],[Código Arancelario]],Codigos10[],3,0)</f>
        <v>Sin especificar</v>
      </c>
      <c r="H3037">
        <f>+VLOOKUP(Importaciones_mensuales[[#This Row],[Tipo]],Cod_tipo[],2,0)</f>
        <v>5</v>
      </c>
      <c r="I3037" t="str">
        <f>+VLOOKUP(Importaciones_mensuales[[#This Row],[Código Arancelario]],Codigos10[],5,0)</f>
        <v>Hortalizas</v>
      </c>
      <c r="J3037">
        <f>+VLOOKUP(Importaciones_mensuales[[#This Row],[Categoría]],Cod_Tipo_cultivo[],2,0)</f>
        <v>7</v>
      </c>
      <c r="K3037" t="s">
        <v>20</v>
      </c>
      <c r="L3037">
        <f>+VLOOKUP(Importaciones_mensuales[[#This Row],[Contenido]],Contenido_cod[],2,0)</f>
        <v>2</v>
      </c>
      <c r="M3037" t="str">
        <f>+VLOOKUP(Importaciones_mensuales[[#This Row],[Código Arancelario]],Codigos10[],7,0)</f>
        <v>Sin especificar</v>
      </c>
      <c r="N3037">
        <v>2015</v>
      </c>
      <c r="O3037" t="s">
        <v>364</v>
      </c>
      <c r="P3037" t="s">
        <v>364</v>
      </c>
      <c r="Q3037" t="s">
        <v>364</v>
      </c>
      <c r="R3037" t="s">
        <v>364</v>
      </c>
      <c r="S3037" t="s">
        <v>364</v>
      </c>
      <c r="T3037" t="s">
        <v>364</v>
      </c>
      <c r="U3037">
        <v>0.10816554449058581</v>
      </c>
      <c r="V3037" t="s">
        <v>364</v>
      </c>
      <c r="W3037">
        <v>0.1063555486712552</v>
      </c>
      <c r="X3037">
        <v>0.10578485593031046</v>
      </c>
      <c r="Y3037">
        <v>0.1055857142857143</v>
      </c>
      <c r="Z3037" t="s">
        <v>364</v>
      </c>
    </row>
    <row r="3038" spans="1:26" x14ac:dyDescent="0.25">
      <c r="A3038" t="s">
        <v>67</v>
      </c>
      <c r="B3038" t="s">
        <v>363</v>
      </c>
      <c r="C3038" t="str">
        <f>+VLOOKUP(Importaciones_mensuales[[#This Row],[Código Arancelario]],Codigos10[],2,0)</f>
        <v>Papa</v>
      </c>
      <c r="D3038">
        <f>+VLOOKUP(Importaciones_mensuales[[#This Row],[Cultivo]],Cod_categoría[],2,0)</f>
        <v>100114001</v>
      </c>
      <c r="E3038" t="str">
        <f>+VLOOKUP(Importaciones_mensuales[[#This Row],[Código Arancelario]],Codigos10[],4,0)</f>
        <v>Congelado</v>
      </c>
      <c r="F3038">
        <f>+VLOOKUP(Importaciones_mensuales[[#This Row],[Procesamiento]],Cod_procesamiento[],2,0)</f>
        <v>1</v>
      </c>
      <c r="G3038" t="str">
        <f>+VLOOKUP(Importaciones_mensuales[[#This Row],[Código Arancelario]],Codigos10[],3,0)</f>
        <v>Sin especificar</v>
      </c>
      <c r="H3038">
        <f>+VLOOKUP(Importaciones_mensuales[[#This Row],[Tipo]],Cod_tipo[],2,0)</f>
        <v>5</v>
      </c>
      <c r="I3038" t="str">
        <f>+VLOOKUP(Importaciones_mensuales[[#This Row],[Código Arancelario]],Codigos10[],5,0)</f>
        <v>Tubérculos</v>
      </c>
      <c r="J3038">
        <f>+VLOOKUP(Importaciones_mensuales[[#This Row],[Categoría]],Cod_Tipo_cultivo[],2,0)</f>
        <v>9</v>
      </c>
      <c r="K3038" t="s">
        <v>20</v>
      </c>
      <c r="L3038">
        <f>+VLOOKUP(Importaciones_mensuales[[#This Row],[Contenido]],Contenido_cod[],2,0)</f>
        <v>2</v>
      </c>
      <c r="M3038" t="str">
        <f>+VLOOKUP(Importaciones_mensuales[[#This Row],[Código Arancelario]],Codigos10[],7,0)</f>
        <v>Sin especificar</v>
      </c>
      <c r="N3038">
        <v>2015</v>
      </c>
      <c r="O3038">
        <v>0.22471179172360417</v>
      </c>
      <c r="P3038">
        <v>0.57890718213160797</v>
      </c>
      <c r="Q3038">
        <v>0.92242035629784835</v>
      </c>
      <c r="R3038">
        <v>3.2327986620914131</v>
      </c>
      <c r="S3038">
        <v>1.6499430894308944</v>
      </c>
      <c r="T3038">
        <v>0.75378577586206907</v>
      </c>
      <c r="U3038">
        <v>0.81532543909647848</v>
      </c>
      <c r="V3038">
        <v>0.73620819536423843</v>
      </c>
      <c r="W3038">
        <v>0.74105177111716614</v>
      </c>
      <c r="X3038">
        <v>2.2004525146812681</v>
      </c>
      <c r="Y3038">
        <v>64.756975542542193</v>
      </c>
      <c r="Z3038">
        <v>1.5331613719040071</v>
      </c>
    </row>
    <row r="3039" spans="1:26" x14ac:dyDescent="0.25">
      <c r="A3039" t="s">
        <v>69</v>
      </c>
      <c r="B3039" t="s">
        <v>363</v>
      </c>
      <c r="C3039" t="str">
        <f>+VLOOKUP(Importaciones_mensuales[[#This Row],[Código Arancelario]],Codigos10[],2,0)</f>
        <v>Arveja</v>
      </c>
      <c r="D3039">
        <f>+VLOOKUP(Importaciones_mensuales[[#This Row],[Cultivo]],Cod_categoría[],2,0)</f>
        <v>100112022</v>
      </c>
      <c r="E3039" t="str">
        <f>+VLOOKUP(Importaciones_mensuales[[#This Row],[Código Arancelario]],Codigos10[],4,0)</f>
        <v>Congelado</v>
      </c>
      <c r="F3039">
        <f>+VLOOKUP(Importaciones_mensuales[[#This Row],[Procesamiento]],Cod_procesamiento[],2,0)</f>
        <v>1</v>
      </c>
      <c r="G3039" t="str">
        <f>+VLOOKUP(Importaciones_mensuales[[#This Row],[Código Arancelario]],Codigos10[],3,0)</f>
        <v>Sin especificar</v>
      </c>
      <c r="H3039">
        <f>+VLOOKUP(Importaciones_mensuales[[#This Row],[Tipo]],Cod_tipo[],2,0)</f>
        <v>5</v>
      </c>
      <c r="I3039" t="str">
        <f>+VLOOKUP(Importaciones_mensuales[[#This Row],[Código Arancelario]],Codigos10[],5,0)</f>
        <v>Hortalizas</v>
      </c>
      <c r="J3039">
        <f>+VLOOKUP(Importaciones_mensuales[[#This Row],[Categoría]],Cod_Tipo_cultivo[],2,0)</f>
        <v>7</v>
      </c>
      <c r="K3039" t="s">
        <v>20</v>
      </c>
      <c r="L3039">
        <f>+VLOOKUP(Importaciones_mensuales[[#This Row],[Contenido]],Contenido_cod[],2,0)</f>
        <v>2</v>
      </c>
      <c r="M3039" t="str">
        <f>+VLOOKUP(Importaciones_mensuales[[#This Row],[Código Arancelario]],Codigos10[],7,0)</f>
        <v>Sin especificar</v>
      </c>
      <c r="N3039">
        <v>2015</v>
      </c>
      <c r="O3039">
        <v>1.1269036027263877</v>
      </c>
      <c r="P3039">
        <v>1.0697447477925504</v>
      </c>
      <c r="Q3039">
        <v>1.1167485029940121</v>
      </c>
      <c r="R3039">
        <v>1.0474317948717946</v>
      </c>
      <c r="S3039">
        <v>1.0046440586586156</v>
      </c>
      <c r="T3039">
        <v>0.99243008464668192</v>
      </c>
      <c r="U3039">
        <v>1.0147110374230224</v>
      </c>
      <c r="V3039">
        <v>0.93961850204889674</v>
      </c>
      <c r="W3039">
        <v>0.98260858649259353</v>
      </c>
      <c r="X3039">
        <v>1.0225120020760348</v>
      </c>
      <c r="Y3039">
        <v>1.0092900548600365</v>
      </c>
      <c r="Z3039">
        <v>1.0497714087808403</v>
      </c>
    </row>
    <row r="3040" spans="1:26" x14ac:dyDescent="0.25">
      <c r="A3040" t="s">
        <v>70</v>
      </c>
      <c r="B3040" t="s">
        <v>363</v>
      </c>
      <c r="C3040" t="str">
        <f>+VLOOKUP(Importaciones_mensuales[[#This Row],[Código Arancelario]],Codigos10[],2,0)</f>
        <v>Poroto</v>
      </c>
      <c r="D3040">
        <f>+VLOOKUP(Importaciones_mensuales[[#This Row],[Cultivo]],Cod_categoría[],2,0)</f>
        <v>100110002</v>
      </c>
      <c r="E3040" t="str">
        <f>+VLOOKUP(Importaciones_mensuales[[#This Row],[Código Arancelario]],Codigos10[],4,0)</f>
        <v>Congelado</v>
      </c>
      <c r="F3040">
        <f>+VLOOKUP(Importaciones_mensuales[[#This Row],[Procesamiento]],Cod_procesamiento[],2,0)</f>
        <v>1</v>
      </c>
      <c r="G3040" t="str">
        <f>+VLOOKUP(Importaciones_mensuales[[#This Row],[Código Arancelario]],Codigos10[],3,0)</f>
        <v>Sin especificar</v>
      </c>
      <c r="H3040">
        <f>+VLOOKUP(Importaciones_mensuales[[#This Row],[Tipo]],Cod_tipo[],2,0)</f>
        <v>5</v>
      </c>
      <c r="I3040" t="str">
        <f>+VLOOKUP(Importaciones_mensuales[[#This Row],[Código Arancelario]],Codigos10[],5,0)</f>
        <v>Hortalizas</v>
      </c>
      <c r="J3040">
        <f>+VLOOKUP(Importaciones_mensuales[[#This Row],[Categoría]],Cod_Tipo_cultivo[],2,0)</f>
        <v>7</v>
      </c>
      <c r="K3040" t="s">
        <v>20</v>
      </c>
      <c r="L3040">
        <f>+VLOOKUP(Importaciones_mensuales[[#This Row],[Contenido]],Contenido_cod[],2,0)</f>
        <v>2</v>
      </c>
      <c r="M3040" t="str">
        <f>+VLOOKUP(Importaciones_mensuales[[#This Row],[Código Arancelario]],Codigos10[],7,0)</f>
        <v>Sin especificar</v>
      </c>
      <c r="N3040">
        <v>2015</v>
      </c>
      <c r="O3040">
        <v>1.136527370710031</v>
      </c>
      <c r="P3040">
        <v>1.3170647777521638</v>
      </c>
      <c r="Q3040">
        <v>0.94724306688417614</v>
      </c>
      <c r="R3040">
        <v>0.85855531221290537</v>
      </c>
      <c r="S3040">
        <v>0.85112801028105267</v>
      </c>
      <c r="T3040">
        <v>0.95146042182007562</v>
      </c>
      <c r="U3040">
        <v>0.85491278132836512</v>
      </c>
      <c r="V3040">
        <v>0.83688100778584551</v>
      </c>
      <c r="W3040">
        <v>0.92150791086922645</v>
      </c>
      <c r="X3040">
        <v>0.86030156422520432</v>
      </c>
      <c r="Y3040">
        <v>0.91157740124077402</v>
      </c>
      <c r="Z3040">
        <v>0.86173338927190468</v>
      </c>
    </row>
    <row r="3041" spans="1:26" x14ac:dyDescent="0.25">
      <c r="A3041" t="s">
        <v>71</v>
      </c>
      <c r="B3041" t="s">
        <v>363</v>
      </c>
      <c r="C3041" t="str">
        <f>+VLOOKUP(Importaciones_mensuales[[#This Row],[Código Arancelario]],Codigos10[],2,0)</f>
        <v>Haba</v>
      </c>
      <c r="D3041">
        <f>+VLOOKUP(Importaciones_mensuales[[#This Row],[Cultivo]],Cod_categoría[],2,0)</f>
        <v>100112026</v>
      </c>
      <c r="E3041" t="str">
        <f>+VLOOKUP(Importaciones_mensuales[[#This Row],[Código Arancelario]],Codigos10[],4,0)</f>
        <v>Congelado</v>
      </c>
      <c r="F3041">
        <f>+VLOOKUP(Importaciones_mensuales[[#This Row],[Procesamiento]],Cod_procesamiento[],2,0)</f>
        <v>1</v>
      </c>
      <c r="G3041" t="str">
        <f>+VLOOKUP(Importaciones_mensuales[[#This Row],[Código Arancelario]],Codigos10[],3,0)</f>
        <v>Sin especificar</v>
      </c>
      <c r="H3041">
        <f>+VLOOKUP(Importaciones_mensuales[[#This Row],[Tipo]],Cod_tipo[],2,0)</f>
        <v>5</v>
      </c>
      <c r="I3041" t="str">
        <f>+VLOOKUP(Importaciones_mensuales[[#This Row],[Código Arancelario]],Codigos10[],5,0)</f>
        <v>Hortalizas</v>
      </c>
      <c r="J3041">
        <f>+VLOOKUP(Importaciones_mensuales[[#This Row],[Categoría]],Cod_Tipo_cultivo[],2,0)</f>
        <v>7</v>
      </c>
      <c r="K3041" t="s">
        <v>20</v>
      </c>
      <c r="L3041">
        <f>+VLOOKUP(Importaciones_mensuales[[#This Row],[Contenido]],Contenido_cod[],2,0)</f>
        <v>2</v>
      </c>
      <c r="M3041" t="str">
        <f>+VLOOKUP(Importaciones_mensuales[[#This Row],[Código Arancelario]],Codigos10[],7,0)</f>
        <v>Sin especificar</v>
      </c>
      <c r="N3041">
        <v>2015</v>
      </c>
      <c r="O3041">
        <v>1.7664143126177023</v>
      </c>
      <c r="P3041">
        <v>0.93138599105812214</v>
      </c>
      <c r="Q3041">
        <v>2.9092695767195766</v>
      </c>
      <c r="R3041">
        <v>2.8112148594377508</v>
      </c>
      <c r="S3041">
        <v>1.0328054792591028</v>
      </c>
      <c r="T3041">
        <v>1.0398224699685978</v>
      </c>
      <c r="U3041">
        <v>1.6266156462585033</v>
      </c>
      <c r="V3041">
        <v>1.3027415662244965</v>
      </c>
      <c r="W3041">
        <v>1.2322469924142265</v>
      </c>
      <c r="X3041">
        <v>1.29695</v>
      </c>
      <c r="Y3041">
        <v>1.1142195512820512</v>
      </c>
      <c r="Z3041">
        <v>2.3671882210078929</v>
      </c>
    </row>
    <row r="3042" spans="1:26" x14ac:dyDescent="0.25">
      <c r="A3042" t="s">
        <v>72</v>
      </c>
      <c r="B3042" t="s">
        <v>363</v>
      </c>
      <c r="C3042" t="str">
        <f>+VLOOKUP(Importaciones_mensuales[[#This Row],[Código Arancelario]],Codigos10[],2,0)</f>
        <v>Otras legumbres de vaina</v>
      </c>
      <c r="D3042">
        <f>+VLOOKUP(Importaciones_mensuales[[#This Row],[Cultivo]],Cod_categoría[],2,0)</f>
        <v>100114032</v>
      </c>
      <c r="E3042" t="str">
        <f>+VLOOKUP(Importaciones_mensuales[[#This Row],[Código Arancelario]],Codigos10[],4,0)</f>
        <v>Congelado</v>
      </c>
      <c r="F3042">
        <f>+VLOOKUP(Importaciones_mensuales[[#This Row],[Procesamiento]],Cod_procesamiento[],2,0)</f>
        <v>1</v>
      </c>
      <c r="G3042" t="str">
        <f>+VLOOKUP(Importaciones_mensuales[[#This Row],[Código Arancelario]],Codigos10[],3,0)</f>
        <v>Sin especificar</v>
      </c>
      <c r="H3042">
        <f>+VLOOKUP(Importaciones_mensuales[[#This Row],[Tipo]],Cod_tipo[],2,0)</f>
        <v>5</v>
      </c>
      <c r="I3042" t="str">
        <f>+VLOOKUP(Importaciones_mensuales[[#This Row],[Código Arancelario]],Codigos10[],5,0)</f>
        <v>Hortalizas</v>
      </c>
      <c r="J3042">
        <f>+VLOOKUP(Importaciones_mensuales[[#This Row],[Categoría]],Cod_Tipo_cultivo[],2,0)</f>
        <v>7</v>
      </c>
      <c r="K3042" t="s">
        <v>20</v>
      </c>
      <c r="L3042">
        <f>+VLOOKUP(Importaciones_mensuales[[#This Row],[Contenido]],Contenido_cod[],2,0)</f>
        <v>2</v>
      </c>
      <c r="M3042" t="str">
        <f>+VLOOKUP(Importaciones_mensuales[[#This Row],[Código Arancelario]],Codigos10[],7,0)</f>
        <v>Sin especificar</v>
      </c>
      <c r="N3042">
        <v>2015</v>
      </c>
      <c r="O3042">
        <v>1.1000000000000001</v>
      </c>
      <c r="P3042" t="s">
        <v>364</v>
      </c>
      <c r="Q3042" t="s">
        <v>364</v>
      </c>
      <c r="R3042" t="s">
        <v>364</v>
      </c>
      <c r="S3042" t="s">
        <v>364</v>
      </c>
      <c r="T3042">
        <v>1.1353102000919963</v>
      </c>
      <c r="U3042">
        <v>2.4860768672951417</v>
      </c>
      <c r="V3042">
        <v>1.0523101190476192</v>
      </c>
      <c r="W3042">
        <v>1.05</v>
      </c>
      <c r="X3042">
        <v>1.1071396825396826</v>
      </c>
      <c r="Y3042" t="s">
        <v>364</v>
      </c>
      <c r="Z3042">
        <v>1.0649571428571429</v>
      </c>
    </row>
    <row r="3043" spans="1:26" x14ac:dyDescent="0.25">
      <c r="A3043" t="s">
        <v>73</v>
      </c>
      <c r="B3043" t="s">
        <v>363</v>
      </c>
      <c r="C3043" t="str">
        <f>+VLOOKUP(Importaciones_mensuales[[#This Row],[Código Arancelario]],Codigos10[],2,0)</f>
        <v>Espinaca</v>
      </c>
      <c r="D3043">
        <f>+VLOOKUP(Importaciones_mensuales[[#This Row],[Cultivo]],Cod_categoría[],2,0)</f>
        <v>100112012</v>
      </c>
      <c r="E3043" t="str">
        <f>+VLOOKUP(Importaciones_mensuales[[#This Row],[Código Arancelario]],Codigos10[],4,0)</f>
        <v>Congelado</v>
      </c>
      <c r="F3043">
        <f>+VLOOKUP(Importaciones_mensuales[[#This Row],[Procesamiento]],Cod_procesamiento[],2,0)</f>
        <v>1</v>
      </c>
      <c r="G3043" t="str">
        <f>+VLOOKUP(Importaciones_mensuales[[#This Row],[Código Arancelario]],Codigos10[],3,0)</f>
        <v>Sin especificar</v>
      </c>
      <c r="H3043">
        <f>+VLOOKUP(Importaciones_mensuales[[#This Row],[Tipo]],Cod_tipo[],2,0)</f>
        <v>5</v>
      </c>
      <c r="I3043" t="str">
        <f>+VLOOKUP(Importaciones_mensuales[[#This Row],[Código Arancelario]],Codigos10[],5,0)</f>
        <v>Hortalizas</v>
      </c>
      <c r="J3043">
        <f>+VLOOKUP(Importaciones_mensuales[[#This Row],[Categoría]],Cod_Tipo_cultivo[],2,0)</f>
        <v>7</v>
      </c>
      <c r="K3043" t="s">
        <v>20</v>
      </c>
      <c r="L3043">
        <f>+VLOOKUP(Importaciones_mensuales[[#This Row],[Contenido]],Contenido_cod[],2,0)</f>
        <v>2</v>
      </c>
      <c r="M3043" t="str">
        <f>+VLOOKUP(Importaciones_mensuales[[#This Row],[Código Arancelario]],Codigos10[],7,0)</f>
        <v>Sin especificar</v>
      </c>
      <c r="N3043">
        <v>2015</v>
      </c>
      <c r="O3043">
        <v>1.087938144329897</v>
      </c>
      <c r="P3043">
        <v>1.0157159697508895</v>
      </c>
      <c r="Q3043">
        <v>0.93330787037037044</v>
      </c>
      <c r="R3043">
        <v>0.8954928920997437</v>
      </c>
      <c r="S3043">
        <v>1.0148671608501705</v>
      </c>
      <c r="T3043">
        <v>0.99769705267496989</v>
      </c>
      <c r="U3043">
        <v>0.99487486236347944</v>
      </c>
      <c r="V3043">
        <v>0.99511488049344632</v>
      </c>
      <c r="W3043">
        <v>1.0488273945733901</v>
      </c>
      <c r="X3043">
        <v>1.0838029411764705</v>
      </c>
      <c r="Y3043">
        <v>1.0512391194528641</v>
      </c>
      <c r="Z3043">
        <v>0.85073815789473672</v>
      </c>
    </row>
    <row r="3044" spans="1:26" x14ac:dyDescent="0.25">
      <c r="A3044" t="s">
        <v>75</v>
      </c>
      <c r="B3044" t="s">
        <v>363</v>
      </c>
      <c r="C3044" t="str">
        <f>+VLOOKUP(Importaciones_mensuales[[#This Row],[Código Arancelario]],Codigos10[],2,0)</f>
        <v>Maíz</v>
      </c>
      <c r="D3044">
        <f>+VLOOKUP(Importaciones_mensuales[[#This Row],[Cultivo]],Cod_categoría[],2,0)</f>
        <v>100114015</v>
      </c>
      <c r="E3044" t="str">
        <f>+VLOOKUP(Importaciones_mensuales[[#This Row],[Código Arancelario]],Codigos10[],4,0)</f>
        <v>Congelado</v>
      </c>
      <c r="F3044">
        <f>+VLOOKUP(Importaciones_mensuales[[#This Row],[Procesamiento]],Cod_procesamiento[],2,0)</f>
        <v>1</v>
      </c>
      <c r="G3044" t="str">
        <f>+VLOOKUP(Importaciones_mensuales[[#This Row],[Código Arancelario]],Codigos10[],3,0)</f>
        <v>Sin especificar</v>
      </c>
      <c r="H3044">
        <f>+VLOOKUP(Importaciones_mensuales[[#This Row],[Tipo]],Cod_tipo[],2,0)</f>
        <v>5</v>
      </c>
      <c r="I3044" t="str">
        <f>+VLOOKUP(Importaciones_mensuales[[#This Row],[Código Arancelario]],Codigos10[],5,0)</f>
        <v>Hortalizas</v>
      </c>
      <c r="J3044">
        <f>+VLOOKUP(Importaciones_mensuales[[#This Row],[Categoría]],Cod_Tipo_cultivo[],2,0)</f>
        <v>7</v>
      </c>
      <c r="K3044" t="s">
        <v>20</v>
      </c>
      <c r="L3044">
        <f>+VLOOKUP(Importaciones_mensuales[[#This Row],[Contenido]],Contenido_cod[],2,0)</f>
        <v>2</v>
      </c>
      <c r="M3044" t="str">
        <f>+VLOOKUP(Importaciones_mensuales[[#This Row],[Código Arancelario]],Codigos10[],7,0)</f>
        <v>Maíz dulce</v>
      </c>
      <c r="N3044">
        <v>2015</v>
      </c>
      <c r="O3044">
        <v>1.1551039878118672</v>
      </c>
      <c r="P3044">
        <v>1.0281129587117934</v>
      </c>
      <c r="Q3044">
        <v>1.0845513308685901</v>
      </c>
      <c r="R3044">
        <v>1.3727383681207419</v>
      </c>
      <c r="S3044">
        <v>1.1409990254814184</v>
      </c>
      <c r="T3044">
        <v>1.1957264831688696</v>
      </c>
      <c r="U3044">
        <v>1.3361945389120518</v>
      </c>
      <c r="V3044">
        <v>1.0855047771678996</v>
      </c>
      <c r="W3044">
        <v>1.1417282384061018</v>
      </c>
      <c r="X3044">
        <v>1.1635906660771169</v>
      </c>
      <c r="Y3044">
        <v>1.143640063051431</v>
      </c>
      <c r="Z3044">
        <v>1.1124866641369275</v>
      </c>
    </row>
    <row r="3045" spans="1:26" x14ac:dyDescent="0.25">
      <c r="A3045" t="s">
        <v>78</v>
      </c>
      <c r="B3045" t="s">
        <v>363</v>
      </c>
      <c r="C3045" t="str">
        <f>+VLOOKUP(Importaciones_mensuales[[#This Row],[Código Arancelario]],Codigos10[],2,0)</f>
        <v>Coliflor</v>
      </c>
      <c r="D3045">
        <f>+VLOOKUP(Importaciones_mensuales[[#This Row],[Cultivo]],Cod_categoría[],2,0)</f>
        <v>100112008</v>
      </c>
      <c r="E3045" t="str">
        <f>+VLOOKUP(Importaciones_mensuales[[#This Row],[Código Arancelario]],Codigos10[],4,0)</f>
        <v>Congelado</v>
      </c>
      <c r="F3045">
        <f>+VLOOKUP(Importaciones_mensuales[[#This Row],[Procesamiento]],Cod_procesamiento[],2,0)</f>
        <v>1</v>
      </c>
      <c r="G3045" t="str">
        <f>+VLOOKUP(Importaciones_mensuales[[#This Row],[Código Arancelario]],Codigos10[],3,0)</f>
        <v>Sin especificar</v>
      </c>
      <c r="H3045">
        <f>+VLOOKUP(Importaciones_mensuales[[#This Row],[Tipo]],Cod_tipo[],2,0)</f>
        <v>5</v>
      </c>
      <c r="I3045" t="str">
        <f>+VLOOKUP(Importaciones_mensuales[[#This Row],[Código Arancelario]],Codigos10[],5,0)</f>
        <v>Hortalizas</v>
      </c>
      <c r="J3045">
        <f>+VLOOKUP(Importaciones_mensuales[[#This Row],[Categoría]],Cod_Tipo_cultivo[],2,0)</f>
        <v>7</v>
      </c>
      <c r="K3045" t="s">
        <v>20</v>
      </c>
      <c r="L3045">
        <f>+VLOOKUP(Importaciones_mensuales[[#This Row],[Contenido]],Contenido_cod[],2,0)</f>
        <v>2</v>
      </c>
      <c r="M3045" t="str">
        <f>+VLOOKUP(Importaciones_mensuales[[#This Row],[Código Arancelario]],Codigos10[],7,0)</f>
        <v>Sin especificar</v>
      </c>
      <c r="N3045">
        <v>2015</v>
      </c>
      <c r="O3045">
        <v>0.99231336405529935</v>
      </c>
      <c r="P3045">
        <v>0.89780701754385961</v>
      </c>
      <c r="Q3045">
        <v>0.92021226874391426</v>
      </c>
      <c r="R3045">
        <v>1.0067679269882659</v>
      </c>
      <c r="S3045">
        <v>1.0038412698412698</v>
      </c>
      <c r="T3045">
        <v>0.87229943502824858</v>
      </c>
      <c r="U3045">
        <v>1.0254444444444444</v>
      </c>
      <c r="V3045">
        <v>0.85</v>
      </c>
      <c r="W3045">
        <v>0.85</v>
      </c>
      <c r="X3045" t="s">
        <v>364</v>
      </c>
      <c r="Y3045">
        <v>1.1036666666666666</v>
      </c>
      <c r="Z3045">
        <v>0.88550565608602827</v>
      </c>
    </row>
    <row r="3046" spans="1:26" x14ac:dyDescent="0.25">
      <c r="A3046" t="s">
        <v>79</v>
      </c>
      <c r="B3046" t="s">
        <v>363</v>
      </c>
      <c r="C3046" t="str">
        <f>+VLOOKUP(Importaciones_mensuales[[#This Row],[Código Arancelario]],Codigos10[],2,0)</f>
        <v>Brócoli</v>
      </c>
      <c r="D3046">
        <f>+VLOOKUP(Importaciones_mensuales[[#This Row],[Cultivo]],Cod_categoría[],2,0)</f>
        <v>100112023</v>
      </c>
      <c r="E3046" t="str">
        <f>+VLOOKUP(Importaciones_mensuales[[#This Row],[Código Arancelario]],Codigos10[],4,0)</f>
        <v>Congelado</v>
      </c>
      <c r="F3046">
        <f>+VLOOKUP(Importaciones_mensuales[[#This Row],[Procesamiento]],Cod_procesamiento[],2,0)</f>
        <v>1</v>
      </c>
      <c r="G3046" t="str">
        <f>+VLOOKUP(Importaciones_mensuales[[#This Row],[Código Arancelario]],Codigos10[],3,0)</f>
        <v>Sin especificar</v>
      </c>
      <c r="H3046">
        <f>+VLOOKUP(Importaciones_mensuales[[#This Row],[Tipo]],Cod_tipo[],2,0)</f>
        <v>5</v>
      </c>
      <c r="I3046" t="str">
        <f>+VLOOKUP(Importaciones_mensuales[[#This Row],[Código Arancelario]],Codigos10[],5,0)</f>
        <v>Hortalizas</v>
      </c>
      <c r="J3046">
        <f>+VLOOKUP(Importaciones_mensuales[[#This Row],[Categoría]],Cod_Tipo_cultivo[],2,0)</f>
        <v>7</v>
      </c>
      <c r="K3046" t="s">
        <v>20</v>
      </c>
      <c r="L3046">
        <f>+VLOOKUP(Importaciones_mensuales[[#This Row],[Contenido]],Contenido_cod[],2,0)</f>
        <v>2</v>
      </c>
      <c r="M3046" t="str">
        <f>+VLOOKUP(Importaciones_mensuales[[#This Row],[Código Arancelario]],Codigos10[],7,0)</f>
        <v>Sin especificar</v>
      </c>
      <c r="N3046">
        <v>2015</v>
      </c>
      <c r="O3046">
        <v>1.2100474006116209</v>
      </c>
      <c r="P3046">
        <v>0.92093800932951164</v>
      </c>
      <c r="Q3046">
        <v>0.92034188460770616</v>
      </c>
      <c r="R3046">
        <v>1.0343506493506494</v>
      </c>
      <c r="S3046">
        <v>1.1409814814814814</v>
      </c>
      <c r="T3046">
        <v>0.99257339449541293</v>
      </c>
      <c r="U3046">
        <v>1.165537037037037</v>
      </c>
      <c r="V3046">
        <v>0.98</v>
      </c>
      <c r="W3046">
        <v>0.98</v>
      </c>
      <c r="X3046" t="s">
        <v>364</v>
      </c>
      <c r="Y3046">
        <v>1.1650811305641378</v>
      </c>
      <c r="Z3046">
        <v>0.91272719734660046</v>
      </c>
    </row>
    <row r="3047" spans="1:26" x14ac:dyDescent="0.25">
      <c r="A3047" t="s">
        <v>229</v>
      </c>
      <c r="B3047" t="s">
        <v>362</v>
      </c>
      <c r="C3047" t="str">
        <f>+VLOOKUP(Importaciones_mensuales[[#This Row],[Código Arancelario]],Codigos10[],2,0)</f>
        <v>Ciruela</v>
      </c>
      <c r="D3047">
        <f>+VLOOKUP(Importaciones_mensuales[[#This Row],[Cultivo]],Cod_categoría[],2,0)</f>
        <v>100103002</v>
      </c>
      <c r="E3047" t="str">
        <f>+VLOOKUP(Importaciones_mensuales[[#This Row],[Código Arancelario]],Codigos10[],4,0)</f>
        <v>Fresco</v>
      </c>
      <c r="F3047">
        <f>+VLOOKUP(Importaciones_mensuales[[#This Row],[Procesamiento]],Cod_procesamiento[],2,0)</f>
        <v>4</v>
      </c>
      <c r="G3047" t="str">
        <f>+VLOOKUP(Importaciones_mensuales[[#This Row],[Código Arancelario]],Codigos10[],3,0)</f>
        <v>No orgánico</v>
      </c>
      <c r="H3047">
        <f>+VLOOKUP(Importaciones_mensuales[[#This Row],[Tipo]],Cod_tipo[],2,0)</f>
        <v>2</v>
      </c>
      <c r="I3047" t="str">
        <f>+VLOOKUP(Importaciones_mensuales[[#This Row],[Código Arancelario]],Codigos10[],5,0)</f>
        <v>Frutos de carozo</v>
      </c>
      <c r="J3047">
        <f>+VLOOKUP(Importaciones_mensuales[[#This Row],[Categoría]],Cod_Tipo_cultivo[],2,0)</f>
        <v>5</v>
      </c>
      <c r="K3047" t="s">
        <v>129</v>
      </c>
      <c r="L3047">
        <f>+VLOOKUP(Importaciones_mensuales[[#This Row],[Contenido]],Contenido_cod[],2,0)</f>
        <v>1</v>
      </c>
      <c r="M3047" t="str">
        <f>+VLOOKUP(Importaciones_mensuales[[#This Row],[Código Arancelario]],Codigos10[],7,0)</f>
        <v>Sin especificar</v>
      </c>
      <c r="N3047">
        <v>2016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4614.3</v>
      </c>
      <c r="U3047">
        <v>3443.8</v>
      </c>
      <c r="V3047">
        <v>4291</v>
      </c>
      <c r="W3047">
        <v>1964</v>
      </c>
      <c r="X3047">
        <v>0</v>
      </c>
      <c r="Y3047">
        <v>0</v>
      </c>
      <c r="Z3047">
        <v>0</v>
      </c>
    </row>
    <row r="3048" spans="1:26" x14ac:dyDescent="0.25">
      <c r="A3048" t="s">
        <v>82</v>
      </c>
      <c r="B3048" t="s">
        <v>363</v>
      </c>
      <c r="C3048" t="str">
        <f>+VLOOKUP(Importaciones_mensuales[[#This Row],[Código Arancelario]],Codigos10[],2,0)</f>
        <v>Aceituna</v>
      </c>
      <c r="D3048">
        <f>+VLOOKUP(Importaciones_mensuales[[#This Row],[Cultivo]],Cod_categoría[],2,0)</f>
        <v>100114016</v>
      </c>
      <c r="E3048" t="str">
        <f>+VLOOKUP(Importaciones_mensuales[[#This Row],[Código Arancelario]],Codigos10[],4,0)</f>
        <v>Conserva</v>
      </c>
      <c r="F3048">
        <f>+VLOOKUP(Importaciones_mensuales[[#This Row],[Procesamiento]],Cod_procesamiento[],2,0)</f>
        <v>2</v>
      </c>
      <c r="G3048" t="str">
        <f>+VLOOKUP(Importaciones_mensuales[[#This Row],[Código Arancelario]],Codigos10[],3,0)</f>
        <v>Sin especificar</v>
      </c>
      <c r="H3048">
        <f>+VLOOKUP(Importaciones_mensuales[[#This Row],[Tipo]],Cod_tipo[],2,0)</f>
        <v>5</v>
      </c>
      <c r="I3048" t="str">
        <f>+VLOOKUP(Importaciones_mensuales[[#This Row],[Código Arancelario]],Codigos10[],5,0)</f>
        <v>Hortalizas</v>
      </c>
      <c r="J3048">
        <f>+VLOOKUP(Importaciones_mensuales[[#This Row],[Categoría]],Cod_Tipo_cultivo[],2,0)</f>
        <v>7</v>
      </c>
      <c r="K3048" t="s">
        <v>20</v>
      </c>
      <c r="L3048">
        <f>+VLOOKUP(Importaciones_mensuales[[#This Row],[Contenido]],Contenido_cod[],2,0)</f>
        <v>2</v>
      </c>
      <c r="M3048" t="str">
        <f>+VLOOKUP(Importaciones_mensuales[[#This Row],[Código Arancelario]],Codigos10[],7,0)</f>
        <v>Sin especificar</v>
      </c>
      <c r="N3048">
        <v>2015</v>
      </c>
      <c r="O3048">
        <v>0.63901303486253658</v>
      </c>
      <c r="P3048">
        <v>0.65644355223283646</v>
      </c>
      <c r="Q3048">
        <v>0.652190442870758</v>
      </c>
      <c r="R3048">
        <v>0.62260375731252404</v>
      </c>
      <c r="S3048">
        <v>0.62546774733658794</v>
      </c>
      <c r="T3048">
        <v>0.66765800862759428</v>
      </c>
      <c r="U3048">
        <v>0.6537169588620918</v>
      </c>
      <c r="V3048">
        <v>0.70807488487595538</v>
      </c>
      <c r="W3048">
        <v>0.77771220570309729</v>
      </c>
      <c r="X3048">
        <v>0.66029861963401681</v>
      </c>
      <c r="Y3048">
        <v>0.77133449944194576</v>
      </c>
      <c r="Z3048">
        <v>0.86823427981992785</v>
      </c>
    </row>
    <row r="3049" spans="1:26" x14ac:dyDescent="0.25">
      <c r="A3049" t="s">
        <v>85</v>
      </c>
      <c r="B3049" t="s">
        <v>363</v>
      </c>
      <c r="C3049" t="str">
        <f>+VLOOKUP(Importaciones_mensuales[[#This Row],[Código Arancelario]],Codigos10[],2,0)</f>
        <v>Pepino</v>
      </c>
      <c r="D3049">
        <f>+VLOOKUP(Importaciones_mensuales[[#This Row],[Cultivo]],Cod_categoría[],2,0)</f>
        <v>100112016</v>
      </c>
      <c r="E3049" t="str">
        <f>+VLOOKUP(Importaciones_mensuales[[#This Row],[Código Arancelario]],Codigos10[],4,0)</f>
        <v>Conserva</v>
      </c>
      <c r="F3049">
        <f>+VLOOKUP(Importaciones_mensuales[[#This Row],[Procesamiento]],Cod_procesamiento[],2,0)</f>
        <v>2</v>
      </c>
      <c r="G3049" t="str">
        <f>+VLOOKUP(Importaciones_mensuales[[#This Row],[Código Arancelario]],Codigos10[],3,0)</f>
        <v>Sin especificar</v>
      </c>
      <c r="H3049">
        <f>+VLOOKUP(Importaciones_mensuales[[#This Row],[Tipo]],Cod_tipo[],2,0)</f>
        <v>5</v>
      </c>
      <c r="I3049" t="str">
        <f>+VLOOKUP(Importaciones_mensuales[[#This Row],[Código Arancelario]],Codigos10[],5,0)</f>
        <v>Hortalizas</v>
      </c>
      <c r="J3049">
        <f>+VLOOKUP(Importaciones_mensuales[[#This Row],[Categoría]],Cod_Tipo_cultivo[],2,0)</f>
        <v>7</v>
      </c>
      <c r="K3049" t="s">
        <v>20</v>
      </c>
      <c r="L3049">
        <f>+VLOOKUP(Importaciones_mensuales[[#This Row],[Contenido]],Contenido_cod[],2,0)</f>
        <v>2</v>
      </c>
      <c r="M3049" t="str">
        <f>+VLOOKUP(Importaciones_mensuales[[#This Row],[Código Arancelario]],Codigos10[],7,0)</f>
        <v>Pepinos y pepinillos</v>
      </c>
      <c r="N3049">
        <v>2015</v>
      </c>
      <c r="O3049">
        <v>0.73</v>
      </c>
      <c r="P3049">
        <v>0.73</v>
      </c>
      <c r="Q3049">
        <v>0.75821570319240728</v>
      </c>
      <c r="R3049">
        <v>0.88832013888888883</v>
      </c>
      <c r="S3049">
        <v>0.91857566585956407</v>
      </c>
      <c r="T3049">
        <v>1.0658363636363637</v>
      </c>
      <c r="U3049">
        <v>0.92030840909090905</v>
      </c>
      <c r="V3049">
        <v>0.79</v>
      </c>
      <c r="W3049">
        <v>0.79</v>
      </c>
      <c r="X3049">
        <v>0.79</v>
      </c>
      <c r="Y3049">
        <v>0.79</v>
      </c>
      <c r="Z3049" t="s">
        <v>364</v>
      </c>
    </row>
    <row r="3050" spans="1:26" x14ac:dyDescent="0.25">
      <c r="A3050" t="s">
        <v>86</v>
      </c>
      <c r="B3050" t="s">
        <v>363</v>
      </c>
      <c r="C3050" t="str">
        <f>+VLOOKUP(Importaciones_mensuales[[#This Row],[Código Arancelario]],Codigos10[],2,0)</f>
        <v>Pepino</v>
      </c>
      <c r="D3050">
        <f>+VLOOKUP(Importaciones_mensuales[[#This Row],[Cultivo]],Cod_categoría[],2,0)</f>
        <v>100112016</v>
      </c>
      <c r="E3050" t="str">
        <f>+VLOOKUP(Importaciones_mensuales[[#This Row],[Código Arancelario]],Codigos10[],4,0)</f>
        <v>Conserva</v>
      </c>
      <c r="F3050">
        <f>+VLOOKUP(Importaciones_mensuales[[#This Row],[Procesamiento]],Cod_procesamiento[],2,0)</f>
        <v>2</v>
      </c>
      <c r="G3050" t="str">
        <f>+VLOOKUP(Importaciones_mensuales[[#This Row],[Código Arancelario]],Codigos10[],3,0)</f>
        <v>Sin especificar</v>
      </c>
      <c r="H3050">
        <f>+VLOOKUP(Importaciones_mensuales[[#This Row],[Tipo]],Cod_tipo[],2,0)</f>
        <v>5</v>
      </c>
      <c r="I3050" t="str">
        <f>+VLOOKUP(Importaciones_mensuales[[#This Row],[Código Arancelario]],Codigos10[],5,0)</f>
        <v>Hortalizas</v>
      </c>
      <c r="J3050">
        <f>+VLOOKUP(Importaciones_mensuales[[#This Row],[Categoría]],Cod_Tipo_cultivo[],2,0)</f>
        <v>7</v>
      </c>
      <c r="K3050" t="s">
        <v>20</v>
      </c>
      <c r="L3050">
        <f>+VLOOKUP(Importaciones_mensuales[[#This Row],[Contenido]],Contenido_cod[],2,0)</f>
        <v>2</v>
      </c>
      <c r="M3050" t="str">
        <f>+VLOOKUP(Importaciones_mensuales[[#This Row],[Código Arancelario]],Codigos10[],7,0)</f>
        <v>Pepinos y pepinillos</v>
      </c>
      <c r="N3050">
        <v>2015</v>
      </c>
      <c r="O3050">
        <v>1.3258055555555555</v>
      </c>
      <c r="P3050">
        <v>0.745</v>
      </c>
      <c r="Q3050">
        <v>0.8066123255813954</v>
      </c>
      <c r="R3050">
        <v>1.1499999999999999</v>
      </c>
      <c r="S3050">
        <v>0.68169534033377077</v>
      </c>
      <c r="T3050">
        <v>0.42020456224602887</v>
      </c>
      <c r="U3050" t="s">
        <v>364</v>
      </c>
      <c r="V3050">
        <v>0.7540972222222222</v>
      </c>
      <c r="W3050">
        <v>1.0731159420289855</v>
      </c>
      <c r="X3050">
        <v>0.77276785714285712</v>
      </c>
      <c r="Y3050" t="s">
        <v>364</v>
      </c>
      <c r="Z3050">
        <v>14.002822850229753</v>
      </c>
    </row>
    <row r="3051" spans="1:26" x14ac:dyDescent="0.25">
      <c r="A3051" t="s">
        <v>87</v>
      </c>
      <c r="B3051" t="s">
        <v>363</v>
      </c>
      <c r="C3051" t="str">
        <f>+VLOOKUP(Importaciones_mensuales[[#This Row],[Código Arancelario]],Codigos10[],2,0)</f>
        <v>Cebolla</v>
      </c>
      <c r="D3051">
        <f>+VLOOKUP(Importaciones_mensuales[[#This Row],[Cultivo]],Cod_categoría[],2,0)</f>
        <v>100112004</v>
      </c>
      <c r="E3051" t="str">
        <f>+VLOOKUP(Importaciones_mensuales[[#This Row],[Código Arancelario]],Codigos10[],4,0)</f>
        <v>Deshidratado</v>
      </c>
      <c r="F3051">
        <f>+VLOOKUP(Importaciones_mensuales[[#This Row],[Procesamiento]],Cod_procesamiento[],2,0)</f>
        <v>3</v>
      </c>
      <c r="G3051" t="str">
        <f>+VLOOKUP(Importaciones_mensuales[[#This Row],[Código Arancelario]],Codigos10[],3,0)</f>
        <v>Sin especificar</v>
      </c>
      <c r="H3051">
        <f>+VLOOKUP(Importaciones_mensuales[[#This Row],[Tipo]],Cod_tipo[],2,0)</f>
        <v>5</v>
      </c>
      <c r="I3051" t="str">
        <f>+VLOOKUP(Importaciones_mensuales[[#This Row],[Código Arancelario]],Codigos10[],5,0)</f>
        <v>Hortalizas</v>
      </c>
      <c r="J3051">
        <f>+VLOOKUP(Importaciones_mensuales[[#This Row],[Categoría]],Cod_Tipo_cultivo[],2,0)</f>
        <v>7</v>
      </c>
      <c r="K3051" t="s">
        <v>20</v>
      </c>
      <c r="L3051">
        <f>+VLOOKUP(Importaciones_mensuales[[#This Row],[Contenido]],Contenido_cod[],2,0)</f>
        <v>2</v>
      </c>
      <c r="M3051" t="str">
        <f>+VLOOKUP(Importaciones_mensuales[[#This Row],[Código Arancelario]],Codigos10[],7,0)</f>
        <v>Sin especificar</v>
      </c>
      <c r="N3051">
        <v>2015</v>
      </c>
      <c r="O3051">
        <v>2.1673919376258408</v>
      </c>
      <c r="P3051">
        <v>2.0690817664768795</v>
      </c>
      <c r="Q3051">
        <v>2.3748562820663039</v>
      </c>
      <c r="R3051">
        <v>2.464609407229474</v>
      </c>
      <c r="S3051">
        <v>2.194123654147015</v>
      </c>
      <c r="T3051">
        <v>2.371792712677145</v>
      </c>
      <c r="U3051">
        <v>2.3149510379238274</v>
      </c>
      <c r="V3051">
        <v>2.3859956442958006</v>
      </c>
      <c r="W3051">
        <v>2.5875860691564236</v>
      </c>
      <c r="X3051">
        <v>2.3409254891379634</v>
      </c>
      <c r="Y3051">
        <v>2.4200198758872276</v>
      </c>
      <c r="Z3051">
        <v>2.5117408536585368</v>
      </c>
    </row>
    <row r="3052" spans="1:26" x14ac:dyDescent="0.25">
      <c r="A3052" t="s">
        <v>89</v>
      </c>
      <c r="B3052" t="s">
        <v>363</v>
      </c>
      <c r="C3052" t="str">
        <f>+VLOOKUP(Importaciones_mensuales[[#This Row],[Código Arancelario]],Codigos10[],2,0)</f>
        <v>Puerro</v>
      </c>
      <c r="D3052">
        <f>+VLOOKUP(Importaciones_mensuales[[#This Row],[Cultivo]],Cod_categoría[],2,0)</f>
        <v>100114035</v>
      </c>
      <c r="E3052" t="str">
        <f>+VLOOKUP(Importaciones_mensuales[[#This Row],[Código Arancelario]],Codigos10[],4,0)</f>
        <v>Deshidratado</v>
      </c>
      <c r="F3052">
        <f>+VLOOKUP(Importaciones_mensuales[[#This Row],[Procesamiento]],Cod_procesamiento[],2,0)</f>
        <v>3</v>
      </c>
      <c r="G3052" t="str">
        <f>+VLOOKUP(Importaciones_mensuales[[#This Row],[Código Arancelario]],Codigos10[],3,0)</f>
        <v>Sin especificar</v>
      </c>
      <c r="H3052">
        <f>+VLOOKUP(Importaciones_mensuales[[#This Row],[Tipo]],Cod_tipo[],2,0)</f>
        <v>5</v>
      </c>
      <c r="I3052" t="str">
        <f>+VLOOKUP(Importaciones_mensuales[[#This Row],[Código Arancelario]],Codigos10[],5,0)</f>
        <v>Hortalizas</v>
      </c>
      <c r="J3052">
        <f>+VLOOKUP(Importaciones_mensuales[[#This Row],[Categoría]],Cod_Tipo_cultivo[],2,0)</f>
        <v>7</v>
      </c>
      <c r="K3052" t="s">
        <v>20</v>
      </c>
      <c r="L3052">
        <f>+VLOOKUP(Importaciones_mensuales[[#This Row],[Contenido]],Contenido_cod[],2,0)</f>
        <v>2</v>
      </c>
      <c r="M3052" t="str">
        <f>+VLOOKUP(Importaciones_mensuales[[#This Row],[Código Arancelario]],Codigos10[],7,0)</f>
        <v>Sin especificar</v>
      </c>
      <c r="N3052">
        <v>2015</v>
      </c>
      <c r="O3052">
        <v>4.0070249999999996</v>
      </c>
      <c r="P3052" t="s">
        <v>364</v>
      </c>
      <c r="Q3052" t="s">
        <v>364</v>
      </c>
      <c r="R3052">
        <v>41.388746365657603</v>
      </c>
      <c r="S3052">
        <v>4.4237641509433958</v>
      </c>
      <c r="T3052" t="s">
        <v>364</v>
      </c>
      <c r="U3052" t="s">
        <v>364</v>
      </c>
      <c r="V3052">
        <v>3.50617</v>
      </c>
      <c r="W3052">
        <v>12.666666666666666</v>
      </c>
      <c r="X3052" t="s">
        <v>364</v>
      </c>
      <c r="Y3052">
        <v>5.5049999999999999</v>
      </c>
      <c r="Z3052" t="s">
        <v>364</v>
      </c>
    </row>
    <row r="3053" spans="1:26" x14ac:dyDescent="0.25">
      <c r="A3053" t="s">
        <v>318</v>
      </c>
      <c r="B3053" t="s">
        <v>362</v>
      </c>
      <c r="C3053" t="str">
        <f>+VLOOKUP(Importaciones_mensuales[[#This Row],[Código Arancelario]],Codigos10[],2,0)</f>
        <v>Frambuesa</v>
      </c>
      <c r="D3053">
        <f>+VLOOKUP(Importaciones_mensuales[[#This Row],[Cultivo]],Cod_categoría[],2,0)</f>
        <v>100101004</v>
      </c>
      <c r="E3053" t="str">
        <f>+VLOOKUP(Importaciones_mensuales[[#This Row],[Código Arancelario]],Codigos10[],4,0)</f>
        <v>Fresco</v>
      </c>
      <c r="F3053">
        <f>+VLOOKUP(Importaciones_mensuales[[#This Row],[Procesamiento]],Cod_procesamiento[],2,0)</f>
        <v>4</v>
      </c>
      <c r="G3053" t="str">
        <f>+VLOOKUP(Importaciones_mensuales[[#This Row],[Código Arancelario]],Codigos10[],3,0)</f>
        <v>No orgánico</v>
      </c>
      <c r="H3053">
        <f>+VLOOKUP(Importaciones_mensuales[[#This Row],[Tipo]],Cod_tipo[],2,0)</f>
        <v>2</v>
      </c>
      <c r="I3053" t="str">
        <f>+VLOOKUP(Importaciones_mensuales[[#This Row],[Código Arancelario]],Codigos10[],5,0)</f>
        <v>Berries</v>
      </c>
      <c r="J3053">
        <f>+VLOOKUP(Importaciones_mensuales[[#This Row],[Categoría]],Cod_Tipo_cultivo[],2,0)</f>
        <v>1</v>
      </c>
      <c r="K3053" t="s">
        <v>129</v>
      </c>
      <c r="L3053">
        <f>+VLOOKUP(Importaciones_mensuales[[#This Row],[Contenido]],Contenido_cod[],2,0)</f>
        <v>1</v>
      </c>
      <c r="M3053" t="str">
        <f>+VLOOKUP(Importaciones_mensuales[[#This Row],[Código Arancelario]],Codigos10[],7,0)</f>
        <v>Sin especificar</v>
      </c>
      <c r="N3053">
        <v>2016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272</v>
      </c>
      <c r="Y3053">
        <v>0</v>
      </c>
      <c r="Z3053">
        <v>4.6154000000000002</v>
      </c>
    </row>
    <row r="3054" spans="1:26" x14ac:dyDescent="0.25">
      <c r="A3054" t="s">
        <v>93</v>
      </c>
      <c r="B3054" t="s">
        <v>363</v>
      </c>
      <c r="C3054" t="str">
        <f>+VLOOKUP(Importaciones_mensuales[[#This Row],[Código Arancelario]],Codigos10[],2,0)</f>
        <v>Apio</v>
      </c>
      <c r="D3054">
        <f>+VLOOKUP(Importaciones_mensuales[[#This Row],[Cultivo]],Cod_categoría[],2,0)</f>
        <v>100112017</v>
      </c>
      <c r="E3054" t="str">
        <f>+VLOOKUP(Importaciones_mensuales[[#This Row],[Código Arancelario]],Codigos10[],4,0)</f>
        <v>Deshidratado</v>
      </c>
      <c r="F3054">
        <f>+VLOOKUP(Importaciones_mensuales[[#This Row],[Procesamiento]],Cod_procesamiento[],2,0)</f>
        <v>3</v>
      </c>
      <c r="G3054" t="str">
        <f>+VLOOKUP(Importaciones_mensuales[[#This Row],[Código Arancelario]],Codigos10[],3,0)</f>
        <v>Sin especificar</v>
      </c>
      <c r="H3054">
        <f>+VLOOKUP(Importaciones_mensuales[[#This Row],[Tipo]],Cod_tipo[],2,0)</f>
        <v>5</v>
      </c>
      <c r="I3054" t="str">
        <f>+VLOOKUP(Importaciones_mensuales[[#This Row],[Código Arancelario]],Codigos10[],5,0)</f>
        <v>Hortalizas</v>
      </c>
      <c r="J3054">
        <f>+VLOOKUP(Importaciones_mensuales[[#This Row],[Categoría]],Cod_Tipo_cultivo[],2,0)</f>
        <v>7</v>
      </c>
      <c r="K3054" t="s">
        <v>20</v>
      </c>
      <c r="L3054">
        <f>+VLOOKUP(Importaciones_mensuales[[#This Row],[Contenido]],Contenido_cod[],2,0)</f>
        <v>2</v>
      </c>
      <c r="M3054" t="str">
        <f>+VLOOKUP(Importaciones_mensuales[[#This Row],[Código Arancelario]],Codigos10[],7,0)</f>
        <v>Sin especificar</v>
      </c>
      <c r="N3054">
        <v>2015</v>
      </c>
      <c r="O3054" t="s">
        <v>364</v>
      </c>
      <c r="P3054">
        <v>5.3321399999999999</v>
      </c>
      <c r="Q3054" t="s">
        <v>364</v>
      </c>
      <c r="R3054">
        <v>3.2307999999999999</v>
      </c>
      <c r="S3054" t="s">
        <v>364</v>
      </c>
      <c r="T3054" t="s">
        <v>364</v>
      </c>
      <c r="U3054">
        <v>3.4573611421027626</v>
      </c>
      <c r="V3054">
        <v>3.3230500000000003</v>
      </c>
      <c r="W3054" t="s">
        <v>364</v>
      </c>
      <c r="X3054">
        <v>9.9738562091503269</v>
      </c>
      <c r="Y3054">
        <v>3.3306999999999998</v>
      </c>
      <c r="Z3054">
        <v>5.0625</v>
      </c>
    </row>
    <row r="3055" spans="1:26" x14ac:dyDescent="0.25">
      <c r="A3055" t="s">
        <v>95</v>
      </c>
      <c r="B3055" t="s">
        <v>363</v>
      </c>
      <c r="C3055" t="str">
        <f>+VLOOKUP(Importaciones_mensuales[[#This Row],[Código Arancelario]],Codigos10[],2,0)</f>
        <v>Ajo</v>
      </c>
      <c r="D3055">
        <f>+VLOOKUP(Importaciones_mensuales[[#This Row],[Cultivo]],Cod_categoría[],2,0)</f>
        <v>100112003</v>
      </c>
      <c r="E3055" t="str">
        <f>+VLOOKUP(Importaciones_mensuales[[#This Row],[Código Arancelario]],Codigos10[],4,0)</f>
        <v>Deshidratado</v>
      </c>
      <c r="F3055">
        <f>+VLOOKUP(Importaciones_mensuales[[#This Row],[Procesamiento]],Cod_procesamiento[],2,0)</f>
        <v>3</v>
      </c>
      <c r="G3055" t="str">
        <f>+VLOOKUP(Importaciones_mensuales[[#This Row],[Código Arancelario]],Codigos10[],3,0)</f>
        <v>Sin especificar</v>
      </c>
      <c r="H3055">
        <f>+VLOOKUP(Importaciones_mensuales[[#This Row],[Tipo]],Cod_tipo[],2,0)</f>
        <v>5</v>
      </c>
      <c r="I3055" t="str">
        <f>+VLOOKUP(Importaciones_mensuales[[#This Row],[Código Arancelario]],Codigos10[],5,0)</f>
        <v>Hortalizas</v>
      </c>
      <c r="J3055">
        <f>+VLOOKUP(Importaciones_mensuales[[#This Row],[Categoría]],Cod_Tipo_cultivo[],2,0)</f>
        <v>7</v>
      </c>
      <c r="K3055" t="s">
        <v>20</v>
      </c>
      <c r="L3055">
        <f>+VLOOKUP(Importaciones_mensuales[[#This Row],[Contenido]],Contenido_cod[],2,0)</f>
        <v>2</v>
      </c>
      <c r="M3055" t="str">
        <f>+VLOOKUP(Importaciones_mensuales[[#This Row],[Código Arancelario]],Codigos10[],7,0)</f>
        <v>Sin especificar</v>
      </c>
      <c r="N3055">
        <v>2015</v>
      </c>
      <c r="O3055">
        <v>1.6466687828908015</v>
      </c>
      <c r="P3055">
        <v>1.7065662387904232</v>
      </c>
      <c r="Q3055">
        <v>2.3655072916666664</v>
      </c>
      <c r="R3055">
        <v>1.5701476175036553</v>
      </c>
      <c r="S3055">
        <v>2.1932229814522803</v>
      </c>
      <c r="T3055">
        <v>1.8253917836114923</v>
      </c>
      <c r="U3055">
        <v>1.8894437250751028</v>
      </c>
      <c r="V3055">
        <v>2.1124402754318479</v>
      </c>
      <c r="W3055">
        <v>1.9745917597525102</v>
      </c>
      <c r="X3055">
        <v>1.9962645220878947</v>
      </c>
      <c r="Y3055">
        <v>2.3885902400000001</v>
      </c>
      <c r="Z3055">
        <v>1.9983116868167681</v>
      </c>
    </row>
    <row r="3056" spans="1:26" x14ac:dyDescent="0.25">
      <c r="A3056" t="s">
        <v>240</v>
      </c>
      <c r="B3056" t="s">
        <v>362</v>
      </c>
      <c r="C3056" t="str">
        <f>+VLOOKUP(Importaciones_mensuales[[#This Row],[Código Arancelario]],Codigos10[],2,0)</f>
        <v>Arándano</v>
      </c>
      <c r="D3056">
        <f>+VLOOKUP(Importaciones_mensuales[[#This Row],[Cultivo]],Cod_categoría[],2,0)</f>
        <v>100101001</v>
      </c>
      <c r="E3056" t="str">
        <f>+VLOOKUP(Importaciones_mensuales[[#This Row],[Código Arancelario]],Codigos10[],4,0)</f>
        <v>Fresco</v>
      </c>
      <c r="F3056">
        <f>+VLOOKUP(Importaciones_mensuales[[#This Row],[Procesamiento]],Cod_procesamiento[],2,0)</f>
        <v>4</v>
      </c>
      <c r="G3056" t="str">
        <f>+VLOOKUP(Importaciones_mensuales[[#This Row],[Código Arancelario]],Codigos10[],3,0)</f>
        <v>No orgánico</v>
      </c>
      <c r="H3056">
        <f>+VLOOKUP(Importaciones_mensuales[[#This Row],[Tipo]],Cod_tipo[],2,0)</f>
        <v>2</v>
      </c>
      <c r="I3056" t="str">
        <f>+VLOOKUP(Importaciones_mensuales[[#This Row],[Código Arancelario]],Codigos10[],5,0)</f>
        <v>Berries</v>
      </c>
      <c r="J3056">
        <f>+VLOOKUP(Importaciones_mensuales[[#This Row],[Categoría]],Cod_Tipo_cultivo[],2,0)</f>
        <v>1</v>
      </c>
      <c r="K3056" t="s">
        <v>129</v>
      </c>
      <c r="L3056">
        <f>+VLOOKUP(Importaciones_mensuales[[#This Row],[Contenido]],Contenido_cod[],2,0)</f>
        <v>1</v>
      </c>
      <c r="M3056" t="str">
        <f>+VLOOKUP(Importaciones_mensuales[[#This Row],[Código Arancelario]],Codigos10[],7,0)</f>
        <v>Azul</v>
      </c>
      <c r="N3056">
        <v>2016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0</v>
      </c>
      <c r="Y3056">
        <v>0</v>
      </c>
      <c r="Z3056">
        <v>5733</v>
      </c>
    </row>
    <row r="3057" spans="1:26" x14ac:dyDescent="0.25">
      <c r="A3057" t="s">
        <v>97</v>
      </c>
      <c r="B3057" t="s">
        <v>363</v>
      </c>
      <c r="C3057" t="str">
        <f>+VLOOKUP(Importaciones_mensuales[[#This Row],[Código Arancelario]],Codigos10[],2,0)</f>
        <v>Maíz</v>
      </c>
      <c r="D3057">
        <f>+VLOOKUP(Importaciones_mensuales[[#This Row],[Cultivo]],Cod_categoría[],2,0)</f>
        <v>100114015</v>
      </c>
      <c r="E3057" t="str">
        <f>+VLOOKUP(Importaciones_mensuales[[#This Row],[Código Arancelario]],Codigos10[],4,0)</f>
        <v>Deshidratado</v>
      </c>
      <c r="F3057">
        <f>+VLOOKUP(Importaciones_mensuales[[#This Row],[Procesamiento]],Cod_procesamiento[],2,0)</f>
        <v>3</v>
      </c>
      <c r="G3057" t="str">
        <f>+VLOOKUP(Importaciones_mensuales[[#This Row],[Código Arancelario]],Codigos10[],3,0)</f>
        <v>Siembra</v>
      </c>
      <c r="H3057">
        <f>+VLOOKUP(Importaciones_mensuales[[#This Row],[Tipo]],Cod_tipo[],2,0)</f>
        <v>6</v>
      </c>
      <c r="I3057" t="str">
        <f>+VLOOKUP(Importaciones_mensuales[[#This Row],[Código Arancelario]],Codigos10[],5,0)</f>
        <v>Hortalizas</v>
      </c>
      <c r="J3057">
        <f>+VLOOKUP(Importaciones_mensuales[[#This Row],[Categoría]],Cod_Tipo_cultivo[],2,0)</f>
        <v>7</v>
      </c>
      <c r="K3057" t="s">
        <v>20</v>
      </c>
      <c r="L3057">
        <f>+VLOOKUP(Importaciones_mensuales[[#This Row],[Contenido]],Contenido_cod[],2,0)</f>
        <v>2</v>
      </c>
      <c r="M3057" t="str">
        <f>+VLOOKUP(Importaciones_mensuales[[#This Row],[Código Arancelario]],Codigos10[],7,0)</f>
        <v>Maíz dulce</v>
      </c>
      <c r="N3057">
        <v>2015</v>
      </c>
      <c r="O3057">
        <v>23.670081967213115</v>
      </c>
      <c r="P3057" t="s">
        <v>364</v>
      </c>
      <c r="Q3057" t="s">
        <v>364</v>
      </c>
      <c r="R3057" t="s">
        <v>364</v>
      </c>
      <c r="S3057" t="s">
        <v>364</v>
      </c>
      <c r="T3057" t="s">
        <v>364</v>
      </c>
      <c r="U3057">
        <v>124.32065217391303</v>
      </c>
      <c r="V3057">
        <v>5.7003548685042054</v>
      </c>
      <c r="W3057">
        <v>15.324486147154781</v>
      </c>
      <c r="X3057">
        <v>22.366944094512085</v>
      </c>
      <c r="Y3057">
        <v>23.906568517607823</v>
      </c>
      <c r="Z3057">
        <v>13.267345916151664</v>
      </c>
    </row>
    <row r="3058" spans="1:26" x14ac:dyDescent="0.25">
      <c r="A3058" t="s">
        <v>98</v>
      </c>
      <c r="B3058" t="s">
        <v>363</v>
      </c>
      <c r="C3058" t="str">
        <f>+VLOOKUP(Importaciones_mensuales[[#This Row],[Código Arancelario]],Codigos10[],2,0)</f>
        <v>Maíz</v>
      </c>
      <c r="D3058">
        <f>+VLOOKUP(Importaciones_mensuales[[#This Row],[Cultivo]],Cod_categoría[],2,0)</f>
        <v>100114015</v>
      </c>
      <c r="E3058" t="str">
        <f>+VLOOKUP(Importaciones_mensuales[[#This Row],[Código Arancelario]],Codigos10[],4,0)</f>
        <v>Deshidratado</v>
      </c>
      <c r="F3058">
        <f>+VLOOKUP(Importaciones_mensuales[[#This Row],[Procesamiento]],Cod_procesamiento[],2,0)</f>
        <v>3</v>
      </c>
      <c r="G3058" t="str">
        <f>+VLOOKUP(Importaciones_mensuales[[#This Row],[Código Arancelario]],Codigos10[],3,0)</f>
        <v>Consumo</v>
      </c>
      <c r="H3058">
        <f>+VLOOKUP(Importaciones_mensuales[[#This Row],[Tipo]],Cod_tipo[],2,0)</f>
        <v>7</v>
      </c>
      <c r="I3058" t="str">
        <f>+VLOOKUP(Importaciones_mensuales[[#This Row],[Código Arancelario]],Codigos10[],5,0)</f>
        <v>Hortalizas</v>
      </c>
      <c r="J3058">
        <f>+VLOOKUP(Importaciones_mensuales[[#This Row],[Categoría]],Cod_Tipo_cultivo[],2,0)</f>
        <v>7</v>
      </c>
      <c r="K3058" t="s">
        <v>20</v>
      </c>
      <c r="L3058">
        <f>+VLOOKUP(Importaciones_mensuales[[#This Row],[Contenido]],Contenido_cod[],2,0)</f>
        <v>2</v>
      </c>
      <c r="M3058" t="str">
        <f>+VLOOKUP(Importaciones_mensuales[[#This Row],[Código Arancelario]],Codigos10[],7,0)</f>
        <v>Maíz dulce</v>
      </c>
      <c r="N3058">
        <v>2015</v>
      </c>
      <c r="O3058">
        <v>0.47470817887966071</v>
      </c>
      <c r="P3058">
        <v>0.20164373636823318</v>
      </c>
      <c r="Q3058">
        <v>7.86</v>
      </c>
      <c r="R3058">
        <v>0.10889615384615385</v>
      </c>
      <c r="S3058">
        <v>0.35979067362903905</v>
      </c>
      <c r="T3058">
        <v>2.1724235294117649</v>
      </c>
      <c r="U3058">
        <v>0.13983467492260063</v>
      </c>
      <c r="V3058" t="s">
        <v>364</v>
      </c>
      <c r="W3058">
        <v>0.14901802575107295</v>
      </c>
      <c r="X3058">
        <v>0.12373928128872368</v>
      </c>
      <c r="Y3058">
        <v>176</v>
      </c>
      <c r="Z3058">
        <v>0.16658866677491141</v>
      </c>
    </row>
    <row r="3059" spans="1:26" x14ac:dyDescent="0.25">
      <c r="A3059" t="s">
        <v>100</v>
      </c>
      <c r="B3059" t="s">
        <v>363</v>
      </c>
      <c r="C3059" t="str">
        <f>+VLOOKUP(Importaciones_mensuales[[#This Row],[Código Arancelario]],Codigos10[],2,0)</f>
        <v>Maíz</v>
      </c>
      <c r="D3059">
        <f>+VLOOKUP(Importaciones_mensuales[[#This Row],[Cultivo]],Cod_categoría[],2,0)</f>
        <v>100114015</v>
      </c>
      <c r="E3059" t="str">
        <f>+VLOOKUP(Importaciones_mensuales[[#This Row],[Código Arancelario]],Codigos10[],4,0)</f>
        <v>Deshidratado</v>
      </c>
      <c r="F3059">
        <f>+VLOOKUP(Importaciones_mensuales[[#This Row],[Procesamiento]],Cod_procesamiento[],2,0)</f>
        <v>3</v>
      </c>
      <c r="G3059" t="str">
        <f>+VLOOKUP(Importaciones_mensuales[[#This Row],[Código Arancelario]],Codigos10[],3,0)</f>
        <v>Sin especificar</v>
      </c>
      <c r="H3059">
        <f>+VLOOKUP(Importaciones_mensuales[[#This Row],[Tipo]],Cod_tipo[],2,0)</f>
        <v>5</v>
      </c>
      <c r="I3059" t="str">
        <f>+VLOOKUP(Importaciones_mensuales[[#This Row],[Código Arancelario]],Codigos10[],5,0)</f>
        <v>Hortalizas</v>
      </c>
      <c r="J3059">
        <f>+VLOOKUP(Importaciones_mensuales[[#This Row],[Categoría]],Cod_Tipo_cultivo[],2,0)</f>
        <v>7</v>
      </c>
      <c r="K3059" t="s">
        <v>20</v>
      </c>
      <c r="L3059">
        <f>+VLOOKUP(Importaciones_mensuales[[#This Row],[Contenido]],Contenido_cod[],2,0)</f>
        <v>2</v>
      </c>
      <c r="M3059" t="str">
        <f>+VLOOKUP(Importaciones_mensuales[[#This Row],[Código Arancelario]],Codigos10[],7,0)</f>
        <v>Maíz dulce</v>
      </c>
      <c r="N3059">
        <v>2015</v>
      </c>
      <c r="O3059" t="s">
        <v>364</v>
      </c>
      <c r="P3059" t="s">
        <v>364</v>
      </c>
      <c r="Q3059" t="s">
        <v>364</v>
      </c>
      <c r="R3059" t="s">
        <v>364</v>
      </c>
      <c r="S3059" t="s">
        <v>364</v>
      </c>
      <c r="T3059" t="s">
        <v>364</v>
      </c>
      <c r="U3059">
        <v>0.10877683197631385</v>
      </c>
      <c r="V3059">
        <v>0.26096153846153847</v>
      </c>
      <c r="W3059" t="s">
        <v>364</v>
      </c>
      <c r="X3059" t="s">
        <v>364</v>
      </c>
      <c r="Y3059">
        <v>19.590423909728578</v>
      </c>
      <c r="Z3059">
        <v>69.963855421686745</v>
      </c>
    </row>
    <row r="3060" spans="1:26" x14ac:dyDescent="0.25">
      <c r="A3060" t="s">
        <v>359</v>
      </c>
      <c r="B3060" t="s">
        <v>362</v>
      </c>
      <c r="C3060" t="str">
        <f>+VLOOKUP(Importaciones_mensuales[[#This Row],[Código Arancelario]],Codigos10[],2,0)</f>
        <v>Mirtilo</v>
      </c>
      <c r="D3060">
        <f>+VLOOKUP(Importaciones_mensuales[[#This Row],[Cultivo]],Cod_categoría[],2,0)</f>
        <v>100114029</v>
      </c>
      <c r="E3060" t="str">
        <f>+VLOOKUP(Importaciones_mensuales[[#This Row],[Código Arancelario]],Codigos10[],4,0)</f>
        <v>Fresco</v>
      </c>
      <c r="F3060">
        <f>+VLOOKUP(Importaciones_mensuales[[#This Row],[Procesamiento]],Cod_procesamiento[],2,0)</f>
        <v>4</v>
      </c>
      <c r="G3060" t="str">
        <f>+VLOOKUP(Importaciones_mensuales[[#This Row],[Código Arancelario]],Codigos10[],3,0)</f>
        <v>No orgánico</v>
      </c>
      <c r="H3060">
        <f>+VLOOKUP(Importaciones_mensuales[[#This Row],[Tipo]],Cod_tipo[],2,0)</f>
        <v>2</v>
      </c>
      <c r="I3060" t="str">
        <f>+VLOOKUP(Importaciones_mensuales[[#This Row],[Código Arancelario]],Codigos10[],5,0)</f>
        <v>Berries</v>
      </c>
      <c r="J3060">
        <f>+VLOOKUP(Importaciones_mensuales[[#This Row],[Categoría]],Cod_Tipo_cultivo[],2,0)</f>
        <v>1</v>
      </c>
      <c r="K3060" t="s">
        <v>129</v>
      </c>
      <c r="L3060">
        <f>+VLOOKUP(Importaciones_mensuales[[#This Row],[Contenido]],Contenido_cod[],2,0)</f>
        <v>1</v>
      </c>
      <c r="M3060" t="str">
        <f>+VLOOKUP(Importaciones_mensuales[[#This Row],[Código Arancelario]],Codigos10[],7,0)</f>
        <v>Sin especificar</v>
      </c>
      <c r="N3060">
        <v>2016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270</v>
      </c>
      <c r="Y3060">
        <v>0</v>
      </c>
      <c r="Z3060">
        <v>0</v>
      </c>
    </row>
    <row r="3061" spans="1:26" x14ac:dyDescent="0.25">
      <c r="A3061" t="s">
        <v>104</v>
      </c>
      <c r="B3061" t="s">
        <v>363</v>
      </c>
      <c r="C3061" t="str">
        <f>+VLOOKUP(Importaciones_mensuales[[#This Row],[Código Arancelario]],Codigos10[],2,0)</f>
        <v>Arveja</v>
      </c>
      <c r="D3061">
        <f>+VLOOKUP(Importaciones_mensuales[[#This Row],[Cultivo]],Cod_categoría[],2,0)</f>
        <v>100112022</v>
      </c>
      <c r="E3061" t="str">
        <f>+VLOOKUP(Importaciones_mensuales[[#This Row],[Código Arancelario]],Codigos10[],4,0)</f>
        <v>Deshidratado</v>
      </c>
      <c r="F3061">
        <f>+VLOOKUP(Importaciones_mensuales[[#This Row],[Procesamiento]],Cod_procesamiento[],2,0)</f>
        <v>3</v>
      </c>
      <c r="G3061" t="str">
        <f>+VLOOKUP(Importaciones_mensuales[[#This Row],[Código Arancelario]],Codigos10[],3,0)</f>
        <v>Siembra</v>
      </c>
      <c r="H3061">
        <f>+VLOOKUP(Importaciones_mensuales[[#This Row],[Tipo]],Cod_tipo[],2,0)</f>
        <v>6</v>
      </c>
      <c r="I3061" t="str">
        <f>+VLOOKUP(Importaciones_mensuales[[#This Row],[Código Arancelario]],Codigos10[],5,0)</f>
        <v>Granos</v>
      </c>
      <c r="J3061">
        <f>+VLOOKUP(Importaciones_mensuales[[#This Row],[Categoría]],Cod_Tipo_cultivo[],2,0)</f>
        <v>8</v>
      </c>
      <c r="K3061" t="s">
        <v>20</v>
      </c>
      <c r="L3061">
        <f>+VLOOKUP(Importaciones_mensuales[[#This Row],[Contenido]],Contenido_cod[],2,0)</f>
        <v>2</v>
      </c>
      <c r="M3061" t="str">
        <f>+VLOOKUP(Importaciones_mensuales[[#This Row],[Código Arancelario]],Codigos10[],7,0)</f>
        <v>Sin especificar</v>
      </c>
      <c r="N3061">
        <v>2015</v>
      </c>
      <c r="O3061">
        <v>1.9486481715006303</v>
      </c>
      <c r="P3061">
        <v>2.3276660492460084</v>
      </c>
      <c r="Q3061">
        <v>1.911230374575426</v>
      </c>
      <c r="R3061" t="s">
        <v>364</v>
      </c>
      <c r="S3061">
        <v>1.4839654011295162</v>
      </c>
      <c r="T3061">
        <v>1.5208704599199154</v>
      </c>
      <c r="U3061">
        <v>5.0570232291423034</v>
      </c>
      <c r="V3061">
        <v>1.9154094225782012</v>
      </c>
      <c r="W3061">
        <v>1.400720881420036</v>
      </c>
      <c r="X3061">
        <v>0.56085007240095597</v>
      </c>
      <c r="Y3061">
        <v>27.661764705882348</v>
      </c>
      <c r="Z3061">
        <v>1.6318421496159681</v>
      </c>
    </row>
    <row r="3062" spans="1:26" x14ac:dyDescent="0.25">
      <c r="A3062" t="s">
        <v>106</v>
      </c>
      <c r="B3062" t="s">
        <v>363</v>
      </c>
      <c r="C3062" t="str">
        <f>+VLOOKUP(Importaciones_mensuales[[#This Row],[Código Arancelario]],Codigos10[],2,0)</f>
        <v>Arveja</v>
      </c>
      <c r="D3062">
        <f>+VLOOKUP(Importaciones_mensuales[[#This Row],[Cultivo]],Cod_categoría[],2,0)</f>
        <v>100112022</v>
      </c>
      <c r="E3062" t="str">
        <f>+VLOOKUP(Importaciones_mensuales[[#This Row],[Código Arancelario]],Codigos10[],4,0)</f>
        <v>Deshidratado</v>
      </c>
      <c r="F3062">
        <f>+VLOOKUP(Importaciones_mensuales[[#This Row],[Procesamiento]],Cod_procesamiento[],2,0)</f>
        <v>3</v>
      </c>
      <c r="G3062" t="str">
        <f>+VLOOKUP(Importaciones_mensuales[[#This Row],[Código Arancelario]],Codigos10[],3,0)</f>
        <v>Consumo</v>
      </c>
      <c r="H3062">
        <f>+VLOOKUP(Importaciones_mensuales[[#This Row],[Tipo]],Cod_tipo[],2,0)</f>
        <v>7</v>
      </c>
      <c r="I3062" t="str">
        <f>+VLOOKUP(Importaciones_mensuales[[#This Row],[Código Arancelario]],Codigos10[],5,0)</f>
        <v>Granos</v>
      </c>
      <c r="J3062">
        <f>+VLOOKUP(Importaciones_mensuales[[#This Row],[Categoría]],Cod_Tipo_cultivo[],2,0)</f>
        <v>8</v>
      </c>
      <c r="K3062" t="s">
        <v>20</v>
      </c>
      <c r="L3062">
        <f>+VLOOKUP(Importaciones_mensuales[[#This Row],[Contenido]],Contenido_cod[],2,0)</f>
        <v>2</v>
      </c>
      <c r="M3062" t="str">
        <f>+VLOOKUP(Importaciones_mensuales[[#This Row],[Código Arancelario]],Codigos10[],7,0)</f>
        <v>Sin especificar</v>
      </c>
      <c r="N3062">
        <v>2015</v>
      </c>
      <c r="O3062">
        <v>0.56480322062987431</v>
      </c>
      <c r="P3062">
        <v>0.60748047529030524</v>
      </c>
      <c r="Q3062">
        <v>0.64721367927066953</v>
      </c>
      <c r="R3062">
        <v>0.64301647381877258</v>
      </c>
      <c r="S3062">
        <v>0.6669190761874616</v>
      </c>
      <c r="T3062">
        <v>0.58271572894244816</v>
      </c>
      <c r="U3062">
        <v>0.56130038851179465</v>
      </c>
      <c r="V3062">
        <v>0.58335740753448151</v>
      </c>
      <c r="W3062">
        <v>0.61554136440671048</v>
      </c>
      <c r="X3062">
        <v>0.51427403136589223</v>
      </c>
      <c r="Y3062">
        <v>0.65726813125734485</v>
      </c>
      <c r="Z3062">
        <v>0.57473409457708868</v>
      </c>
    </row>
    <row r="3063" spans="1:26" x14ac:dyDescent="0.25">
      <c r="A3063" t="s">
        <v>107</v>
      </c>
      <c r="B3063" t="s">
        <v>363</v>
      </c>
      <c r="C3063" t="str">
        <f>+VLOOKUP(Importaciones_mensuales[[#This Row],[Código Arancelario]],Codigos10[],2,0)</f>
        <v>Garbanzo</v>
      </c>
      <c r="D3063">
        <f>+VLOOKUP(Importaciones_mensuales[[#This Row],[Cultivo]],Cod_categoría[],2,0)</f>
        <v>100110005</v>
      </c>
      <c r="E3063" t="str">
        <f>+VLOOKUP(Importaciones_mensuales[[#This Row],[Código Arancelario]],Codigos10[],4,0)</f>
        <v>Deshidratado</v>
      </c>
      <c r="F3063">
        <f>+VLOOKUP(Importaciones_mensuales[[#This Row],[Procesamiento]],Cod_procesamiento[],2,0)</f>
        <v>3</v>
      </c>
      <c r="G3063" t="str">
        <f>+VLOOKUP(Importaciones_mensuales[[#This Row],[Código Arancelario]],Codigos10[],3,0)</f>
        <v>Sin especificar</v>
      </c>
      <c r="H3063">
        <f>+VLOOKUP(Importaciones_mensuales[[#This Row],[Tipo]],Cod_tipo[],2,0)</f>
        <v>5</v>
      </c>
      <c r="I3063" t="str">
        <f>+VLOOKUP(Importaciones_mensuales[[#This Row],[Código Arancelario]],Codigos10[],5,0)</f>
        <v>Granos</v>
      </c>
      <c r="J3063">
        <f>+VLOOKUP(Importaciones_mensuales[[#This Row],[Categoría]],Cod_Tipo_cultivo[],2,0)</f>
        <v>8</v>
      </c>
      <c r="K3063" t="s">
        <v>20</v>
      </c>
      <c r="L3063">
        <f>+VLOOKUP(Importaciones_mensuales[[#This Row],[Contenido]],Contenido_cod[],2,0)</f>
        <v>2</v>
      </c>
      <c r="M3063" t="str">
        <f>+VLOOKUP(Importaciones_mensuales[[#This Row],[Código Arancelario]],Codigos10[],7,0)</f>
        <v>Sin especificar</v>
      </c>
      <c r="N3063">
        <v>2015</v>
      </c>
      <c r="O3063">
        <v>0.68875669292262587</v>
      </c>
      <c r="P3063">
        <v>0.69263324561403505</v>
      </c>
      <c r="Q3063">
        <v>0.68236036269430056</v>
      </c>
      <c r="R3063">
        <v>0.66697690882144545</v>
      </c>
      <c r="S3063">
        <v>0.70686829412213092</v>
      </c>
      <c r="T3063">
        <v>0.76052037886340984</v>
      </c>
      <c r="U3063">
        <v>0.87844563346956339</v>
      </c>
      <c r="V3063">
        <v>0.77260299101677854</v>
      </c>
      <c r="W3063">
        <v>0.80935262571870115</v>
      </c>
      <c r="X3063">
        <v>0.7842283674232563</v>
      </c>
      <c r="Y3063">
        <v>0.7822887659574469</v>
      </c>
      <c r="Z3063">
        <v>0.72845275288092182</v>
      </c>
    </row>
    <row r="3064" spans="1:26" x14ac:dyDescent="0.25">
      <c r="A3064" t="s">
        <v>109</v>
      </c>
      <c r="B3064" t="s">
        <v>363</v>
      </c>
      <c r="C3064" t="str">
        <f>+VLOOKUP(Importaciones_mensuales[[#This Row],[Código Arancelario]],Codigos10[],2,0)</f>
        <v>Poroto</v>
      </c>
      <c r="D3064">
        <f>+VLOOKUP(Importaciones_mensuales[[#This Row],[Cultivo]],Cod_categoría[],2,0)</f>
        <v>100110002</v>
      </c>
      <c r="E3064" t="str">
        <f>+VLOOKUP(Importaciones_mensuales[[#This Row],[Código Arancelario]],Codigos10[],4,0)</f>
        <v>Deshidratado</v>
      </c>
      <c r="F3064">
        <f>+VLOOKUP(Importaciones_mensuales[[#This Row],[Procesamiento]],Cod_procesamiento[],2,0)</f>
        <v>3</v>
      </c>
      <c r="G3064" t="str">
        <f>+VLOOKUP(Importaciones_mensuales[[#This Row],[Código Arancelario]],Codigos10[],3,0)</f>
        <v>Siembra</v>
      </c>
      <c r="H3064">
        <f>+VLOOKUP(Importaciones_mensuales[[#This Row],[Tipo]],Cod_tipo[],2,0)</f>
        <v>6</v>
      </c>
      <c r="I3064" t="str">
        <f>+VLOOKUP(Importaciones_mensuales[[#This Row],[Código Arancelario]],Codigos10[],5,0)</f>
        <v>Granos</v>
      </c>
      <c r="J3064">
        <f>+VLOOKUP(Importaciones_mensuales[[#This Row],[Categoría]],Cod_Tipo_cultivo[],2,0)</f>
        <v>8</v>
      </c>
      <c r="K3064" t="s">
        <v>20</v>
      </c>
      <c r="L3064">
        <f>+VLOOKUP(Importaciones_mensuales[[#This Row],[Contenido]],Contenido_cod[],2,0)</f>
        <v>2</v>
      </c>
      <c r="M3064" t="str">
        <f>+VLOOKUP(Importaciones_mensuales[[#This Row],[Código Arancelario]],Codigos10[],7,0)</f>
        <v>Porotos comunes</v>
      </c>
      <c r="N3064">
        <v>2015</v>
      </c>
      <c r="O3064" t="s">
        <v>364</v>
      </c>
      <c r="P3064" t="s">
        <v>364</v>
      </c>
      <c r="Q3064" t="s">
        <v>364</v>
      </c>
      <c r="R3064" t="s">
        <v>364</v>
      </c>
      <c r="S3064">
        <v>3.5767820647967334</v>
      </c>
      <c r="T3064">
        <v>3.7805026666666666</v>
      </c>
      <c r="U3064">
        <v>7.0234110985277463</v>
      </c>
      <c r="V3064">
        <v>3.4101605553462235</v>
      </c>
      <c r="W3064">
        <v>2.8441909467214956</v>
      </c>
      <c r="X3064">
        <v>4.9386784660766967</v>
      </c>
      <c r="Y3064">
        <v>2.8046330534030117</v>
      </c>
      <c r="Z3064">
        <v>6.6088909759119403</v>
      </c>
    </row>
    <row r="3065" spans="1:26" x14ac:dyDescent="0.25">
      <c r="A3065" t="s">
        <v>111</v>
      </c>
      <c r="B3065" t="s">
        <v>363</v>
      </c>
      <c r="C3065" t="str">
        <f>+VLOOKUP(Importaciones_mensuales[[#This Row],[Código Arancelario]],Codigos10[],2,0)</f>
        <v>Poroto</v>
      </c>
      <c r="D3065">
        <f>+VLOOKUP(Importaciones_mensuales[[#This Row],[Cultivo]],Cod_categoría[],2,0)</f>
        <v>100110002</v>
      </c>
      <c r="E3065" t="str">
        <f>+VLOOKUP(Importaciones_mensuales[[#This Row],[Código Arancelario]],Codigos10[],4,0)</f>
        <v>Deshidratado</v>
      </c>
      <c r="F3065">
        <f>+VLOOKUP(Importaciones_mensuales[[#This Row],[Procesamiento]],Cod_procesamiento[],2,0)</f>
        <v>3</v>
      </c>
      <c r="G3065" t="str">
        <f>+VLOOKUP(Importaciones_mensuales[[#This Row],[Código Arancelario]],Codigos10[],3,0)</f>
        <v>Consumo</v>
      </c>
      <c r="H3065">
        <f>+VLOOKUP(Importaciones_mensuales[[#This Row],[Tipo]],Cod_tipo[],2,0)</f>
        <v>7</v>
      </c>
      <c r="I3065" t="str">
        <f>+VLOOKUP(Importaciones_mensuales[[#This Row],[Código Arancelario]],Codigos10[],5,0)</f>
        <v>Granos</v>
      </c>
      <c r="J3065">
        <f>+VLOOKUP(Importaciones_mensuales[[#This Row],[Categoría]],Cod_Tipo_cultivo[],2,0)</f>
        <v>8</v>
      </c>
      <c r="K3065" t="s">
        <v>20</v>
      </c>
      <c r="L3065">
        <f>+VLOOKUP(Importaciones_mensuales[[#This Row],[Contenido]],Contenido_cod[],2,0)</f>
        <v>2</v>
      </c>
      <c r="M3065" t="str">
        <f>+VLOOKUP(Importaciones_mensuales[[#This Row],[Código Arancelario]],Codigos10[],7,0)</f>
        <v>Porotos comunes</v>
      </c>
      <c r="N3065">
        <v>2015</v>
      </c>
      <c r="O3065">
        <v>0.70388895068533563</v>
      </c>
      <c r="P3065">
        <v>0.83340564641492998</v>
      </c>
      <c r="Q3065">
        <v>0.84007449325311068</v>
      </c>
      <c r="R3065">
        <v>0.73051331434200761</v>
      </c>
      <c r="S3065">
        <v>0.84792151793776904</v>
      </c>
      <c r="T3065">
        <v>0.99832720047398815</v>
      </c>
      <c r="U3065">
        <v>0.89115644874856037</v>
      </c>
      <c r="V3065">
        <v>0.76760052334692863</v>
      </c>
      <c r="W3065">
        <v>0.77002732142911401</v>
      </c>
      <c r="X3065">
        <v>0.74577273033662317</v>
      </c>
      <c r="Y3065">
        <v>0.76754143504978123</v>
      </c>
      <c r="Z3065">
        <v>0.71130868133176373</v>
      </c>
    </row>
    <row r="3066" spans="1:26" x14ac:dyDescent="0.25">
      <c r="A3066" t="s">
        <v>114</v>
      </c>
      <c r="B3066" t="s">
        <v>363</v>
      </c>
      <c r="C3066" t="str">
        <f>+VLOOKUP(Importaciones_mensuales[[#This Row],[Código Arancelario]],Codigos10[],2,0)</f>
        <v>Lenteja</v>
      </c>
      <c r="D3066">
        <f>+VLOOKUP(Importaciones_mensuales[[#This Row],[Cultivo]],Cod_categoría[],2,0)</f>
        <v>100110003</v>
      </c>
      <c r="E3066" t="str">
        <f>+VLOOKUP(Importaciones_mensuales[[#This Row],[Código Arancelario]],Codigos10[],4,0)</f>
        <v>Deshidratado</v>
      </c>
      <c r="F3066">
        <f>+VLOOKUP(Importaciones_mensuales[[#This Row],[Procesamiento]],Cod_procesamiento[],2,0)</f>
        <v>3</v>
      </c>
      <c r="G3066" t="str">
        <f>+VLOOKUP(Importaciones_mensuales[[#This Row],[Código Arancelario]],Codigos10[],3,0)</f>
        <v>Sin especificar</v>
      </c>
      <c r="H3066">
        <f>+VLOOKUP(Importaciones_mensuales[[#This Row],[Tipo]],Cod_tipo[],2,0)</f>
        <v>5</v>
      </c>
      <c r="I3066" t="str">
        <f>+VLOOKUP(Importaciones_mensuales[[#This Row],[Código Arancelario]],Codigos10[],5,0)</f>
        <v>Granos</v>
      </c>
      <c r="J3066">
        <f>+VLOOKUP(Importaciones_mensuales[[#This Row],[Categoría]],Cod_Tipo_cultivo[],2,0)</f>
        <v>8</v>
      </c>
      <c r="K3066" t="s">
        <v>20</v>
      </c>
      <c r="L3066">
        <f>+VLOOKUP(Importaciones_mensuales[[#This Row],[Contenido]],Contenido_cod[],2,0)</f>
        <v>2</v>
      </c>
      <c r="M3066" t="str">
        <f>+VLOOKUP(Importaciones_mensuales[[#This Row],[Código Arancelario]],Codigos10[],7,0)</f>
        <v>Sin especificar</v>
      </c>
      <c r="N3066">
        <v>2015</v>
      </c>
      <c r="O3066">
        <v>0.89538747711272992</v>
      </c>
      <c r="P3066">
        <v>0.83028373542058242</v>
      </c>
      <c r="Q3066">
        <v>0.9696884693993153</v>
      </c>
      <c r="R3066">
        <v>0.88663609231389184</v>
      </c>
      <c r="S3066">
        <v>0.92854909943783082</v>
      </c>
      <c r="T3066">
        <v>0.93938597952207614</v>
      </c>
      <c r="U3066">
        <v>0.99823374104499241</v>
      </c>
      <c r="V3066">
        <v>1.0175065641839371</v>
      </c>
      <c r="W3066">
        <v>1.0185959858391471</v>
      </c>
      <c r="X3066">
        <v>0.98260975235141257</v>
      </c>
      <c r="Y3066">
        <v>1.0038007823577739</v>
      </c>
      <c r="Z3066">
        <v>0.93389943867514125</v>
      </c>
    </row>
    <row r="3067" spans="1:26" x14ac:dyDescent="0.25">
      <c r="A3067" t="s">
        <v>116</v>
      </c>
      <c r="B3067" t="s">
        <v>363</v>
      </c>
      <c r="C3067" t="str">
        <f>+VLOOKUP(Importaciones_mensuales[[#This Row],[Código Arancelario]],Codigos10[],2,0)</f>
        <v>Haba</v>
      </c>
      <c r="D3067">
        <f>+VLOOKUP(Importaciones_mensuales[[#This Row],[Cultivo]],Cod_categoría[],2,0)</f>
        <v>100112026</v>
      </c>
      <c r="E3067" t="str">
        <f>+VLOOKUP(Importaciones_mensuales[[#This Row],[Código Arancelario]],Codigos10[],4,0)</f>
        <v>Deshidratado</v>
      </c>
      <c r="F3067">
        <f>+VLOOKUP(Importaciones_mensuales[[#This Row],[Procesamiento]],Cod_procesamiento[],2,0)</f>
        <v>3</v>
      </c>
      <c r="G3067" t="str">
        <f>+VLOOKUP(Importaciones_mensuales[[#This Row],[Código Arancelario]],Codigos10[],3,0)</f>
        <v>Siembra</v>
      </c>
      <c r="H3067">
        <f>+VLOOKUP(Importaciones_mensuales[[#This Row],[Tipo]],Cod_tipo[],2,0)</f>
        <v>6</v>
      </c>
      <c r="I3067" t="str">
        <f>+VLOOKUP(Importaciones_mensuales[[#This Row],[Código Arancelario]],Codigos10[],5,0)</f>
        <v>Granos</v>
      </c>
      <c r="J3067">
        <f>+VLOOKUP(Importaciones_mensuales[[#This Row],[Categoría]],Cod_Tipo_cultivo[],2,0)</f>
        <v>8</v>
      </c>
      <c r="K3067" t="s">
        <v>20</v>
      </c>
      <c r="L3067">
        <f>+VLOOKUP(Importaciones_mensuales[[#This Row],[Contenido]],Contenido_cod[],2,0)</f>
        <v>2</v>
      </c>
      <c r="M3067" t="str">
        <f>+VLOOKUP(Importaciones_mensuales[[#This Row],[Código Arancelario]],Codigos10[],7,0)</f>
        <v>Sin especificar</v>
      </c>
      <c r="N3067">
        <v>2015</v>
      </c>
      <c r="O3067">
        <v>2.4500000000000002</v>
      </c>
      <c r="P3067" t="s">
        <v>364</v>
      </c>
      <c r="Q3067" t="s">
        <v>364</v>
      </c>
      <c r="R3067" t="s">
        <v>364</v>
      </c>
      <c r="S3067" t="s">
        <v>364</v>
      </c>
      <c r="T3067" t="s">
        <v>364</v>
      </c>
      <c r="U3067" t="s">
        <v>364</v>
      </c>
      <c r="V3067" t="s">
        <v>364</v>
      </c>
      <c r="W3067" t="s">
        <v>364</v>
      </c>
      <c r="X3067" t="s">
        <v>364</v>
      </c>
      <c r="Y3067" t="s">
        <v>364</v>
      </c>
      <c r="Z3067" t="s">
        <v>364</v>
      </c>
    </row>
    <row r="3068" spans="1:26" x14ac:dyDescent="0.25">
      <c r="A3068" t="s">
        <v>117</v>
      </c>
      <c r="B3068" t="s">
        <v>363</v>
      </c>
      <c r="C3068" t="str">
        <f>+VLOOKUP(Importaciones_mensuales[[#This Row],[Código Arancelario]],Codigos10[],2,0)</f>
        <v>Haba</v>
      </c>
      <c r="D3068">
        <f>+VLOOKUP(Importaciones_mensuales[[#This Row],[Cultivo]],Cod_categoría[],2,0)</f>
        <v>100112026</v>
      </c>
      <c r="E3068" t="str">
        <f>+VLOOKUP(Importaciones_mensuales[[#This Row],[Código Arancelario]],Codigos10[],4,0)</f>
        <v>Deshidratado</v>
      </c>
      <c r="F3068">
        <f>+VLOOKUP(Importaciones_mensuales[[#This Row],[Procesamiento]],Cod_procesamiento[],2,0)</f>
        <v>3</v>
      </c>
      <c r="G3068" t="str">
        <f>+VLOOKUP(Importaciones_mensuales[[#This Row],[Código Arancelario]],Codigos10[],3,0)</f>
        <v>Consumo</v>
      </c>
      <c r="H3068">
        <f>+VLOOKUP(Importaciones_mensuales[[#This Row],[Tipo]],Cod_tipo[],2,0)</f>
        <v>7</v>
      </c>
      <c r="I3068" t="str">
        <f>+VLOOKUP(Importaciones_mensuales[[#This Row],[Código Arancelario]],Codigos10[],5,0)</f>
        <v>Granos</v>
      </c>
      <c r="J3068">
        <f>+VLOOKUP(Importaciones_mensuales[[#This Row],[Categoría]],Cod_Tipo_cultivo[],2,0)</f>
        <v>8</v>
      </c>
      <c r="K3068" t="s">
        <v>20</v>
      </c>
      <c r="L3068">
        <f>+VLOOKUP(Importaciones_mensuales[[#This Row],[Contenido]],Contenido_cod[],2,0)</f>
        <v>2</v>
      </c>
      <c r="M3068" t="str">
        <f>+VLOOKUP(Importaciones_mensuales[[#This Row],[Código Arancelario]],Codigos10[],7,0)</f>
        <v>Sin especificar</v>
      </c>
      <c r="N3068">
        <v>2015</v>
      </c>
      <c r="O3068" t="s">
        <v>364</v>
      </c>
      <c r="P3068" t="s">
        <v>364</v>
      </c>
      <c r="Q3068" t="s">
        <v>364</v>
      </c>
      <c r="R3068" t="s">
        <v>364</v>
      </c>
      <c r="S3068">
        <v>0.11464000000000001</v>
      </c>
      <c r="T3068" t="s">
        <v>364</v>
      </c>
      <c r="U3068" t="s">
        <v>364</v>
      </c>
      <c r="V3068" t="s">
        <v>364</v>
      </c>
      <c r="W3068">
        <v>0.93738957167882386</v>
      </c>
      <c r="X3068" t="s">
        <v>364</v>
      </c>
      <c r="Y3068">
        <v>6.7</v>
      </c>
      <c r="Z3068" t="s">
        <v>364</v>
      </c>
    </row>
    <row r="3069" spans="1:26" x14ac:dyDescent="0.25">
      <c r="A3069" t="s">
        <v>285</v>
      </c>
      <c r="B3069" t="s">
        <v>363</v>
      </c>
      <c r="C3069" t="str">
        <f>+VLOOKUP(Importaciones_mensuales[[#This Row],[Código Arancelario]],Codigos10[],2,0)</f>
        <v>Arveja</v>
      </c>
      <c r="D3069">
        <f>+VLOOKUP(Importaciones_mensuales[[#This Row],[Cultivo]],Cod_categoría[],2,0)</f>
        <v>100112022</v>
      </c>
      <c r="E3069" t="str">
        <f>+VLOOKUP(Importaciones_mensuales[[#This Row],[Código Arancelario]],Codigos10[],4,0)</f>
        <v>Deshidratado</v>
      </c>
      <c r="F3069">
        <f>+VLOOKUP(Importaciones_mensuales[[#This Row],[Procesamiento]],Cod_procesamiento[],2,0)</f>
        <v>3</v>
      </c>
      <c r="G3069" t="str">
        <f>+VLOOKUP(Importaciones_mensuales[[#This Row],[Código Arancelario]],Codigos10[],3,0)</f>
        <v>Consumo</v>
      </c>
      <c r="H3069">
        <f>+VLOOKUP(Importaciones_mensuales[[#This Row],[Tipo]],Cod_tipo[],2,0)</f>
        <v>7</v>
      </c>
      <c r="I3069" t="str">
        <f>+VLOOKUP(Importaciones_mensuales[[#This Row],[Código Arancelario]],Codigos10[],5,0)</f>
        <v>Granos</v>
      </c>
      <c r="J3069">
        <f>+VLOOKUP(Importaciones_mensuales[[#This Row],[Categoría]],Cod_Tipo_cultivo[],2,0)</f>
        <v>8</v>
      </c>
      <c r="K3069" t="s">
        <v>20</v>
      </c>
      <c r="L3069">
        <f>+VLOOKUP(Importaciones_mensuales[[#This Row],[Contenido]],Contenido_cod[],2,0)</f>
        <v>2</v>
      </c>
      <c r="M3069" t="str">
        <f>+VLOOKUP(Importaciones_mensuales[[#This Row],[Código Arancelario]],Codigos10[],7,0)</f>
        <v>Sin especificar</v>
      </c>
      <c r="N3069">
        <v>2015</v>
      </c>
      <c r="O3069" t="s">
        <v>364</v>
      </c>
      <c r="P3069" t="s">
        <v>364</v>
      </c>
      <c r="Q3069" t="s">
        <v>364</v>
      </c>
      <c r="R3069" t="s">
        <v>364</v>
      </c>
      <c r="S3069">
        <v>0.75611293145241132</v>
      </c>
      <c r="T3069" t="s">
        <v>364</v>
      </c>
      <c r="U3069">
        <v>0.45208999999999999</v>
      </c>
      <c r="V3069">
        <v>0.61500010029889063</v>
      </c>
      <c r="W3069">
        <v>0.61499999999999999</v>
      </c>
      <c r="X3069" t="s">
        <v>364</v>
      </c>
      <c r="Y3069" t="s">
        <v>364</v>
      </c>
      <c r="Z3069" t="s">
        <v>364</v>
      </c>
    </row>
    <row r="3070" spans="1:26" x14ac:dyDescent="0.25">
      <c r="A3070" t="s">
        <v>118</v>
      </c>
      <c r="B3070" t="s">
        <v>363</v>
      </c>
      <c r="C3070" t="str">
        <f>+VLOOKUP(Importaciones_mensuales[[#This Row],[Código Arancelario]],Codigos10[],2,0)</f>
        <v>Mandioca</v>
      </c>
      <c r="D3070">
        <f>+VLOOKUP(Importaciones_mensuales[[#This Row],[Cultivo]],Cod_categoría[],2,0)</f>
        <v>100114040</v>
      </c>
      <c r="E3070" t="str">
        <f>+VLOOKUP(Importaciones_mensuales[[#This Row],[Código Arancelario]],Codigos10[],4,0)</f>
        <v>Deshidratado</v>
      </c>
      <c r="F3070">
        <f>+VLOOKUP(Importaciones_mensuales[[#This Row],[Procesamiento]],Cod_procesamiento[],2,0)</f>
        <v>3</v>
      </c>
      <c r="G3070" t="str">
        <f>+VLOOKUP(Importaciones_mensuales[[#This Row],[Código Arancelario]],Codigos10[],3,0)</f>
        <v>Consumo</v>
      </c>
      <c r="H3070">
        <f>+VLOOKUP(Importaciones_mensuales[[#This Row],[Tipo]],Cod_tipo[],2,0)</f>
        <v>7</v>
      </c>
      <c r="I3070" t="str">
        <f>+VLOOKUP(Importaciones_mensuales[[#This Row],[Código Arancelario]],Codigos10[],5,0)</f>
        <v>Tubérculos</v>
      </c>
      <c r="J3070">
        <f>+VLOOKUP(Importaciones_mensuales[[#This Row],[Categoría]],Cod_Tipo_cultivo[],2,0)</f>
        <v>9</v>
      </c>
      <c r="K3070" t="s">
        <v>20</v>
      </c>
      <c r="L3070">
        <f>+VLOOKUP(Importaciones_mensuales[[#This Row],[Contenido]],Contenido_cod[],2,0)</f>
        <v>2</v>
      </c>
      <c r="M3070" t="str">
        <f>+VLOOKUP(Importaciones_mensuales[[#This Row],[Código Arancelario]],Codigos10[],7,0)</f>
        <v>Sin especificar</v>
      </c>
      <c r="N3070">
        <v>2015</v>
      </c>
      <c r="O3070">
        <v>0.47877458084840346</v>
      </c>
      <c r="P3070">
        <v>0.23027798647633357</v>
      </c>
      <c r="Q3070">
        <v>0.39485894711992442</v>
      </c>
      <c r="R3070">
        <v>0.44998233800640247</v>
      </c>
      <c r="S3070">
        <v>0.57155876002878703</v>
      </c>
      <c r="T3070">
        <v>0.41153124857196444</v>
      </c>
      <c r="U3070">
        <v>0.5454082033961809</v>
      </c>
      <c r="V3070">
        <v>0.65254762250981524</v>
      </c>
      <c r="W3070">
        <v>0.90412688424656651</v>
      </c>
      <c r="X3070">
        <v>0.4509980736601602</v>
      </c>
      <c r="Y3070">
        <v>0.42642818259195747</v>
      </c>
      <c r="Z3070">
        <v>0.2515968628005158</v>
      </c>
    </row>
    <row r="3071" spans="1:26" x14ac:dyDescent="0.25">
      <c r="A3071" t="s">
        <v>120</v>
      </c>
      <c r="B3071" t="s">
        <v>363</v>
      </c>
      <c r="C3071" t="str">
        <f>+VLOOKUP(Importaciones_mensuales[[#This Row],[Código Arancelario]],Codigos10[],2,0)</f>
        <v>Camote</v>
      </c>
      <c r="D3071">
        <f>+VLOOKUP(Importaciones_mensuales[[#This Row],[Cultivo]],Cod_categoría[],2,0)</f>
        <v>100114002</v>
      </c>
      <c r="E3071" t="str">
        <f>+VLOOKUP(Importaciones_mensuales[[#This Row],[Código Arancelario]],Codigos10[],4,0)</f>
        <v>Deshidratado</v>
      </c>
      <c r="F3071">
        <f>+VLOOKUP(Importaciones_mensuales[[#This Row],[Procesamiento]],Cod_procesamiento[],2,0)</f>
        <v>3</v>
      </c>
      <c r="G3071" t="str">
        <f>+VLOOKUP(Importaciones_mensuales[[#This Row],[Código Arancelario]],Codigos10[],3,0)</f>
        <v>Consumo</v>
      </c>
      <c r="H3071">
        <f>+VLOOKUP(Importaciones_mensuales[[#This Row],[Tipo]],Cod_tipo[],2,0)</f>
        <v>7</v>
      </c>
      <c r="I3071" t="str">
        <f>+VLOOKUP(Importaciones_mensuales[[#This Row],[Código Arancelario]],Codigos10[],5,0)</f>
        <v>Tubérculos</v>
      </c>
      <c r="J3071">
        <f>+VLOOKUP(Importaciones_mensuales[[#This Row],[Categoría]],Cod_Tipo_cultivo[],2,0)</f>
        <v>9</v>
      </c>
      <c r="K3071" t="s">
        <v>20</v>
      </c>
      <c r="L3071">
        <f>+VLOOKUP(Importaciones_mensuales[[#This Row],[Contenido]],Contenido_cod[],2,0)</f>
        <v>2</v>
      </c>
      <c r="M3071" t="str">
        <f>+VLOOKUP(Importaciones_mensuales[[#This Row],[Código Arancelario]],Codigos10[],7,0)</f>
        <v>Sin especificar</v>
      </c>
      <c r="N3071">
        <v>2015</v>
      </c>
      <c r="O3071">
        <v>0.42757362708069319</v>
      </c>
      <c r="P3071">
        <v>0.20738958260476023</v>
      </c>
      <c r="Q3071">
        <v>0.3433846368997211</v>
      </c>
      <c r="R3071">
        <v>0.21581301606893161</v>
      </c>
      <c r="S3071">
        <v>0.18055153846153846</v>
      </c>
      <c r="T3071">
        <v>0.20403570010191557</v>
      </c>
      <c r="U3071">
        <v>0.19960090303551334</v>
      </c>
      <c r="V3071">
        <v>0.17448666389312625</v>
      </c>
      <c r="W3071">
        <v>0.16514572333685321</v>
      </c>
      <c r="X3071">
        <v>0.15694146314866775</v>
      </c>
      <c r="Y3071">
        <v>0.20271134672647251</v>
      </c>
      <c r="Z3071">
        <v>0.2285823072247474</v>
      </c>
    </row>
    <row r="3072" spans="1:26" x14ac:dyDescent="0.25">
      <c r="A3072" t="s">
        <v>124</v>
      </c>
      <c r="B3072" t="s">
        <v>363</v>
      </c>
      <c r="C3072" t="str">
        <f>+VLOOKUP(Importaciones_mensuales[[#This Row],[Código Arancelario]],Codigos10[],2,0)</f>
        <v>Otros tubérculos</v>
      </c>
      <c r="D3072">
        <f>+VLOOKUP(Importaciones_mensuales[[#This Row],[Cultivo]],Cod_categoría[],2,0)</f>
        <v>100114034</v>
      </c>
      <c r="E3072" t="str">
        <f>+VLOOKUP(Importaciones_mensuales[[#This Row],[Código Arancelario]],Codigos10[],4,0)</f>
        <v>Deshidratado</v>
      </c>
      <c r="F3072">
        <f>+VLOOKUP(Importaciones_mensuales[[#This Row],[Procesamiento]],Cod_procesamiento[],2,0)</f>
        <v>3</v>
      </c>
      <c r="G3072" t="str">
        <f>+VLOOKUP(Importaciones_mensuales[[#This Row],[Código Arancelario]],Codigos10[],3,0)</f>
        <v>Consumo</v>
      </c>
      <c r="H3072">
        <f>+VLOOKUP(Importaciones_mensuales[[#This Row],[Tipo]],Cod_tipo[],2,0)</f>
        <v>7</v>
      </c>
      <c r="I3072" t="str">
        <f>+VLOOKUP(Importaciones_mensuales[[#This Row],[Código Arancelario]],Codigos10[],5,0)</f>
        <v>Tubérculos</v>
      </c>
      <c r="J3072">
        <f>+VLOOKUP(Importaciones_mensuales[[#This Row],[Categoría]],Cod_Tipo_cultivo[],2,0)</f>
        <v>9</v>
      </c>
      <c r="K3072" t="s">
        <v>20</v>
      </c>
      <c r="L3072">
        <f>+VLOOKUP(Importaciones_mensuales[[#This Row],[Contenido]],Contenido_cod[],2,0)</f>
        <v>2</v>
      </c>
      <c r="M3072" t="str">
        <f>+VLOOKUP(Importaciones_mensuales[[#This Row],[Código Arancelario]],Codigos10[],7,0)</f>
        <v>Sin especificar</v>
      </c>
      <c r="N3072">
        <v>2015</v>
      </c>
      <c r="O3072">
        <v>0.14842241379310345</v>
      </c>
      <c r="P3072">
        <v>0.13865644628979029</v>
      </c>
      <c r="Q3072">
        <v>0.19760315833428235</v>
      </c>
      <c r="R3072">
        <v>0.1259475388944937</v>
      </c>
      <c r="S3072">
        <v>0.15031608005521049</v>
      </c>
      <c r="T3072">
        <v>0.35247768399712082</v>
      </c>
      <c r="U3072">
        <v>0.15644338901626814</v>
      </c>
      <c r="V3072">
        <v>0.12437955737495203</v>
      </c>
      <c r="W3072">
        <v>0.20193088309669782</v>
      </c>
      <c r="X3072">
        <v>0.47849689398825485</v>
      </c>
      <c r="Y3072">
        <v>1.1308861319112486</v>
      </c>
      <c r="Z3072">
        <v>0.13429994362720998</v>
      </c>
    </row>
    <row r="3073" spans="1:26" x14ac:dyDescent="0.25">
      <c r="A3073" t="s">
        <v>126</v>
      </c>
      <c r="B3073" t="s">
        <v>363</v>
      </c>
      <c r="C3073" t="str">
        <f>+VLOOKUP(Importaciones_mensuales[[#This Row],[Código Arancelario]],Codigos10[],2,0)</f>
        <v>Coco</v>
      </c>
      <c r="D3073">
        <f>+VLOOKUP(Importaciones_mensuales[[#This Row],[Cultivo]],Cod_categoría[],2,0)</f>
        <v>100108007</v>
      </c>
      <c r="E3073" t="str">
        <f>+VLOOKUP(Importaciones_mensuales[[#This Row],[Código Arancelario]],Codigos10[],4,0)</f>
        <v>Deshidratado</v>
      </c>
      <c r="F3073">
        <f>+VLOOKUP(Importaciones_mensuales[[#This Row],[Procesamiento]],Cod_procesamiento[],2,0)</f>
        <v>3</v>
      </c>
      <c r="G3073" t="str">
        <f>+VLOOKUP(Importaciones_mensuales[[#This Row],[Código Arancelario]],Codigos10[],3,0)</f>
        <v>Sin especificar</v>
      </c>
      <c r="H3073">
        <f>+VLOOKUP(Importaciones_mensuales[[#This Row],[Tipo]],Cod_tipo[],2,0)</f>
        <v>5</v>
      </c>
      <c r="I3073" t="str">
        <f>+VLOOKUP(Importaciones_mensuales[[#This Row],[Código Arancelario]],Codigos10[],5,0)</f>
        <v>Tropicales y Subtropicales</v>
      </c>
      <c r="J3073">
        <f>+VLOOKUP(Importaciones_mensuales[[#This Row],[Categoría]],Cod_Tipo_cultivo[],2,0)</f>
        <v>4</v>
      </c>
      <c r="K3073" t="s">
        <v>129</v>
      </c>
      <c r="L3073">
        <f>+VLOOKUP(Importaciones_mensuales[[#This Row],[Contenido]],Contenido_cod[],2,0)</f>
        <v>1</v>
      </c>
      <c r="M3073" t="str">
        <f>+VLOOKUP(Importaciones_mensuales[[#This Row],[Código Arancelario]],Codigos10[],7,0)</f>
        <v>Sin especificar</v>
      </c>
      <c r="N3073">
        <v>2015</v>
      </c>
      <c r="O3073">
        <v>3.0259810559940439</v>
      </c>
      <c r="P3073">
        <v>2.7629143606953517</v>
      </c>
      <c r="Q3073">
        <v>2.9907501539003767</v>
      </c>
      <c r="R3073">
        <v>2.6174905619121427</v>
      </c>
      <c r="S3073">
        <v>2.7234977313685764</v>
      </c>
      <c r="T3073">
        <v>2.5408011299546658</v>
      </c>
      <c r="U3073">
        <v>2.3869688018232629</v>
      </c>
      <c r="V3073">
        <v>2.3364086323692872</v>
      </c>
      <c r="W3073">
        <v>2.3467925292130394</v>
      </c>
      <c r="X3073">
        <v>2.1628301211036067</v>
      </c>
      <c r="Y3073">
        <v>1.9060989068234491</v>
      </c>
      <c r="Z3073">
        <v>2.5527447631164231</v>
      </c>
    </row>
    <row r="3074" spans="1:26" x14ac:dyDescent="0.25">
      <c r="A3074" t="s">
        <v>130</v>
      </c>
      <c r="B3074" t="s">
        <v>363</v>
      </c>
      <c r="C3074" t="str">
        <f>+VLOOKUP(Importaciones_mensuales[[#This Row],[Código Arancelario]],Codigos10[],2,0)</f>
        <v>Coco</v>
      </c>
      <c r="D3074">
        <f>+VLOOKUP(Importaciones_mensuales[[#This Row],[Cultivo]],Cod_categoría[],2,0)</f>
        <v>100108007</v>
      </c>
      <c r="E3074" t="str">
        <f>+VLOOKUP(Importaciones_mensuales[[#This Row],[Código Arancelario]],Codigos10[],4,0)</f>
        <v>Deshidratado</v>
      </c>
      <c r="F3074">
        <f>+VLOOKUP(Importaciones_mensuales[[#This Row],[Procesamiento]],Cod_procesamiento[],2,0)</f>
        <v>3</v>
      </c>
      <c r="G3074" t="str">
        <f>+VLOOKUP(Importaciones_mensuales[[#This Row],[Código Arancelario]],Codigos10[],3,0)</f>
        <v>Sin especificar</v>
      </c>
      <c r="H3074">
        <f>+VLOOKUP(Importaciones_mensuales[[#This Row],[Tipo]],Cod_tipo[],2,0)</f>
        <v>5</v>
      </c>
      <c r="I3074" t="str">
        <f>+VLOOKUP(Importaciones_mensuales[[#This Row],[Código Arancelario]],Codigos10[],5,0)</f>
        <v>Tropicales y Subtropicales</v>
      </c>
      <c r="J3074">
        <f>+VLOOKUP(Importaciones_mensuales[[#This Row],[Categoría]],Cod_Tipo_cultivo[],2,0)</f>
        <v>4</v>
      </c>
      <c r="K3074" t="s">
        <v>129</v>
      </c>
      <c r="L3074">
        <f>+VLOOKUP(Importaciones_mensuales[[#This Row],[Contenido]],Contenido_cod[],2,0)</f>
        <v>1</v>
      </c>
      <c r="M3074" t="str">
        <f>+VLOOKUP(Importaciones_mensuales[[#This Row],[Código Arancelario]],Codigos10[],7,0)</f>
        <v>Sin especificar</v>
      </c>
      <c r="N3074">
        <v>2015</v>
      </c>
      <c r="O3074">
        <v>1.276717529071556</v>
      </c>
      <c r="P3074">
        <v>0.28516401124648544</v>
      </c>
      <c r="Q3074">
        <v>0.22355512195121952</v>
      </c>
      <c r="R3074">
        <v>0.29783322147651009</v>
      </c>
      <c r="S3074">
        <v>0.23959398470630311</v>
      </c>
      <c r="T3074">
        <v>0.22473594695425902</v>
      </c>
      <c r="U3074">
        <v>0.40132399156258908</v>
      </c>
      <c r="V3074">
        <v>0.26016582827406765</v>
      </c>
      <c r="W3074" t="s">
        <v>364</v>
      </c>
      <c r="X3074">
        <v>1.6733064000000002</v>
      </c>
      <c r="Y3074" t="s">
        <v>364</v>
      </c>
      <c r="Z3074" t="s">
        <v>364</v>
      </c>
    </row>
    <row r="3075" spans="1:26" x14ac:dyDescent="0.25">
      <c r="A3075" t="s">
        <v>131</v>
      </c>
      <c r="B3075" t="s">
        <v>363</v>
      </c>
      <c r="C3075" t="str">
        <f>+VLOOKUP(Importaciones_mensuales[[#This Row],[Código Arancelario]],Codigos10[],2,0)</f>
        <v>Nuez</v>
      </c>
      <c r="D3075">
        <f>+VLOOKUP(Importaciones_mensuales[[#This Row],[Cultivo]],Cod_categoría[],2,0)</f>
        <v>100105004</v>
      </c>
      <c r="E3075" t="str">
        <f>+VLOOKUP(Importaciones_mensuales[[#This Row],[Código Arancelario]],Codigos10[],4,0)</f>
        <v>Deshidratado</v>
      </c>
      <c r="F3075">
        <f>+VLOOKUP(Importaciones_mensuales[[#This Row],[Procesamiento]],Cod_procesamiento[],2,0)</f>
        <v>3</v>
      </c>
      <c r="G3075" t="str">
        <f>+VLOOKUP(Importaciones_mensuales[[#This Row],[Código Arancelario]],Codigos10[],3,0)</f>
        <v>Sin cáscara</v>
      </c>
      <c r="H3075">
        <f>+VLOOKUP(Importaciones_mensuales[[#This Row],[Tipo]],Cod_tipo[],2,0)</f>
        <v>4</v>
      </c>
      <c r="I3075" t="str">
        <f>+VLOOKUP(Importaciones_mensuales[[#This Row],[Código Arancelario]],Codigos10[],5,0)</f>
        <v>Frutos Secos</v>
      </c>
      <c r="J3075">
        <f>+VLOOKUP(Importaciones_mensuales[[#This Row],[Categoría]],Cod_Tipo_cultivo[],2,0)</f>
        <v>6</v>
      </c>
      <c r="K3075" t="s">
        <v>129</v>
      </c>
      <c r="L3075">
        <f>+VLOOKUP(Importaciones_mensuales[[#This Row],[Contenido]],Contenido_cod[],2,0)</f>
        <v>1</v>
      </c>
      <c r="M3075" t="str">
        <f>+VLOOKUP(Importaciones_mensuales[[#This Row],[Código Arancelario]],Codigos10[],7,0)</f>
        <v>Nueces de Brasil</v>
      </c>
      <c r="N3075">
        <v>2015</v>
      </c>
      <c r="O3075" t="s">
        <v>364</v>
      </c>
      <c r="P3075">
        <v>6.3247619047619041</v>
      </c>
      <c r="Q3075" t="s">
        <v>364</v>
      </c>
      <c r="R3075" t="s">
        <v>364</v>
      </c>
      <c r="S3075" t="s">
        <v>364</v>
      </c>
      <c r="T3075" t="s">
        <v>364</v>
      </c>
      <c r="U3075" t="s">
        <v>364</v>
      </c>
      <c r="V3075" t="s">
        <v>364</v>
      </c>
      <c r="W3075" t="s">
        <v>364</v>
      </c>
      <c r="X3075" t="s">
        <v>364</v>
      </c>
      <c r="Y3075" t="s">
        <v>364</v>
      </c>
      <c r="Z3075" t="s">
        <v>364</v>
      </c>
    </row>
    <row r="3076" spans="1:26" x14ac:dyDescent="0.25">
      <c r="A3076" t="s">
        <v>136</v>
      </c>
      <c r="B3076" t="s">
        <v>363</v>
      </c>
      <c r="C3076" t="str">
        <f>+VLOOKUP(Importaciones_mensuales[[#This Row],[Código Arancelario]],Codigos10[],2,0)</f>
        <v>Nuez</v>
      </c>
      <c r="D3076">
        <f>+VLOOKUP(Importaciones_mensuales[[#This Row],[Cultivo]],Cod_categoría[],2,0)</f>
        <v>100105004</v>
      </c>
      <c r="E3076" t="str">
        <f>+VLOOKUP(Importaciones_mensuales[[#This Row],[Código Arancelario]],Codigos10[],4,0)</f>
        <v>Deshidratado</v>
      </c>
      <c r="F3076">
        <f>+VLOOKUP(Importaciones_mensuales[[#This Row],[Procesamiento]],Cod_procesamiento[],2,0)</f>
        <v>3</v>
      </c>
      <c r="G3076" t="str">
        <f>+VLOOKUP(Importaciones_mensuales[[#This Row],[Código Arancelario]],Codigos10[],3,0)</f>
        <v>Sin cáscara</v>
      </c>
      <c r="H3076">
        <f>+VLOOKUP(Importaciones_mensuales[[#This Row],[Tipo]],Cod_tipo[],2,0)</f>
        <v>4</v>
      </c>
      <c r="I3076" t="str">
        <f>+VLOOKUP(Importaciones_mensuales[[#This Row],[Código Arancelario]],Codigos10[],5,0)</f>
        <v>Frutos Secos</v>
      </c>
      <c r="J3076">
        <f>+VLOOKUP(Importaciones_mensuales[[#This Row],[Categoría]],Cod_Tipo_cultivo[],2,0)</f>
        <v>6</v>
      </c>
      <c r="K3076" t="s">
        <v>129</v>
      </c>
      <c r="L3076">
        <f>+VLOOKUP(Importaciones_mensuales[[#This Row],[Contenido]],Contenido_cod[],2,0)</f>
        <v>1</v>
      </c>
      <c r="M3076" t="str">
        <f>+VLOOKUP(Importaciones_mensuales[[#This Row],[Código Arancelario]],Codigos10[],7,0)</f>
        <v>Nueces de marañón</v>
      </c>
      <c r="N3076">
        <v>2015</v>
      </c>
      <c r="O3076" t="s">
        <v>364</v>
      </c>
      <c r="P3076">
        <v>8.2823331476840245</v>
      </c>
      <c r="Q3076" t="s">
        <v>364</v>
      </c>
      <c r="R3076" t="s">
        <v>364</v>
      </c>
      <c r="S3076">
        <v>7.6162351977828173</v>
      </c>
      <c r="T3076">
        <v>8.6413397065213768</v>
      </c>
      <c r="U3076">
        <v>8.0422159234064008</v>
      </c>
      <c r="V3076">
        <v>8.8156492504409183</v>
      </c>
      <c r="W3076">
        <v>8.4725058637429775</v>
      </c>
      <c r="X3076">
        <v>8.2066477702191989</v>
      </c>
      <c r="Y3076">
        <v>8.195563142874386</v>
      </c>
      <c r="Z3076">
        <v>7.9083421516754848</v>
      </c>
    </row>
    <row r="3077" spans="1:26" x14ac:dyDescent="0.25">
      <c r="A3077" t="s">
        <v>138</v>
      </c>
      <c r="B3077" t="s">
        <v>363</v>
      </c>
      <c r="C3077" t="str">
        <f>+VLOOKUP(Importaciones_mensuales[[#This Row],[Código Arancelario]],Codigos10[],2,0)</f>
        <v>Almendra</v>
      </c>
      <c r="D3077">
        <f>+VLOOKUP(Importaciones_mensuales[[#This Row],[Cultivo]],Cod_categoría[],2,0)</f>
        <v>100105001</v>
      </c>
      <c r="E3077" t="str">
        <f>+VLOOKUP(Importaciones_mensuales[[#This Row],[Código Arancelario]],Codigos10[],4,0)</f>
        <v>Deshidratado</v>
      </c>
      <c r="F3077">
        <f>+VLOOKUP(Importaciones_mensuales[[#This Row],[Procesamiento]],Cod_procesamiento[],2,0)</f>
        <v>3</v>
      </c>
      <c r="G3077" t="str">
        <f>+VLOOKUP(Importaciones_mensuales[[#This Row],[Código Arancelario]],Codigos10[],3,0)</f>
        <v>Con cáscara</v>
      </c>
      <c r="H3077">
        <f>+VLOOKUP(Importaciones_mensuales[[#This Row],[Tipo]],Cod_tipo[],2,0)</f>
        <v>3</v>
      </c>
      <c r="I3077" t="str">
        <f>+VLOOKUP(Importaciones_mensuales[[#This Row],[Código Arancelario]],Codigos10[],5,0)</f>
        <v>Frutos Secos</v>
      </c>
      <c r="J3077">
        <f>+VLOOKUP(Importaciones_mensuales[[#This Row],[Categoría]],Cod_Tipo_cultivo[],2,0)</f>
        <v>6</v>
      </c>
      <c r="K3077" t="s">
        <v>129</v>
      </c>
      <c r="L3077">
        <f>+VLOOKUP(Importaciones_mensuales[[#This Row],[Contenido]],Contenido_cod[],2,0)</f>
        <v>1</v>
      </c>
      <c r="M3077" t="str">
        <f>+VLOOKUP(Importaciones_mensuales[[#This Row],[Código Arancelario]],Codigos10[],7,0)</f>
        <v>Sin especificar</v>
      </c>
      <c r="N3077">
        <v>2015</v>
      </c>
      <c r="O3077" t="s">
        <v>364</v>
      </c>
      <c r="P3077" t="s">
        <v>364</v>
      </c>
      <c r="Q3077" t="s">
        <v>364</v>
      </c>
      <c r="R3077" t="s">
        <v>364</v>
      </c>
      <c r="S3077" t="s">
        <v>364</v>
      </c>
      <c r="T3077" t="s">
        <v>364</v>
      </c>
      <c r="U3077">
        <v>2.8</v>
      </c>
      <c r="V3077" t="s">
        <v>364</v>
      </c>
      <c r="W3077" t="s">
        <v>364</v>
      </c>
      <c r="X3077" t="s">
        <v>364</v>
      </c>
      <c r="Y3077" t="s">
        <v>364</v>
      </c>
      <c r="Z3077" t="s">
        <v>364</v>
      </c>
    </row>
    <row r="3078" spans="1:26" x14ac:dyDescent="0.25">
      <c r="A3078" t="s">
        <v>141</v>
      </c>
      <c r="B3078" t="s">
        <v>363</v>
      </c>
      <c r="C3078" t="str">
        <f>+VLOOKUP(Importaciones_mensuales[[#This Row],[Código Arancelario]],Codigos10[],2,0)</f>
        <v>Almendra</v>
      </c>
      <c r="D3078">
        <f>+VLOOKUP(Importaciones_mensuales[[#This Row],[Cultivo]],Cod_categoría[],2,0)</f>
        <v>100105001</v>
      </c>
      <c r="E3078" t="str">
        <f>+VLOOKUP(Importaciones_mensuales[[#This Row],[Código Arancelario]],Codigos10[],4,0)</f>
        <v>Deshidratado</v>
      </c>
      <c r="F3078">
        <f>+VLOOKUP(Importaciones_mensuales[[#This Row],[Procesamiento]],Cod_procesamiento[],2,0)</f>
        <v>3</v>
      </c>
      <c r="G3078" t="str">
        <f>+VLOOKUP(Importaciones_mensuales[[#This Row],[Código Arancelario]],Codigos10[],3,0)</f>
        <v>Sin cáscara</v>
      </c>
      <c r="H3078">
        <f>+VLOOKUP(Importaciones_mensuales[[#This Row],[Tipo]],Cod_tipo[],2,0)</f>
        <v>4</v>
      </c>
      <c r="I3078" t="str">
        <f>+VLOOKUP(Importaciones_mensuales[[#This Row],[Código Arancelario]],Codigos10[],5,0)</f>
        <v>Frutos Secos</v>
      </c>
      <c r="J3078">
        <f>+VLOOKUP(Importaciones_mensuales[[#This Row],[Categoría]],Cod_Tipo_cultivo[],2,0)</f>
        <v>6</v>
      </c>
      <c r="K3078" t="s">
        <v>129</v>
      </c>
      <c r="L3078">
        <f>+VLOOKUP(Importaciones_mensuales[[#This Row],[Contenido]],Contenido_cod[],2,0)</f>
        <v>1</v>
      </c>
      <c r="M3078" t="str">
        <f>+VLOOKUP(Importaciones_mensuales[[#This Row],[Código Arancelario]],Codigos10[],7,0)</f>
        <v>Sin especificar</v>
      </c>
      <c r="N3078">
        <v>2015</v>
      </c>
      <c r="O3078">
        <v>9.1750309646315173</v>
      </c>
      <c r="P3078">
        <v>8.8298754389907934</v>
      </c>
      <c r="Q3078">
        <v>9.2573885753440006</v>
      </c>
      <c r="R3078" t="s">
        <v>364</v>
      </c>
      <c r="S3078">
        <v>9.4676252380681483</v>
      </c>
      <c r="T3078">
        <v>9.9494994430084418</v>
      </c>
      <c r="U3078">
        <v>9.8984663638055359</v>
      </c>
      <c r="V3078">
        <v>10.084587429877265</v>
      </c>
      <c r="W3078">
        <v>10.146921843317509</v>
      </c>
      <c r="X3078">
        <v>10.800444273010374</v>
      </c>
      <c r="Y3078">
        <v>10.331448412698412</v>
      </c>
      <c r="Z3078">
        <v>10.189622410476353</v>
      </c>
    </row>
    <row r="3079" spans="1:26" x14ac:dyDescent="0.25">
      <c r="A3079" t="s">
        <v>142</v>
      </c>
      <c r="B3079" t="s">
        <v>363</v>
      </c>
      <c r="C3079" t="str">
        <f>+VLOOKUP(Importaciones_mensuales[[#This Row],[Código Arancelario]],Codigos10[],2,0)</f>
        <v>Almendra</v>
      </c>
      <c r="D3079">
        <f>+VLOOKUP(Importaciones_mensuales[[#This Row],[Cultivo]],Cod_categoría[],2,0)</f>
        <v>100105001</v>
      </c>
      <c r="E3079" t="str">
        <f>+VLOOKUP(Importaciones_mensuales[[#This Row],[Código Arancelario]],Codigos10[],4,0)</f>
        <v>Deshidratado</v>
      </c>
      <c r="F3079">
        <f>+VLOOKUP(Importaciones_mensuales[[#This Row],[Procesamiento]],Cod_procesamiento[],2,0)</f>
        <v>3</v>
      </c>
      <c r="G3079" t="str">
        <f>+VLOOKUP(Importaciones_mensuales[[#This Row],[Código Arancelario]],Codigos10[],3,0)</f>
        <v>Sin cáscara</v>
      </c>
      <c r="H3079">
        <f>+VLOOKUP(Importaciones_mensuales[[#This Row],[Tipo]],Cod_tipo[],2,0)</f>
        <v>4</v>
      </c>
      <c r="I3079" t="str">
        <f>+VLOOKUP(Importaciones_mensuales[[#This Row],[Código Arancelario]],Codigos10[],5,0)</f>
        <v>Frutos Secos</v>
      </c>
      <c r="J3079">
        <f>+VLOOKUP(Importaciones_mensuales[[#This Row],[Categoría]],Cod_Tipo_cultivo[],2,0)</f>
        <v>6</v>
      </c>
      <c r="K3079" t="s">
        <v>129</v>
      </c>
      <c r="L3079">
        <f>+VLOOKUP(Importaciones_mensuales[[#This Row],[Contenido]],Contenido_cod[],2,0)</f>
        <v>1</v>
      </c>
      <c r="M3079" t="str">
        <f>+VLOOKUP(Importaciones_mensuales[[#This Row],[Código Arancelario]],Codigos10[],7,0)</f>
        <v>Sin especificar</v>
      </c>
      <c r="N3079">
        <v>2015</v>
      </c>
      <c r="O3079">
        <v>10.634154942102795</v>
      </c>
      <c r="P3079">
        <v>10.039768342533002</v>
      </c>
      <c r="Q3079">
        <v>11.501428697415998</v>
      </c>
      <c r="R3079">
        <v>12.713422776518014</v>
      </c>
      <c r="S3079">
        <v>11.247697432882616</v>
      </c>
      <c r="T3079">
        <v>11.749149797969769</v>
      </c>
      <c r="U3079">
        <v>11.407377326082768</v>
      </c>
      <c r="V3079">
        <v>11.453808452928657</v>
      </c>
      <c r="W3079" t="s">
        <v>364</v>
      </c>
      <c r="X3079" t="s">
        <v>364</v>
      </c>
      <c r="Y3079">
        <v>11.627634479717814</v>
      </c>
      <c r="Z3079">
        <v>11.26379641132084</v>
      </c>
    </row>
    <row r="3080" spans="1:26" x14ac:dyDescent="0.25">
      <c r="A3080" t="s">
        <v>145</v>
      </c>
      <c r="B3080" t="s">
        <v>363</v>
      </c>
      <c r="C3080" t="str">
        <f>+VLOOKUP(Importaciones_mensuales[[#This Row],[Código Arancelario]],Codigos10[],2,0)</f>
        <v>Avellana</v>
      </c>
      <c r="D3080">
        <f>+VLOOKUP(Importaciones_mensuales[[#This Row],[Cultivo]],Cod_categoría[],2,0)</f>
        <v>100105002</v>
      </c>
      <c r="E3080" t="str">
        <f>+VLOOKUP(Importaciones_mensuales[[#This Row],[Código Arancelario]],Codigos10[],4,0)</f>
        <v>Deshidratado</v>
      </c>
      <c r="F3080">
        <f>+VLOOKUP(Importaciones_mensuales[[#This Row],[Procesamiento]],Cod_procesamiento[],2,0)</f>
        <v>3</v>
      </c>
      <c r="G3080" t="str">
        <f>+VLOOKUP(Importaciones_mensuales[[#This Row],[Código Arancelario]],Codigos10[],3,0)</f>
        <v>Sin cáscara</v>
      </c>
      <c r="H3080">
        <f>+VLOOKUP(Importaciones_mensuales[[#This Row],[Tipo]],Cod_tipo[],2,0)</f>
        <v>4</v>
      </c>
      <c r="I3080" t="str">
        <f>+VLOOKUP(Importaciones_mensuales[[#This Row],[Código Arancelario]],Codigos10[],5,0)</f>
        <v>Frutos Secos</v>
      </c>
      <c r="J3080">
        <f>+VLOOKUP(Importaciones_mensuales[[#This Row],[Categoría]],Cod_Tipo_cultivo[],2,0)</f>
        <v>6</v>
      </c>
      <c r="K3080" t="s">
        <v>129</v>
      </c>
      <c r="L3080">
        <f>+VLOOKUP(Importaciones_mensuales[[#This Row],[Contenido]],Contenido_cod[],2,0)</f>
        <v>1</v>
      </c>
      <c r="M3080" t="str">
        <f>+VLOOKUP(Importaciones_mensuales[[#This Row],[Código Arancelario]],Codigos10[],7,0)</f>
        <v>Sin especificar</v>
      </c>
      <c r="N3080">
        <v>2015</v>
      </c>
      <c r="O3080" t="s">
        <v>364</v>
      </c>
      <c r="P3080">
        <v>10.101754716981132</v>
      </c>
      <c r="Q3080" t="s">
        <v>364</v>
      </c>
      <c r="R3080">
        <v>10.19608134920635</v>
      </c>
      <c r="S3080" t="s">
        <v>364</v>
      </c>
      <c r="T3080" t="s">
        <v>364</v>
      </c>
      <c r="U3080" t="s">
        <v>364</v>
      </c>
      <c r="V3080">
        <v>10.425795454545455</v>
      </c>
      <c r="W3080" t="s">
        <v>364</v>
      </c>
      <c r="X3080">
        <v>10.688107638888889</v>
      </c>
      <c r="Y3080" t="s">
        <v>364</v>
      </c>
      <c r="Z3080">
        <v>7.9405999999999999</v>
      </c>
    </row>
    <row r="3081" spans="1:26" x14ac:dyDescent="0.25">
      <c r="A3081" t="s">
        <v>146</v>
      </c>
      <c r="B3081" t="s">
        <v>363</v>
      </c>
      <c r="C3081" t="str">
        <f>+VLOOKUP(Importaciones_mensuales[[#This Row],[Código Arancelario]],Codigos10[],2,0)</f>
        <v>Nuez</v>
      </c>
      <c r="D3081">
        <f>+VLOOKUP(Importaciones_mensuales[[#This Row],[Cultivo]],Cod_categoría[],2,0)</f>
        <v>100105004</v>
      </c>
      <c r="E3081" t="str">
        <f>+VLOOKUP(Importaciones_mensuales[[#This Row],[Código Arancelario]],Codigos10[],4,0)</f>
        <v>Deshidratado</v>
      </c>
      <c r="F3081">
        <f>+VLOOKUP(Importaciones_mensuales[[#This Row],[Procesamiento]],Cod_procesamiento[],2,0)</f>
        <v>3</v>
      </c>
      <c r="G3081" t="str">
        <f>+VLOOKUP(Importaciones_mensuales[[#This Row],[Código Arancelario]],Codigos10[],3,0)</f>
        <v>Con cáscara</v>
      </c>
      <c r="H3081">
        <f>+VLOOKUP(Importaciones_mensuales[[#This Row],[Tipo]],Cod_tipo[],2,0)</f>
        <v>3</v>
      </c>
      <c r="I3081" t="str">
        <f>+VLOOKUP(Importaciones_mensuales[[#This Row],[Código Arancelario]],Codigos10[],5,0)</f>
        <v>Frutos Secos</v>
      </c>
      <c r="J3081">
        <f>+VLOOKUP(Importaciones_mensuales[[#This Row],[Categoría]],Cod_Tipo_cultivo[],2,0)</f>
        <v>6</v>
      </c>
      <c r="K3081" t="s">
        <v>129</v>
      </c>
      <c r="L3081">
        <f>+VLOOKUP(Importaciones_mensuales[[#This Row],[Contenido]],Contenido_cod[],2,0)</f>
        <v>1</v>
      </c>
      <c r="M3081" t="str">
        <f>+VLOOKUP(Importaciones_mensuales[[#This Row],[Código Arancelario]],Codigos10[],7,0)</f>
        <v>Nueces de nogal</v>
      </c>
      <c r="N3081">
        <v>2015</v>
      </c>
      <c r="O3081">
        <v>5.450744537815126</v>
      </c>
      <c r="P3081">
        <v>5.221151960085531</v>
      </c>
      <c r="Q3081" t="s">
        <v>364</v>
      </c>
      <c r="R3081" t="s">
        <v>364</v>
      </c>
      <c r="S3081">
        <v>3.6663872427983542</v>
      </c>
      <c r="T3081">
        <v>4.3915191123058017</v>
      </c>
      <c r="U3081" t="s">
        <v>364</v>
      </c>
      <c r="V3081" t="s">
        <v>364</v>
      </c>
      <c r="W3081">
        <v>1.6199775056235941</v>
      </c>
      <c r="X3081" t="s">
        <v>364</v>
      </c>
      <c r="Y3081">
        <v>3.2986832611832613</v>
      </c>
      <c r="Z3081" t="s">
        <v>364</v>
      </c>
    </row>
    <row r="3082" spans="1:26" x14ac:dyDescent="0.25">
      <c r="A3082" t="s">
        <v>148</v>
      </c>
      <c r="B3082" t="s">
        <v>363</v>
      </c>
      <c r="C3082" t="str">
        <f>+VLOOKUP(Importaciones_mensuales[[#This Row],[Código Arancelario]],Codigos10[],2,0)</f>
        <v>Nuez</v>
      </c>
      <c r="D3082">
        <f>+VLOOKUP(Importaciones_mensuales[[#This Row],[Cultivo]],Cod_categoría[],2,0)</f>
        <v>100105004</v>
      </c>
      <c r="E3082" t="str">
        <f>+VLOOKUP(Importaciones_mensuales[[#This Row],[Código Arancelario]],Codigos10[],4,0)</f>
        <v>Deshidratado</v>
      </c>
      <c r="F3082">
        <f>+VLOOKUP(Importaciones_mensuales[[#This Row],[Procesamiento]],Cod_procesamiento[],2,0)</f>
        <v>3</v>
      </c>
      <c r="G3082" t="str">
        <f>+VLOOKUP(Importaciones_mensuales[[#This Row],[Código Arancelario]],Codigos10[],3,0)</f>
        <v>Sin cáscara</v>
      </c>
      <c r="H3082">
        <f>+VLOOKUP(Importaciones_mensuales[[#This Row],[Tipo]],Cod_tipo[],2,0)</f>
        <v>4</v>
      </c>
      <c r="I3082" t="str">
        <f>+VLOOKUP(Importaciones_mensuales[[#This Row],[Código Arancelario]],Codigos10[],5,0)</f>
        <v>Frutos Secos</v>
      </c>
      <c r="J3082">
        <f>+VLOOKUP(Importaciones_mensuales[[#This Row],[Categoría]],Cod_Tipo_cultivo[],2,0)</f>
        <v>6</v>
      </c>
      <c r="K3082" t="s">
        <v>129</v>
      </c>
      <c r="L3082">
        <f>+VLOOKUP(Importaciones_mensuales[[#This Row],[Contenido]],Contenido_cod[],2,0)</f>
        <v>1</v>
      </c>
      <c r="M3082" t="str">
        <f>+VLOOKUP(Importaciones_mensuales[[#This Row],[Código Arancelario]],Codigos10[],7,0)</f>
        <v>Nueces de nogal</v>
      </c>
      <c r="N3082">
        <v>2015</v>
      </c>
      <c r="O3082">
        <v>3.1423174603174604</v>
      </c>
      <c r="P3082" t="s">
        <v>364</v>
      </c>
      <c r="Q3082" t="s">
        <v>364</v>
      </c>
      <c r="R3082" t="s">
        <v>364</v>
      </c>
      <c r="S3082" t="s">
        <v>364</v>
      </c>
      <c r="T3082" t="s">
        <v>364</v>
      </c>
      <c r="U3082" t="s">
        <v>364</v>
      </c>
      <c r="V3082" t="s">
        <v>364</v>
      </c>
      <c r="W3082" t="s">
        <v>364</v>
      </c>
      <c r="X3082" t="s">
        <v>364</v>
      </c>
      <c r="Y3082" t="s">
        <v>364</v>
      </c>
      <c r="Z3082" t="s">
        <v>364</v>
      </c>
    </row>
    <row r="3083" spans="1:26" x14ac:dyDescent="0.25">
      <c r="A3083" t="s">
        <v>149</v>
      </c>
      <c r="B3083" t="s">
        <v>363</v>
      </c>
      <c r="C3083" t="str">
        <f>+VLOOKUP(Importaciones_mensuales[[#This Row],[Código Arancelario]],Codigos10[],2,0)</f>
        <v>Nuez</v>
      </c>
      <c r="D3083">
        <f>+VLOOKUP(Importaciones_mensuales[[#This Row],[Cultivo]],Cod_categoría[],2,0)</f>
        <v>100105004</v>
      </c>
      <c r="E3083" t="str">
        <f>+VLOOKUP(Importaciones_mensuales[[#This Row],[Código Arancelario]],Codigos10[],4,0)</f>
        <v>Deshidratado</v>
      </c>
      <c r="F3083">
        <f>+VLOOKUP(Importaciones_mensuales[[#This Row],[Procesamiento]],Cod_procesamiento[],2,0)</f>
        <v>3</v>
      </c>
      <c r="G3083" t="str">
        <f>+VLOOKUP(Importaciones_mensuales[[#This Row],[Código Arancelario]],Codigos10[],3,0)</f>
        <v>Sin cáscara</v>
      </c>
      <c r="H3083">
        <f>+VLOOKUP(Importaciones_mensuales[[#This Row],[Tipo]],Cod_tipo[],2,0)</f>
        <v>4</v>
      </c>
      <c r="I3083" t="str">
        <f>+VLOOKUP(Importaciones_mensuales[[#This Row],[Código Arancelario]],Codigos10[],5,0)</f>
        <v>Frutos Secos</v>
      </c>
      <c r="J3083">
        <f>+VLOOKUP(Importaciones_mensuales[[#This Row],[Categoría]],Cod_Tipo_cultivo[],2,0)</f>
        <v>6</v>
      </c>
      <c r="K3083" t="s">
        <v>129</v>
      </c>
      <c r="L3083">
        <f>+VLOOKUP(Importaciones_mensuales[[#This Row],[Contenido]],Contenido_cod[],2,0)</f>
        <v>1</v>
      </c>
      <c r="M3083" t="str">
        <f>+VLOOKUP(Importaciones_mensuales[[#This Row],[Código Arancelario]],Codigos10[],7,0)</f>
        <v>Nueces de nogal</v>
      </c>
      <c r="N3083">
        <v>2015</v>
      </c>
      <c r="O3083">
        <v>11.915180152705414</v>
      </c>
      <c r="P3083">
        <v>2.4390578223080635</v>
      </c>
      <c r="Q3083" t="s">
        <v>364</v>
      </c>
      <c r="R3083">
        <v>10.884038800705468</v>
      </c>
      <c r="S3083">
        <v>11.94580271388044</v>
      </c>
      <c r="T3083">
        <v>3.220611512639691</v>
      </c>
      <c r="U3083" t="s">
        <v>364</v>
      </c>
      <c r="V3083" t="s">
        <v>364</v>
      </c>
      <c r="W3083" t="s">
        <v>364</v>
      </c>
      <c r="X3083" t="s">
        <v>364</v>
      </c>
      <c r="Y3083" t="s">
        <v>364</v>
      </c>
      <c r="Z3083">
        <v>4.1014069264069262</v>
      </c>
    </row>
    <row r="3084" spans="1:26" x14ac:dyDescent="0.25">
      <c r="A3084" t="s">
        <v>150</v>
      </c>
      <c r="B3084" t="s">
        <v>363</v>
      </c>
      <c r="C3084" t="str">
        <f>+VLOOKUP(Importaciones_mensuales[[#This Row],[Código Arancelario]],Codigos10[],2,0)</f>
        <v>Castaña</v>
      </c>
      <c r="D3084">
        <f>+VLOOKUP(Importaciones_mensuales[[#This Row],[Cultivo]],Cod_categoría[],2,0)</f>
        <v>100105003</v>
      </c>
      <c r="E3084" t="str">
        <f>+VLOOKUP(Importaciones_mensuales[[#This Row],[Código Arancelario]],Codigos10[],4,0)</f>
        <v>Deshidratado</v>
      </c>
      <c r="F3084">
        <f>+VLOOKUP(Importaciones_mensuales[[#This Row],[Procesamiento]],Cod_procesamiento[],2,0)</f>
        <v>3</v>
      </c>
      <c r="G3084" t="str">
        <f>+VLOOKUP(Importaciones_mensuales[[#This Row],[Código Arancelario]],Codigos10[],3,0)</f>
        <v>Sin cáscara</v>
      </c>
      <c r="H3084">
        <f>+VLOOKUP(Importaciones_mensuales[[#This Row],[Tipo]],Cod_tipo[],2,0)</f>
        <v>4</v>
      </c>
      <c r="I3084" t="str">
        <f>+VLOOKUP(Importaciones_mensuales[[#This Row],[Código Arancelario]],Codigos10[],5,0)</f>
        <v>Frutos Secos</v>
      </c>
      <c r="J3084">
        <f>+VLOOKUP(Importaciones_mensuales[[#This Row],[Categoría]],Cod_Tipo_cultivo[],2,0)</f>
        <v>6</v>
      </c>
      <c r="K3084" t="s">
        <v>129</v>
      </c>
      <c r="L3084">
        <f>+VLOOKUP(Importaciones_mensuales[[#This Row],[Contenido]],Contenido_cod[],2,0)</f>
        <v>1</v>
      </c>
      <c r="M3084" t="str">
        <f>+VLOOKUP(Importaciones_mensuales[[#This Row],[Código Arancelario]],Codigos10[],7,0)</f>
        <v>Sin especificar</v>
      </c>
      <c r="N3084">
        <v>2015</v>
      </c>
      <c r="O3084" t="s">
        <v>364</v>
      </c>
      <c r="P3084" t="s">
        <v>364</v>
      </c>
      <c r="Q3084" t="s">
        <v>364</v>
      </c>
      <c r="R3084" t="s">
        <v>364</v>
      </c>
      <c r="S3084" t="s">
        <v>364</v>
      </c>
      <c r="T3084" t="s">
        <v>364</v>
      </c>
      <c r="U3084" t="s">
        <v>364</v>
      </c>
      <c r="V3084" t="s">
        <v>364</v>
      </c>
      <c r="W3084">
        <v>11.533517165133663</v>
      </c>
      <c r="X3084" t="s">
        <v>364</v>
      </c>
      <c r="Y3084" t="s">
        <v>364</v>
      </c>
      <c r="Z3084" t="s">
        <v>364</v>
      </c>
    </row>
    <row r="3085" spans="1:26" x14ac:dyDescent="0.25">
      <c r="A3085" t="s">
        <v>152</v>
      </c>
      <c r="B3085" t="s">
        <v>363</v>
      </c>
      <c r="C3085" t="str">
        <f>+VLOOKUP(Importaciones_mensuales[[#This Row],[Código Arancelario]],Codigos10[],2,0)</f>
        <v>Pistacho</v>
      </c>
      <c r="D3085">
        <f>+VLOOKUP(Importaciones_mensuales[[#This Row],[Cultivo]],Cod_categoría[],2,0)</f>
        <v>100105005</v>
      </c>
      <c r="E3085" t="str">
        <f>+VLOOKUP(Importaciones_mensuales[[#This Row],[Código Arancelario]],Codigos10[],4,0)</f>
        <v>Deshidratado</v>
      </c>
      <c r="F3085">
        <f>+VLOOKUP(Importaciones_mensuales[[#This Row],[Procesamiento]],Cod_procesamiento[],2,0)</f>
        <v>3</v>
      </c>
      <c r="G3085" t="str">
        <f>+VLOOKUP(Importaciones_mensuales[[#This Row],[Código Arancelario]],Codigos10[],3,0)</f>
        <v>Con cáscara</v>
      </c>
      <c r="H3085">
        <f>+VLOOKUP(Importaciones_mensuales[[#This Row],[Tipo]],Cod_tipo[],2,0)</f>
        <v>3</v>
      </c>
      <c r="I3085" t="str">
        <f>+VLOOKUP(Importaciones_mensuales[[#This Row],[Código Arancelario]],Codigos10[],5,0)</f>
        <v>Frutos Secos</v>
      </c>
      <c r="J3085">
        <f>+VLOOKUP(Importaciones_mensuales[[#This Row],[Categoría]],Cod_Tipo_cultivo[],2,0)</f>
        <v>6</v>
      </c>
      <c r="K3085" t="s">
        <v>129</v>
      </c>
      <c r="L3085">
        <f>+VLOOKUP(Importaciones_mensuales[[#This Row],[Contenido]],Contenido_cod[],2,0)</f>
        <v>1</v>
      </c>
      <c r="M3085" t="str">
        <f>+VLOOKUP(Importaciones_mensuales[[#This Row],[Código Arancelario]],Codigos10[],7,0)</f>
        <v>Sin especificar</v>
      </c>
      <c r="N3085">
        <v>2015</v>
      </c>
      <c r="O3085" t="s">
        <v>364</v>
      </c>
      <c r="P3085">
        <v>12.849938390804596</v>
      </c>
      <c r="Q3085" t="s">
        <v>364</v>
      </c>
      <c r="R3085" t="s">
        <v>364</v>
      </c>
      <c r="S3085">
        <v>13.508901014109348</v>
      </c>
      <c r="T3085">
        <v>11.270419</v>
      </c>
      <c r="U3085">
        <v>12.054664535567314</v>
      </c>
      <c r="V3085" t="s">
        <v>364</v>
      </c>
      <c r="W3085" t="s">
        <v>364</v>
      </c>
      <c r="X3085" t="s">
        <v>364</v>
      </c>
      <c r="Y3085" t="s">
        <v>364</v>
      </c>
      <c r="Z3085">
        <v>987.95</v>
      </c>
    </row>
    <row r="3086" spans="1:26" x14ac:dyDescent="0.25">
      <c r="A3086" t="s">
        <v>157</v>
      </c>
      <c r="B3086" t="s">
        <v>363</v>
      </c>
      <c r="C3086" t="str">
        <f>+VLOOKUP(Importaciones_mensuales[[#This Row],[Código Arancelario]],Codigos10[],2,0)</f>
        <v>Nuez</v>
      </c>
      <c r="D3086">
        <f>+VLOOKUP(Importaciones_mensuales[[#This Row],[Cultivo]],Cod_categoría[],2,0)</f>
        <v>100105004</v>
      </c>
      <c r="E3086" t="str">
        <f>+VLOOKUP(Importaciones_mensuales[[#This Row],[Código Arancelario]],Codigos10[],4,0)</f>
        <v>Deshidratado</v>
      </c>
      <c r="F3086">
        <f>+VLOOKUP(Importaciones_mensuales[[#This Row],[Procesamiento]],Cod_procesamiento[],2,0)</f>
        <v>3</v>
      </c>
      <c r="G3086" t="str">
        <f>+VLOOKUP(Importaciones_mensuales[[#This Row],[Código Arancelario]],Codigos10[],3,0)</f>
        <v>Sin especificar</v>
      </c>
      <c r="H3086">
        <f>+VLOOKUP(Importaciones_mensuales[[#This Row],[Tipo]],Cod_tipo[],2,0)</f>
        <v>5</v>
      </c>
      <c r="I3086" t="str">
        <f>+VLOOKUP(Importaciones_mensuales[[#This Row],[Código Arancelario]],Codigos10[],5,0)</f>
        <v>Frutos Secos</v>
      </c>
      <c r="J3086">
        <f>+VLOOKUP(Importaciones_mensuales[[#This Row],[Categoría]],Cod_Tipo_cultivo[],2,0)</f>
        <v>6</v>
      </c>
      <c r="K3086" t="s">
        <v>129</v>
      </c>
      <c r="L3086">
        <f>+VLOOKUP(Importaciones_mensuales[[#This Row],[Contenido]],Contenido_cod[],2,0)</f>
        <v>1</v>
      </c>
      <c r="M3086" t="str">
        <f>+VLOOKUP(Importaciones_mensuales[[#This Row],[Código Arancelario]],Codigos10[],7,0)</f>
        <v>Otras nueces</v>
      </c>
      <c r="N3086">
        <v>2015</v>
      </c>
      <c r="O3086" t="s">
        <v>364</v>
      </c>
      <c r="P3086">
        <v>36.275590551181104</v>
      </c>
      <c r="Q3086">
        <v>9.6029395138496323</v>
      </c>
      <c r="R3086" t="s">
        <v>364</v>
      </c>
      <c r="S3086" t="s">
        <v>364</v>
      </c>
      <c r="T3086" t="s">
        <v>364</v>
      </c>
      <c r="U3086" t="s">
        <v>364</v>
      </c>
      <c r="V3086" t="s">
        <v>364</v>
      </c>
      <c r="W3086" t="s">
        <v>364</v>
      </c>
      <c r="X3086" t="s">
        <v>364</v>
      </c>
      <c r="Y3086" t="s">
        <v>364</v>
      </c>
      <c r="Z3086" t="s">
        <v>364</v>
      </c>
    </row>
    <row r="3087" spans="1:26" x14ac:dyDescent="0.25">
      <c r="A3087" t="s">
        <v>159</v>
      </c>
      <c r="B3087" t="s">
        <v>363</v>
      </c>
      <c r="C3087" t="str">
        <f>+VLOOKUP(Importaciones_mensuales[[#This Row],[Código Arancelario]],Codigos10[],2,0)</f>
        <v>Plátano</v>
      </c>
      <c r="D3087">
        <f>+VLOOKUP(Importaciones_mensuales[[#This Row],[Cultivo]],Cod_categoría[],2,0)</f>
        <v>100108006</v>
      </c>
      <c r="E3087" t="str">
        <f>+VLOOKUP(Importaciones_mensuales[[#This Row],[Código Arancelario]],Codigos10[],4,0)</f>
        <v>Sin especificar</v>
      </c>
      <c r="F3087">
        <f>+VLOOKUP(Importaciones_mensuales[[#This Row],[Procesamiento]],Cod_procesamiento[],2,0)</f>
        <v>6</v>
      </c>
      <c r="G3087" t="str">
        <f>+VLOOKUP(Importaciones_mensuales[[#This Row],[Código Arancelario]],Codigos10[],3,0)</f>
        <v>Sin especificar</v>
      </c>
      <c r="H3087">
        <f>+VLOOKUP(Importaciones_mensuales[[#This Row],[Tipo]],Cod_tipo[],2,0)</f>
        <v>5</v>
      </c>
      <c r="I3087" t="str">
        <f>+VLOOKUP(Importaciones_mensuales[[#This Row],[Código Arancelario]],Codigos10[],5,0)</f>
        <v>Tropicales y Subtropicales</v>
      </c>
      <c r="J3087">
        <f>+VLOOKUP(Importaciones_mensuales[[#This Row],[Categoría]],Cod_Tipo_cultivo[],2,0)</f>
        <v>4</v>
      </c>
      <c r="K3087" t="s">
        <v>129</v>
      </c>
      <c r="L3087">
        <f>+VLOOKUP(Importaciones_mensuales[[#This Row],[Contenido]],Contenido_cod[],2,0)</f>
        <v>1</v>
      </c>
      <c r="M3087" t="str">
        <f>+VLOOKUP(Importaciones_mensuales[[#This Row],[Código Arancelario]],Codigos10[],7,0)</f>
        <v>Sin especificar</v>
      </c>
      <c r="N3087">
        <v>2015</v>
      </c>
      <c r="O3087">
        <v>0.40241499606336301</v>
      </c>
      <c r="P3087">
        <v>0.5535411374714061</v>
      </c>
      <c r="Q3087">
        <v>0.46864875450574961</v>
      </c>
      <c r="R3087">
        <v>0.40246676296386846</v>
      </c>
      <c r="S3087">
        <v>0.4833257183347931</v>
      </c>
      <c r="T3087">
        <v>0.32762113610434362</v>
      </c>
      <c r="U3087">
        <v>0.76788436854195008</v>
      </c>
      <c r="V3087">
        <v>0.54189478668700042</v>
      </c>
      <c r="W3087">
        <v>0.63763137089372357</v>
      </c>
      <c r="X3087">
        <v>0.48444875516683517</v>
      </c>
      <c r="Y3087">
        <v>0.52442728630254276</v>
      </c>
      <c r="Z3087">
        <v>0.528193661626852</v>
      </c>
    </row>
    <row r="3088" spans="1:26" x14ac:dyDescent="0.25">
      <c r="A3088" t="s">
        <v>161</v>
      </c>
      <c r="B3088" t="s">
        <v>363</v>
      </c>
      <c r="C3088" t="str">
        <f>+VLOOKUP(Importaciones_mensuales[[#This Row],[Código Arancelario]],Codigos10[],2,0)</f>
        <v>Plátano</v>
      </c>
      <c r="D3088">
        <f>+VLOOKUP(Importaciones_mensuales[[#This Row],[Cultivo]],Cod_categoría[],2,0)</f>
        <v>100108006</v>
      </c>
      <c r="E3088" t="str">
        <f>+VLOOKUP(Importaciones_mensuales[[#This Row],[Código Arancelario]],Codigos10[],4,0)</f>
        <v>Sin especificar</v>
      </c>
      <c r="F3088">
        <f>+VLOOKUP(Importaciones_mensuales[[#This Row],[Procesamiento]],Cod_procesamiento[],2,0)</f>
        <v>6</v>
      </c>
      <c r="G3088" t="str">
        <f>+VLOOKUP(Importaciones_mensuales[[#This Row],[Código Arancelario]],Codigos10[],3,0)</f>
        <v>Sin especificar</v>
      </c>
      <c r="H3088">
        <f>+VLOOKUP(Importaciones_mensuales[[#This Row],[Tipo]],Cod_tipo[],2,0)</f>
        <v>5</v>
      </c>
      <c r="I3088" t="str">
        <f>+VLOOKUP(Importaciones_mensuales[[#This Row],[Código Arancelario]],Codigos10[],5,0)</f>
        <v>Tropicales y Subtropicales</v>
      </c>
      <c r="J3088">
        <f>+VLOOKUP(Importaciones_mensuales[[#This Row],[Categoría]],Cod_Tipo_cultivo[],2,0)</f>
        <v>4</v>
      </c>
      <c r="K3088" t="s">
        <v>129</v>
      </c>
      <c r="L3088">
        <f>+VLOOKUP(Importaciones_mensuales[[#This Row],[Contenido]],Contenido_cod[],2,0)</f>
        <v>1</v>
      </c>
      <c r="M3088" t="str">
        <f>+VLOOKUP(Importaciones_mensuales[[#This Row],[Código Arancelario]],Codigos10[],7,0)</f>
        <v>Sin especificar</v>
      </c>
      <c r="N3088">
        <v>2015</v>
      </c>
      <c r="O3088">
        <v>0.324542445782531</v>
      </c>
      <c r="P3088">
        <v>0.32137621942341332</v>
      </c>
      <c r="Q3088">
        <v>0.33820429060186469</v>
      </c>
      <c r="R3088">
        <v>0.34717789351715578</v>
      </c>
      <c r="S3088">
        <v>0.30704932686130576</v>
      </c>
      <c r="T3088">
        <v>0.33008920245254997</v>
      </c>
      <c r="U3088">
        <v>0.31655330897758671</v>
      </c>
      <c r="V3088">
        <v>0.32052415948265117</v>
      </c>
      <c r="W3088">
        <v>0.31500599011965807</v>
      </c>
      <c r="X3088">
        <v>0.30868687860551297</v>
      </c>
      <c r="Y3088">
        <v>0.3042426511519537</v>
      </c>
      <c r="Z3088">
        <v>0.31393688918272228</v>
      </c>
    </row>
    <row r="3089" spans="1:26" x14ac:dyDescent="0.25">
      <c r="A3089" t="s">
        <v>162</v>
      </c>
      <c r="B3089" t="s">
        <v>363</v>
      </c>
      <c r="C3089" t="str">
        <f>+VLOOKUP(Importaciones_mensuales[[#This Row],[Código Arancelario]],Codigos10[],2,0)</f>
        <v>Dátil</v>
      </c>
      <c r="D3089">
        <f>+VLOOKUP(Importaciones_mensuales[[#This Row],[Cultivo]],Cod_categoría[],2,0)</f>
        <v>100114023</v>
      </c>
      <c r="E3089" t="str">
        <f>+VLOOKUP(Importaciones_mensuales[[#This Row],[Código Arancelario]],Codigos10[],4,0)</f>
        <v>Sin especificar</v>
      </c>
      <c r="F3089">
        <f>+VLOOKUP(Importaciones_mensuales[[#This Row],[Procesamiento]],Cod_procesamiento[],2,0)</f>
        <v>6</v>
      </c>
      <c r="G3089" t="str">
        <f>+VLOOKUP(Importaciones_mensuales[[#This Row],[Código Arancelario]],Codigos10[],3,0)</f>
        <v>Sin especificar</v>
      </c>
      <c r="H3089">
        <f>+VLOOKUP(Importaciones_mensuales[[#This Row],[Tipo]],Cod_tipo[],2,0)</f>
        <v>5</v>
      </c>
      <c r="I3089" t="str">
        <f>+VLOOKUP(Importaciones_mensuales[[#This Row],[Código Arancelario]],Codigos10[],5,0)</f>
        <v>Tropicales y Subtropicales</v>
      </c>
      <c r="J3089">
        <f>+VLOOKUP(Importaciones_mensuales[[#This Row],[Categoría]],Cod_Tipo_cultivo[],2,0)</f>
        <v>4</v>
      </c>
      <c r="K3089" t="s">
        <v>129</v>
      </c>
      <c r="L3089">
        <f>+VLOOKUP(Importaciones_mensuales[[#This Row],[Contenido]],Contenido_cod[],2,0)</f>
        <v>1</v>
      </c>
      <c r="M3089" t="str">
        <f>+VLOOKUP(Importaciones_mensuales[[#This Row],[Código Arancelario]],Codigos10[],7,0)</f>
        <v>Sin especificar</v>
      </c>
      <c r="N3089">
        <v>2015</v>
      </c>
      <c r="O3089">
        <v>5.5598842816363225</v>
      </c>
      <c r="P3089" t="s">
        <v>364</v>
      </c>
      <c r="Q3089" t="s">
        <v>364</v>
      </c>
      <c r="R3089" t="s">
        <v>364</v>
      </c>
      <c r="S3089" t="s">
        <v>364</v>
      </c>
      <c r="T3089">
        <v>1.8834124999999999</v>
      </c>
      <c r="U3089" t="s">
        <v>364</v>
      </c>
      <c r="V3089" t="s">
        <v>364</v>
      </c>
      <c r="W3089" t="s">
        <v>364</v>
      </c>
      <c r="X3089">
        <v>12.517321445156497</v>
      </c>
      <c r="Y3089">
        <v>5.1307528514909615</v>
      </c>
      <c r="Z3089">
        <v>1.67133</v>
      </c>
    </row>
    <row r="3090" spans="1:26" x14ac:dyDescent="0.25">
      <c r="A3090" t="s">
        <v>289</v>
      </c>
      <c r="B3090" t="s">
        <v>363</v>
      </c>
      <c r="C3090" t="str">
        <f>+VLOOKUP(Importaciones_mensuales[[#This Row],[Código Arancelario]],Codigos10[],2,0)</f>
        <v>Higo</v>
      </c>
      <c r="D3090">
        <f>+VLOOKUP(Importaciones_mensuales[[#This Row],[Cultivo]],Cod_categoría[],2,0)</f>
        <v>100101006</v>
      </c>
      <c r="E3090" t="str">
        <f>+VLOOKUP(Importaciones_mensuales[[#This Row],[Código Arancelario]],Codigos10[],4,0)</f>
        <v>Sin especificar</v>
      </c>
      <c r="F3090">
        <f>+VLOOKUP(Importaciones_mensuales[[#This Row],[Procesamiento]],Cod_procesamiento[],2,0)</f>
        <v>6</v>
      </c>
      <c r="G3090" t="str">
        <f>+VLOOKUP(Importaciones_mensuales[[#This Row],[Código Arancelario]],Codigos10[],3,0)</f>
        <v>Sin especificar</v>
      </c>
      <c r="H3090">
        <f>+VLOOKUP(Importaciones_mensuales[[#This Row],[Tipo]],Cod_tipo[],2,0)</f>
        <v>5</v>
      </c>
      <c r="I3090" t="str">
        <f>+VLOOKUP(Importaciones_mensuales[[#This Row],[Código Arancelario]],Codigos10[],5,0)</f>
        <v>Berries</v>
      </c>
      <c r="J3090">
        <f>+VLOOKUP(Importaciones_mensuales[[#This Row],[Categoría]],Cod_Tipo_cultivo[],2,0)</f>
        <v>1</v>
      </c>
      <c r="K3090" t="s">
        <v>129</v>
      </c>
      <c r="L3090">
        <f>+VLOOKUP(Importaciones_mensuales[[#This Row],[Contenido]],Contenido_cod[],2,0)</f>
        <v>1</v>
      </c>
      <c r="M3090" t="str">
        <f>+VLOOKUP(Importaciones_mensuales[[#This Row],[Código Arancelario]],Codigos10[],7,0)</f>
        <v>Sin especificar</v>
      </c>
      <c r="N3090">
        <v>2015</v>
      </c>
      <c r="O3090" t="s">
        <v>364</v>
      </c>
      <c r="P3090" t="s">
        <v>364</v>
      </c>
      <c r="Q3090" t="s">
        <v>364</v>
      </c>
      <c r="R3090" t="s">
        <v>364</v>
      </c>
      <c r="S3090" t="s">
        <v>364</v>
      </c>
      <c r="T3090">
        <v>6.0108900000000007</v>
      </c>
      <c r="U3090" t="s">
        <v>364</v>
      </c>
      <c r="V3090" t="s">
        <v>364</v>
      </c>
      <c r="W3090" t="s">
        <v>364</v>
      </c>
      <c r="X3090" t="s">
        <v>364</v>
      </c>
      <c r="Y3090" t="s">
        <v>364</v>
      </c>
      <c r="Z3090" t="s">
        <v>364</v>
      </c>
    </row>
    <row r="3091" spans="1:26" x14ac:dyDescent="0.25">
      <c r="A3091" t="s">
        <v>164</v>
      </c>
      <c r="B3091" t="s">
        <v>363</v>
      </c>
      <c r="C3091" t="str">
        <f>+VLOOKUP(Importaciones_mensuales[[#This Row],[Código Arancelario]],Codigos10[],2,0)</f>
        <v>Piña</v>
      </c>
      <c r="D3091">
        <f>+VLOOKUP(Importaciones_mensuales[[#This Row],[Cultivo]],Cod_categoría[],2,0)</f>
        <v>100108005</v>
      </c>
      <c r="E3091" t="str">
        <f>+VLOOKUP(Importaciones_mensuales[[#This Row],[Código Arancelario]],Codigos10[],4,0)</f>
        <v>Sin especificar</v>
      </c>
      <c r="F3091">
        <f>+VLOOKUP(Importaciones_mensuales[[#This Row],[Procesamiento]],Cod_procesamiento[],2,0)</f>
        <v>6</v>
      </c>
      <c r="G3091" t="str">
        <f>+VLOOKUP(Importaciones_mensuales[[#This Row],[Código Arancelario]],Codigos10[],3,0)</f>
        <v>Sin especificar</v>
      </c>
      <c r="H3091">
        <f>+VLOOKUP(Importaciones_mensuales[[#This Row],[Tipo]],Cod_tipo[],2,0)</f>
        <v>5</v>
      </c>
      <c r="I3091" t="str">
        <f>+VLOOKUP(Importaciones_mensuales[[#This Row],[Código Arancelario]],Codigos10[],5,0)</f>
        <v>Tropicales y Subtropicales</v>
      </c>
      <c r="J3091">
        <f>+VLOOKUP(Importaciones_mensuales[[#This Row],[Categoría]],Cod_Tipo_cultivo[],2,0)</f>
        <v>4</v>
      </c>
      <c r="K3091" t="s">
        <v>129</v>
      </c>
      <c r="L3091">
        <f>+VLOOKUP(Importaciones_mensuales[[#This Row],[Contenido]],Contenido_cod[],2,0)</f>
        <v>1</v>
      </c>
      <c r="M3091" t="str">
        <f>+VLOOKUP(Importaciones_mensuales[[#This Row],[Código Arancelario]],Codigos10[],7,0)</f>
        <v>Sin especificar</v>
      </c>
      <c r="N3091">
        <v>2015</v>
      </c>
      <c r="O3091">
        <v>0.55870621457890157</v>
      </c>
      <c r="P3091">
        <v>0.51885598339457417</v>
      </c>
      <c r="Q3091">
        <v>0.54210725571464335</v>
      </c>
      <c r="R3091">
        <v>0.55103630760409017</v>
      </c>
      <c r="S3091">
        <v>0.56880664530906044</v>
      </c>
      <c r="T3091">
        <v>0.53125810002804241</v>
      </c>
      <c r="U3091">
        <v>0.54493627015090551</v>
      </c>
      <c r="V3091">
        <v>0.4719140408209096</v>
      </c>
      <c r="W3091">
        <v>0.4860999129418152</v>
      </c>
      <c r="X3091">
        <v>0.47290104441369935</v>
      </c>
      <c r="Y3091">
        <v>0.45938349178782728</v>
      </c>
      <c r="Z3091">
        <v>0.49788295561646634</v>
      </c>
    </row>
    <row r="3092" spans="1:26" x14ac:dyDescent="0.25">
      <c r="A3092" t="s">
        <v>242</v>
      </c>
      <c r="B3092" t="s">
        <v>362</v>
      </c>
      <c r="C3092" t="str">
        <f>+VLOOKUP(Importaciones_mensuales[[#This Row],[Código Arancelario]],Codigos10[],2,0)</f>
        <v>Kiwi</v>
      </c>
      <c r="D3092">
        <f>+VLOOKUP(Importaciones_mensuales[[#This Row],[Cultivo]],Cod_categoría[],2,0)</f>
        <v>100101007</v>
      </c>
      <c r="E3092" t="str">
        <f>+VLOOKUP(Importaciones_mensuales[[#This Row],[Código Arancelario]],Codigos10[],4,0)</f>
        <v>Fresco</v>
      </c>
      <c r="F3092">
        <f>+VLOOKUP(Importaciones_mensuales[[#This Row],[Procesamiento]],Cod_procesamiento[],2,0)</f>
        <v>4</v>
      </c>
      <c r="G3092" t="str">
        <f>+VLOOKUP(Importaciones_mensuales[[#This Row],[Código Arancelario]],Codigos10[],3,0)</f>
        <v>No orgánico</v>
      </c>
      <c r="H3092">
        <f>+VLOOKUP(Importaciones_mensuales[[#This Row],[Tipo]],Cod_tipo[],2,0)</f>
        <v>2</v>
      </c>
      <c r="I3092" t="str">
        <f>+VLOOKUP(Importaciones_mensuales[[#This Row],[Código Arancelario]],Codigos10[],5,0)</f>
        <v>Berries</v>
      </c>
      <c r="J3092">
        <f>+VLOOKUP(Importaciones_mensuales[[#This Row],[Categoría]],Cod_Tipo_cultivo[],2,0)</f>
        <v>1</v>
      </c>
      <c r="K3092" t="s">
        <v>129</v>
      </c>
      <c r="L3092">
        <f>+VLOOKUP(Importaciones_mensuales[[#This Row],[Contenido]],Contenido_cod[],2,0)</f>
        <v>1</v>
      </c>
      <c r="M3092" t="str">
        <f>+VLOOKUP(Importaciones_mensuales[[#This Row],[Código Arancelario]],Codigos10[],7,0)</f>
        <v>Sin especificar</v>
      </c>
      <c r="N3092">
        <v>2016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  <c r="Y3092">
        <v>0</v>
      </c>
      <c r="Z3092">
        <v>70960</v>
      </c>
    </row>
    <row r="3093" spans="1:26" x14ac:dyDescent="0.25">
      <c r="A3093" t="s">
        <v>246</v>
      </c>
      <c r="B3093" t="s">
        <v>362</v>
      </c>
      <c r="C3093" t="str">
        <f>+VLOOKUP(Importaciones_mensuales[[#This Row],[Código Arancelario]],Codigos10[],2,0)</f>
        <v>Frutilla</v>
      </c>
      <c r="D3093">
        <f>+VLOOKUP(Importaciones_mensuales[[#This Row],[Cultivo]],Cod_categoría[],2,0)</f>
        <v>100112025</v>
      </c>
      <c r="E3093" t="str">
        <f>+VLOOKUP(Importaciones_mensuales[[#This Row],[Código Arancelario]],Codigos10[],4,0)</f>
        <v>Congelado</v>
      </c>
      <c r="F3093">
        <f>+VLOOKUP(Importaciones_mensuales[[#This Row],[Procesamiento]],Cod_procesamiento[],2,0)</f>
        <v>1</v>
      </c>
      <c r="G3093" t="str">
        <f>+VLOOKUP(Importaciones_mensuales[[#This Row],[Código Arancelario]],Codigos10[],3,0)</f>
        <v>Orgánico</v>
      </c>
      <c r="H3093">
        <f>+VLOOKUP(Importaciones_mensuales[[#This Row],[Tipo]],Cod_tipo[],2,0)</f>
        <v>1</v>
      </c>
      <c r="I3093" t="str">
        <f>+VLOOKUP(Importaciones_mensuales[[#This Row],[Código Arancelario]],Codigos10[],5,0)</f>
        <v>Berries</v>
      </c>
      <c r="J3093">
        <f>+VLOOKUP(Importaciones_mensuales[[#This Row],[Categoría]],Cod_Tipo_cultivo[],2,0)</f>
        <v>1</v>
      </c>
      <c r="K3093" t="s">
        <v>129</v>
      </c>
      <c r="L3093">
        <f>+VLOOKUP(Importaciones_mensuales[[#This Row],[Contenido]],Contenido_cod[],2,0)</f>
        <v>1</v>
      </c>
      <c r="M3093" t="str">
        <f>+VLOOKUP(Importaciones_mensuales[[#This Row],[Código Arancelario]],Codigos10[],7,0)</f>
        <v>Sin especificar</v>
      </c>
      <c r="N3093">
        <v>2016</v>
      </c>
      <c r="O3093">
        <v>0</v>
      </c>
      <c r="P3093">
        <v>0</v>
      </c>
      <c r="Q3093">
        <v>0</v>
      </c>
      <c r="R3093">
        <v>7000</v>
      </c>
      <c r="S3093">
        <v>48000</v>
      </c>
      <c r="T3093">
        <v>92160</v>
      </c>
      <c r="U3093">
        <v>0</v>
      </c>
      <c r="V3093">
        <v>120000</v>
      </c>
      <c r="W3093">
        <v>0</v>
      </c>
      <c r="X3093">
        <v>0</v>
      </c>
      <c r="Y3093">
        <v>0</v>
      </c>
      <c r="Z3093">
        <v>0</v>
      </c>
    </row>
    <row r="3094" spans="1:26" x14ac:dyDescent="0.25">
      <c r="A3094" t="s">
        <v>171</v>
      </c>
      <c r="B3094" t="s">
        <v>363</v>
      </c>
      <c r="C3094" t="str">
        <f>+VLOOKUP(Importaciones_mensuales[[#This Row],[Código Arancelario]],Codigos10[],2,0)</f>
        <v>Palta</v>
      </c>
      <c r="D3094">
        <f>+VLOOKUP(Importaciones_mensuales[[#This Row],[Cultivo]],Cod_categoría[],2,0)</f>
        <v>100106002</v>
      </c>
      <c r="E3094" t="str">
        <f>+VLOOKUP(Importaciones_mensuales[[#This Row],[Código Arancelario]],Codigos10[],4,0)</f>
        <v>Sin especificar</v>
      </c>
      <c r="F3094">
        <f>+VLOOKUP(Importaciones_mensuales[[#This Row],[Procesamiento]],Cod_procesamiento[],2,0)</f>
        <v>6</v>
      </c>
      <c r="G3094" t="str">
        <f>+VLOOKUP(Importaciones_mensuales[[#This Row],[Código Arancelario]],Codigos10[],3,0)</f>
        <v>Sin especificar</v>
      </c>
      <c r="H3094">
        <f>+VLOOKUP(Importaciones_mensuales[[#This Row],[Tipo]],Cod_tipo[],2,0)</f>
        <v>5</v>
      </c>
      <c r="I3094" t="str">
        <f>+VLOOKUP(Importaciones_mensuales[[#This Row],[Código Arancelario]],Codigos10[],5,0)</f>
        <v>Frutos Oleaginosos</v>
      </c>
      <c r="J3094">
        <f>+VLOOKUP(Importaciones_mensuales[[#This Row],[Categoría]],Cod_Tipo_cultivo[],2,0)</f>
        <v>12</v>
      </c>
      <c r="K3094" t="s">
        <v>129</v>
      </c>
      <c r="L3094">
        <f>+VLOOKUP(Importaciones_mensuales[[#This Row],[Contenido]],Contenido_cod[],2,0)</f>
        <v>1</v>
      </c>
      <c r="M3094" t="str">
        <f>+VLOOKUP(Importaciones_mensuales[[#This Row],[Código Arancelario]],Codigos10[],7,0)</f>
        <v>Fuerte</v>
      </c>
      <c r="N3094">
        <v>2015</v>
      </c>
      <c r="O3094" t="s">
        <v>364</v>
      </c>
      <c r="P3094" t="s">
        <v>364</v>
      </c>
      <c r="Q3094" t="s">
        <v>364</v>
      </c>
      <c r="R3094" t="s">
        <v>364</v>
      </c>
      <c r="S3094">
        <v>0.62644564824846516</v>
      </c>
      <c r="T3094">
        <v>0.62654809965448255</v>
      </c>
      <c r="U3094">
        <v>0.62562978107164147</v>
      </c>
      <c r="V3094" t="s">
        <v>364</v>
      </c>
      <c r="W3094" t="s">
        <v>364</v>
      </c>
      <c r="X3094" t="s">
        <v>364</v>
      </c>
      <c r="Y3094" t="s">
        <v>364</v>
      </c>
      <c r="Z3094" t="s">
        <v>364</v>
      </c>
    </row>
    <row r="3095" spans="1:26" x14ac:dyDescent="0.25">
      <c r="A3095" t="s">
        <v>298</v>
      </c>
      <c r="B3095" t="s">
        <v>362</v>
      </c>
      <c r="C3095" t="str">
        <f>+VLOOKUP(Importaciones_mensuales[[#This Row],[Código Arancelario]],Codigos10[],2,0)</f>
        <v>Mora</v>
      </c>
      <c r="D3095">
        <f>+VLOOKUP(Importaciones_mensuales[[#This Row],[Cultivo]],Cod_categoría[],2,0)</f>
        <v>100101008</v>
      </c>
      <c r="E3095" t="str">
        <f>+VLOOKUP(Importaciones_mensuales[[#This Row],[Código Arancelario]],Codigos10[],4,0)</f>
        <v>Congelado</v>
      </c>
      <c r="F3095">
        <f>+VLOOKUP(Importaciones_mensuales[[#This Row],[Procesamiento]],Cod_procesamiento[],2,0)</f>
        <v>1</v>
      </c>
      <c r="G3095" t="str">
        <f>+VLOOKUP(Importaciones_mensuales[[#This Row],[Código Arancelario]],Codigos10[],3,0)</f>
        <v>Orgánico</v>
      </c>
      <c r="H3095">
        <f>+VLOOKUP(Importaciones_mensuales[[#This Row],[Tipo]],Cod_tipo[],2,0)</f>
        <v>1</v>
      </c>
      <c r="I3095" t="str">
        <f>+VLOOKUP(Importaciones_mensuales[[#This Row],[Código Arancelario]],Codigos10[],5,0)</f>
        <v>Berries</v>
      </c>
      <c r="J3095">
        <f>+VLOOKUP(Importaciones_mensuales[[#This Row],[Categoría]],Cod_Tipo_cultivo[],2,0)</f>
        <v>1</v>
      </c>
      <c r="K3095" t="s">
        <v>129</v>
      </c>
      <c r="L3095">
        <f>+VLOOKUP(Importaciones_mensuales[[#This Row],[Contenido]],Contenido_cod[],2,0)</f>
        <v>1</v>
      </c>
      <c r="M3095" t="str">
        <f>+VLOOKUP(Importaciones_mensuales[[#This Row],[Código Arancelario]],Codigos10[],7,0)</f>
        <v>Sin especificar</v>
      </c>
      <c r="N3095">
        <v>2016</v>
      </c>
      <c r="O3095">
        <v>0</v>
      </c>
      <c r="P3095">
        <v>0</v>
      </c>
      <c r="Q3095">
        <v>0</v>
      </c>
      <c r="R3095">
        <v>17000</v>
      </c>
      <c r="S3095">
        <v>0</v>
      </c>
      <c r="T3095">
        <v>0</v>
      </c>
      <c r="U3095">
        <v>0</v>
      </c>
      <c r="V3095">
        <v>0</v>
      </c>
      <c r="W3095">
        <v>0</v>
      </c>
      <c r="X3095">
        <v>0</v>
      </c>
      <c r="Y3095">
        <v>0</v>
      </c>
      <c r="Z3095">
        <v>0</v>
      </c>
    </row>
    <row r="3096" spans="1:26" x14ac:dyDescent="0.25">
      <c r="A3096" t="s">
        <v>174</v>
      </c>
      <c r="B3096" t="s">
        <v>363</v>
      </c>
      <c r="C3096" t="str">
        <f>+VLOOKUP(Importaciones_mensuales[[#This Row],[Código Arancelario]],Codigos10[],2,0)</f>
        <v>Mango</v>
      </c>
      <c r="D3096">
        <f>+VLOOKUP(Importaciones_mensuales[[#This Row],[Cultivo]],Cod_categoría[],2,0)</f>
        <v>100108002</v>
      </c>
      <c r="E3096" t="str">
        <f>+VLOOKUP(Importaciones_mensuales[[#This Row],[Código Arancelario]],Codigos10[],4,0)</f>
        <v>Sin especificar</v>
      </c>
      <c r="F3096">
        <f>+VLOOKUP(Importaciones_mensuales[[#This Row],[Procesamiento]],Cod_procesamiento[],2,0)</f>
        <v>6</v>
      </c>
      <c r="G3096" t="str">
        <f>+VLOOKUP(Importaciones_mensuales[[#This Row],[Código Arancelario]],Codigos10[],3,0)</f>
        <v>Sin especificar</v>
      </c>
      <c r="H3096">
        <f>+VLOOKUP(Importaciones_mensuales[[#This Row],[Tipo]],Cod_tipo[],2,0)</f>
        <v>5</v>
      </c>
      <c r="I3096" t="str">
        <f>+VLOOKUP(Importaciones_mensuales[[#This Row],[Código Arancelario]],Codigos10[],5,0)</f>
        <v>Tropicales y Subtropicales</v>
      </c>
      <c r="J3096">
        <f>+VLOOKUP(Importaciones_mensuales[[#This Row],[Categoría]],Cod_Tipo_cultivo[],2,0)</f>
        <v>4</v>
      </c>
      <c r="K3096" t="s">
        <v>129</v>
      </c>
      <c r="L3096">
        <f>+VLOOKUP(Importaciones_mensuales[[#This Row],[Contenido]],Contenido_cod[],2,0)</f>
        <v>1</v>
      </c>
      <c r="M3096" t="str">
        <f>+VLOOKUP(Importaciones_mensuales[[#This Row],[Código Arancelario]],Codigos10[],7,0)</f>
        <v>Guayabas, mangos y mangostanes</v>
      </c>
      <c r="N3096">
        <v>2015</v>
      </c>
      <c r="O3096">
        <v>1.3211226548315513</v>
      </c>
      <c r="P3096">
        <v>1.4026458002445241</v>
      </c>
      <c r="Q3096">
        <v>1.7161265425813368</v>
      </c>
      <c r="R3096">
        <v>1.6139710008068064</v>
      </c>
      <c r="S3096">
        <v>1.7459937849824505</v>
      </c>
      <c r="T3096">
        <v>1.6228364996396905</v>
      </c>
      <c r="U3096">
        <v>1.9366032165376779</v>
      </c>
      <c r="V3096">
        <v>2.1865635721122798</v>
      </c>
      <c r="W3096">
        <v>1.8156343635720187</v>
      </c>
      <c r="X3096">
        <v>1.2506158632897604</v>
      </c>
      <c r="Y3096">
        <v>1.1631448616823281</v>
      </c>
      <c r="Z3096">
        <v>1.0224383662570826</v>
      </c>
    </row>
    <row r="3097" spans="1:26" x14ac:dyDescent="0.25">
      <c r="A3097" t="s">
        <v>181</v>
      </c>
      <c r="B3097" t="s">
        <v>363</v>
      </c>
      <c r="C3097" t="str">
        <f>+VLOOKUP(Importaciones_mensuales[[#This Row],[Código Arancelario]],Codigos10[],2,0)</f>
        <v>Pomelo</v>
      </c>
      <c r="D3097">
        <f>+VLOOKUP(Importaciones_mensuales[[#This Row],[Cultivo]],Cod_categoría[],2,0)</f>
        <v>100102006</v>
      </c>
      <c r="E3097" t="str">
        <f>+VLOOKUP(Importaciones_mensuales[[#This Row],[Código Arancelario]],Codigos10[],4,0)</f>
        <v>Sin especificar</v>
      </c>
      <c r="F3097">
        <f>+VLOOKUP(Importaciones_mensuales[[#This Row],[Procesamiento]],Cod_procesamiento[],2,0)</f>
        <v>6</v>
      </c>
      <c r="G3097" t="str">
        <f>+VLOOKUP(Importaciones_mensuales[[#This Row],[Código Arancelario]],Codigos10[],3,0)</f>
        <v>Sin especificar</v>
      </c>
      <c r="H3097">
        <f>+VLOOKUP(Importaciones_mensuales[[#This Row],[Tipo]],Cod_tipo[],2,0)</f>
        <v>5</v>
      </c>
      <c r="I3097" t="str">
        <f>+VLOOKUP(Importaciones_mensuales[[#This Row],[Código Arancelario]],Codigos10[],5,0)</f>
        <v>Cítricos</v>
      </c>
      <c r="J3097">
        <f>+VLOOKUP(Importaciones_mensuales[[#This Row],[Categoría]],Cod_Tipo_cultivo[],2,0)</f>
        <v>2</v>
      </c>
      <c r="K3097" t="s">
        <v>129</v>
      </c>
      <c r="L3097">
        <f>+VLOOKUP(Importaciones_mensuales[[#This Row],[Contenido]],Contenido_cod[],2,0)</f>
        <v>1</v>
      </c>
      <c r="M3097" t="str">
        <f>+VLOOKUP(Importaciones_mensuales[[#This Row],[Código Arancelario]],Codigos10[],7,0)</f>
        <v>Sin especificar</v>
      </c>
      <c r="N3097">
        <v>2015</v>
      </c>
      <c r="O3097" t="s">
        <v>364</v>
      </c>
      <c r="P3097">
        <v>2.50454</v>
      </c>
      <c r="Q3097">
        <v>1.7866838797681099</v>
      </c>
      <c r="R3097">
        <v>1.5365058765544175</v>
      </c>
      <c r="S3097">
        <v>1.5591921464320109</v>
      </c>
      <c r="T3097">
        <v>2.8662249419909469</v>
      </c>
      <c r="U3097">
        <v>1.7988760636815266</v>
      </c>
      <c r="V3097" t="s">
        <v>364</v>
      </c>
      <c r="W3097">
        <v>2.4548919999999996</v>
      </c>
      <c r="X3097" t="s">
        <v>364</v>
      </c>
      <c r="Y3097" t="s">
        <v>364</v>
      </c>
      <c r="Z3097" t="s">
        <v>364</v>
      </c>
    </row>
    <row r="3098" spans="1:26" x14ac:dyDescent="0.25">
      <c r="A3098" t="s">
        <v>183</v>
      </c>
      <c r="B3098" t="s">
        <v>363</v>
      </c>
      <c r="C3098" t="str">
        <f>+VLOOKUP(Importaciones_mensuales[[#This Row],[Código Arancelario]],Codigos10[],2,0)</f>
        <v>Limón</v>
      </c>
      <c r="D3098">
        <f>+VLOOKUP(Importaciones_mensuales[[#This Row],[Cultivo]],Cod_categoría[],2,0)</f>
        <v>100102003</v>
      </c>
      <c r="E3098" t="str">
        <f>+VLOOKUP(Importaciones_mensuales[[#This Row],[Código Arancelario]],Codigos10[],4,0)</f>
        <v>Sin especificar</v>
      </c>
      <c r="F3098">
        <f>+VLOOKUP(Importaciones_mensuales[[#This Row],[Procesamiento]],Cod_procesamiento[],2,0)</f>
        <v>6</v>
      </c>
      <c r="G3098" t="str">
        <f>+VLOOKUP(Importaciones_mensuales[[#This Row],[Código Arancelario]],Codigos10[],3,0)</f>
        <v>Sin especificar</v>
      </c>
      <c r="H3098">
        <f>+VLOOKUP(Importaciones_mensuales[[#This Row],[Tipo]],Cod_tipo[],2,0)</f>
        <v>5</v>
      </c>
      <c r="I3098" t="str">
        <f>+VLOOKUP(Importaciones_mensuales[[#This Row],[Código Arancelario]],Codigos10[],5,0)</f>
        <v>Cítricos</v>
      </c>
      <c r="J3098">
        <f>+VLOOKUP(Importaciones_mensuales[[#This Row],[Categoría]],Cod_Tipo_cultivo[],2,0)</f>
        <v>2</v>
      </c>
      <c r="K3098" t="s">
        <v>129</v>
      </c>
      <c r="L3098">
        <f>+VLOOKUP(Importaciones_mensuales[[#This Row],[Contenido]],Contenido_cod[],2,0)</f>
        <v>1</v>
      </c>
      <c r="M3098" t="str">
        <f>+VLOOKUP(Importaciones_mensuales[[#This Row],[Código Arancelario]],Codigos10[],7,0)</f>
        <v>Sin especificar</v>
      </c>
      <c r="N3098">
        <v>2015</v>
      </c>
      <c r="O3098">
        <v>1.7427584042340689</v>
      </c>
      <c r="P3098">
        <v>1.6526647620558639</v>
      </c>
      <c r="Q3098">
        <v>1.5187890140854559</v>
      </c>
      <c r="R3098">
        <v>1.4052950557606607</v>
      </c>
      <c r="S3098">
        <v>1.0072077796078609</v>
      </c>
      <c r="T3098">
        <v>1.1030008120760486</v>
      </c>
      <c r="U3098">
        <v>1.0879069390242704</v>
      </c>
      <c r="V3098">
        <v>1.0660754554958183</v>
      </c>
      <c r="W3098">
        <v>1.0882380997842398</v>
      </c>
      <c r="X3098">
        <v>1.1549484826737748</v>
      </c>
      <c r="Y3098">
        <v>0.99900158691406249</v>
      </c>
      <c r="Z3098">
        <v>1.3678995477918858</v>
      </c>
    </row>
    <row r="3099" spans="1:26" x14ac:dyDescent="0.25">
      <c r="A3099" t="s">
        <v>185</v>
      </c>
      <c r="B3099" t="s">
        <v>363</v>
      </c>
      <c r="C3099" t="str">
        <f>+VLOOKUP(Importaciones_mensuales[[#This Row],[Código Arancelario]],Codigos10[],2,0)</f>
        <v>Lima agria</v>
      </c>
      <c r="D3099">
        <f>+VLOOKUP(Importaciones_mensuales[[#This Row],[Cultivo]],Cod_categoría[],2,0)</f>
        <v>100114027</v>
      </c>
      <c r="E3099" t="str">
        <f>+VLOOKUP(Importaciones_mensuales[[#This Row],[Código Arancelario]],Codigos10[],4,0)</f>
        <v>Sin especificar</v>
      </c>
      <c r="F3099">
        <f>+VLOOKUP(Importaciones_mensuales[[#This Row],[Procesamiento]],Cod_procesamiento[],2,0)</f>
        <v>6</v>
      </c>
      <c r="G3099" t="str">
        <f>+VLOOKUP(Importaciones_mensuales[[#This Row],[Código Arancelario]],Codigos10[],3,0)</f>
        <v>Sin especificar</v>
      </c>
      <c r="H3099">
        <f>+VLOOKUP(Importaciones_mensuales[[#This Row],[Tipo]],Cod_tipo[],2,0)</f>
        <v>5</v>
      </c>
      <c r="I3099" t="str">
        <f>+VLOOKUP(Importaciones_mensuales[[#This Row],[Código Arancelario]],Codigos10[],5,0)</f>
        <v>Cítricos</v>
      </c>
      <c r="J3099">
        <f>+VLOOKUP(Importaciones_mensuales[[#This Row],[Categoría]],Cod_Tipo_cultivo[],2,0)</f>
        <v>2</v>
      </c>
      <c r="K3099" t="s">
        <v>129</v>
      </c>
      <c r="L3099">
        <f>+VLOOKUP(Importaciones_mensuales[[#This Row],[Contenido]],Contenido_cod[],2,0)</f>
        <v>1</v>
      </c>
      <c r="M3099" t="str">
        <f>+VLOOKUP(Importaciones_mensuales[[#This Row],[Código Arancelario]],Codigos10[],7,0)</f>
        <v>Sin especificar</v>
      </c>
      <c r="N3099">
        <v>2015</v>
      </c>
      <c r="O3099">
        <v>1.179454981894279</v>
      </c>
      <c r="P3099">
        <v>0.94187925170068032</v>
      </c>
      <c r="Q3099" t="s">
        <v>364</v>
      </c>
      <c r="R3099">
        <v>1.1090833333333334</v>
      </c>
      <c r="S3099">
        <v>1.075252983293556</v>
      </c>
      <c r="T3099">
        <v>1.0149713415235568</v>
      </c>
      <c r="U3099">
        <v>1.0069444444444444</v>
      </c>
      <c r="V3099">
        <v>0.86184897546167472</v>
      </c>
      <c r="W3099">
        <v>0.88949860724233987</v>
      </c>
      <c r="X3099">
        <v>0.91335244853335529</v>
      </c>
      <c r="Y3099" t="s">
        <v>364</v>
      </c>
      <c r="Z3099">
        <v>0.97143112902565776</v>
      </c>
    </row>
    <row r="3100" spans="1:26" x14ac:dyDescent="0.25">
      <c r="A3100" t="s">
        <v>187</v>
      </c>
      <c r="B3100" t="s">
        <v>363</v>
      </c>
      <c r="C3100" t="str">
        <f>+VLOOKUP(Importaciones_mensuales[[#This Row],[Código Arancelario]],Codigos10[],2,0)</f>
        <v>Limón</v>
      </c>
      <c r="D3100">
        <f>+VLOOKUP(Importaciones_mensuales[[#This Row],[Cultivo]],Cod_categoría[],2,0)</f>
        <v>100102003</v>
      </c>
      <c r="E3100" t="str">
        <f>+VLOOKUP(Importaciones_mensuales[[#This Row],[Código Arancelario]],Codigos10[],4,0)</f>
        <v>Sin especificar</v>
      </c>
      <c r="F3100">
        <f>+VLOOKUP(Importaciones_mensuales[[#This Row],[Procesamiento]],Cod_procesamiento[],2,0)</f>
        <v>6</v>
      </c>
      <c r="G3100" t="str">
        <f>+VLOOKUP(Importaciones_mensuales[[#This Row],[Código Arancelario]],Codigos10[],3,0)</f>
        <v>Sin especificar</v>
      </c>
      <c r="H3100">
        <f>+VLOOKUP(Importaciones_mensuales[[#This Row],[Tipo]],Cod_tipo[],2,0)</f>
        <v>5</v>
      </c>
      <c r="I3100" t="str">
        <f>+VLOOKUP(Importaciones_mensuales[[#This Row],[Código Arancelario]],Codigos10[],5,0)</f>
        <v>Cítricos</v>
      </c>
      <c r="J3100">
        <f>+VLOOKUP(Importaciones_mensuales[[#This Row],[Categoría]],Cod_Tipo_cultivo[],2,0)</f>
        <v>2</v>
      </c>
      <c r="K3100" t="s">
        <v>129</v>
      </c>
      <c r="L3100">
        <f>+VLOOKUP(Importaciones_mensuales[[#This Row],[Contenido]],Contenido_cod[],2,0)</f>
        <v>1</v>
      </c>
      <c r="M3100" t="str">
        <f>+VLOOKUP(Importaciones_mensuales[[#This Row],[Código Arancelario]],Codigos10[],7,0)</f>
        <v>Sin especificar</v>
      </c>
      <c r="N3100">
        <v>2015</v>
      </c>
      <c r="O3100">
        <v>1.4330081811233175</v>
      </c>
      <c r="P3100">
        <v>1.2608899739583332</v>
      </c>
      <c r="Q3100">
        <v>1.2413385416666667</v>
      </c>
      <c r="R3100" t="s">
        <v>364</v>
      </c>
      <c r="S3100">
        <v>1.2729398871527777</v>
      </c>
      <c r="T3100">
        <v>244.06734277203202</v>
      </c>
      <c r="U3100">
        <v>1.1128580729166666</v>
      </c>
      <c r="V3100">
        <v>312.11141507087791</v>
      </c>
      <c r="W3100">
        <v>1.1423460666317808</v>
      </c>
      <c r="X3100" t="s">
        <v>364</v>
      </c>
      <c r="Y3100">
        <v>0.85333333333333339</v>
      </c>
      <c r="Z3100">
        <v>0.75154250639795273</v>
      </c>
    </row>
    <row r="3101" spans="1:26" x14ac:dyDescent="0.25">
      <c r="A3101" t="s">
        <v>188</v>
      </c>
      <c r="B3101" t="s">
        <v>363</v>
      </c>
      <c r="C3101" t="str">
        <f>+VLOOKUP(Importaciones_mensuales[[#This Row],[Código Arancelario]],Codigos10[],2,0)</f>
        <v>Otros cítricos</v>
      </c>
      <c r="D3101">
        <f>+VLOOKUP(Importaciones_mensuales[[#This Row],[Cultivo]],Cod_categoría[],2,0)</f>
        <v>100102008</v>
      </c>
      <c r="E3101" t="str">
        <f>+VLOOKUP(Importaciones_mensuales[[#This Row],[Código Arancelario]],Codigos10[],4,0)</f>
        <v>Sin especificar</v>
      </c>
      <c r="F3101">
        <f>+VLOOKUP(Importaciones_mensuales[[#This Row],[Procesamiento]],Cod_procesamiento[],2,0)</f>
        <v>6</v>
      </c>
      <c r="G3101" t="str">
        <f>+VLOOKUP(Importaciones_mensuales[[#This Row],[Código Arancelario]],Codigos10[],3,0)</f>
        <v>Sin especificar</v>
      </c>
      <c r="H3101">
        <f>+VLOOKUP(Importaciones_mensuales[[#This Row],[Tipo]],Cod_tipo[],2,0)</f>
        <v>5</v>
      </c>
      <c r="I3101" t="str">
        <f>+VLOOKUP(Importaciones_mensuales[[#This Row],[Código Arancelario]],Codigos10[],5,0)</f>
        <v>Cítricos</v>
      </c>
      <c r="J3101">
        <f>+VLOOKUP(Importaciones_mensuales[[#This Row],[Categoría]],Cod_Tipo_cultivo[],2,0)</f>
        <v>2</v>
      </c>
      <c r="K3101" t="s">
        <v>129</v>
      </c>
      <c r="L3101">
        <f>+VLOOKUP(Importaciones_mensuales[[#This Row],[Contenido]],Contenido_cod[],2,0)</f>
        <v>1</v>
      </c>
      <c r="M3101" t="str">
        <f>+VLOOKUP(Importaciones_mensuales[[#This Row],[Código Arancelario]],Codigos10[],7,0)</f>
        <v>Sin especificar</v>
      </c>
      <c r="N3101">
        <v>2015</v>
      </c>
      <c r="O3101">
        <v>256.41773938512802</v>
      </c>
      <c r="P3101" t="s">
        <v>364</v>
      </c>
      <c r="Q3101">
        <v>625.59666666666669</v>
      </c>
      <c r="R3101" t="s">
        <v>364</v>
      </c>
      <c r="S3101" t="s">
        <v>364</v>
      </c>
      <c r="T3101" t="s">
        <v>364</v>
      </c>
      <c r="U3101" t="s">
        <v>364</v>
      </c>
      <c r="V3101" t="s">
        <v>364</v>
      </c>
      <c r="W3101" t="s">
        <v>364</v>
      </c>
      <c r="X3101" t="s">
        <v>364</v>
      </c>
      <c r="Y3101" t="s">
        <v>364</v>
      </c>
      <c r="Z3101" t="s">
        <v>364</v>
      </c>
    </row>
    <row r="3102" spans="1:26" x14ac:dyDescent="0.25">
      <c r="A3102" t="s">
        <v>248</v>
      </c>
      <c r="B3102" t="s">
        <v>362</v>
      </c>
      <c r="C3102" t="str">
        <f>+VLOOKUP(Importaciones_mensuales[[#This Row],[Código Arancelario]],Codigos10[],2,0)</f>
        <v>Mora</v>
      </c>
      <c r="D3102">
        <f>+VLOOKUP(Importaciones_mensuales[[#This Row],[Cultivo]],Cod_categoría[],2,0)</f>
        <v>100101008</v>
      </c>
      <c r="E3102" t="str">
        <f>+VLOOKUP(Importaciones_mensuales[[#This Row],[Código Arancelario]],Codigos10[],4,0)</f>
        <v>Congelado</v>
      </c>
      <c r="F3102">
        <f>+VLOOKUP(Importaciones_mensuales[[#This Row],[Procesamiento]],Cod_procesamiento[],2,0)</f>
        <v>1</v>
      </c>
      <c r="G3102" t="str">
        <f>+VLOOKUP(Importaciones_mensuales[[#This Row],[Código Arancelario]],Codigos10[],3,0)</f>
        <v>No orgánico</v>
      </c>
      <c r="H3102">
        <f>+VLOOKUP(Importaciones_mensuales[[#This Row],[Tipo]],Cod_tipo[],2,0)</f>
        <v>2</v>
      </c>
      <c r="I3102" t="str">
        <f>+VLOOKUP(Importaciones_mensuales[[#This Row],[Código Arancelario]],Codigos10[],5,0)</f>
        <v>Berries</v>
      </c>
      <c r="J3102">
        <f>+VLOOKUP(Importaciones_mensuales[[#This Row],[Categoría]],Cod_Tipo_cultivo[],2,0)</f>
        <v>1</v>
      </c>
      <c r="K3102" t="s">
        <v>129</v>
      </c>
      <c r="L3102">
        <f>+VLOOKUP(Importaciones_mensuales[[#This Row],[Contenido]],Contenido_cod[],2,0)</f>
        <v>1</v>
      </c>
      <c r="M3102" t="str">
        <f>+VLOOKUP(Importaciones_mensuales[[#This Row],[Código Arancelario]],Codigos10[],7,0)</f>
        <v>Sin especificar</v>
      </c>
      <c r="N3102">
        <v>2016</v>
      </c>
      <c r="O3102">
        <v>0</v>
      </c>
      <c r="P3102">
        <v>0</v>
      </c>
      <c r="Q3102">
        <v>0</v>
      </c>
      <c r="R3102">
        <v>21406</v>
      </c>
      <c r="S3102">
        <v>0</v>
      </c>
      <c r="T3102">
        <v>0</v>
      </c>
      <c r="U3102">
        <v>49920</v>
      </c>
      <c r="V3102">
        <v>24960</v>
      </c>
      <c r="W3102">
        <v>0</v>
      </c>
      <c r="X3102">
        <v>0</v>
      </c>
      <c r="Y3102">
        <v>24516</v>
      </c>
      <c r="Z3102">
        <v>0</v>
      </c>
    </row>
    <row r="3103" spans="1:26" x14ac:dyDescent="0.25">
      <c r="A3103" t="s">
        <v>254</v>
      </c>
      <c r="B3103" t="s">
        <v>362</v>
      </c>
      <c r="C3103" t="str">
        <f>+VLOOKUP(Importaciones_mensuales[[#This Row],[Código Arancelario]],Codigos10[],2,0)</f>
        <v>Arándano</v>
      </c>
      <c r="D3103">
        <f>+VLOOKUP(Importaciones_mensuales[[#This Row],[Cultivo]],Cod_categoría[],2,0)</f>
        <v>100101001</v>
      </c>
      <c r="E3103" t="str">
        <f>+VLOOKUP(Importaciones_mensuales[[#This Row],[Código Arancelario]],Codigos10[],4,0)</f>
        <v>Congelado</v>
      </c>
      <c r="F3103">
        <f>+VLOOKUP(Importaciones_mensuales[[#This Row],[Procesamiento]],Cod_procesamiento[],2,0)</f>
        <v>1</v>
      </c>
      <c r="G3103" t="str">
        <f>+VLOOKUP(Importaciones_mensuales[[#This Row],[Código Arancelario]],Codigos10[],3,0)</f>
        <v>Orgánico</v>
      </c>
      <c r="H3103">
        <f>+VLOOKUP(Importaciones_mensuales[[#This Row],[Tipo]],Cod_tipo[],2,0)</f>
        <v>1</v>
      </c>
      <c r="I3103" t="str">
        <f>+VLOOKUP(Importaciones_mensuales[[#This Row],[Código Arancelario]],Codigos10[],5,0)</f>
        <v>Berries</v>
      </c>
      <c r="J3103">
        <f>+VLOOKUP(Importaciones_mensuales[[#This Row],[Categoría]],Cod_Tipo_cultivo[],2,0)</f>
        <v>1</v>
      </c>
      <c r="K3103" t="s">
        <v>129</v>
      </c>
      <c r="L3103">
        <f>+VLOOKUP(Importaciones_mensuales[[#This Row],[Contenido]],Contenido_cod[],2,0)</f>
        <v>1</v>
      </c>
      <c r="M3103" t="str">
        <f>+VLOOKUP(Importaciones_mensuales[[#This Row],[Código Arancelario]],Codigos10[],7,0)</f>
        <v>Sin especificar</v>
      </c>
      <c r="N3103">
        <v>2016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0</v>
      </c>
      <c r="Y3103">
        <v>0</v>
      </c>
      <c r="Z3103">
        <v>21600</v>
      </c>
    </row>
    <row r="3104" spans="1:26" x14ac:dyDescent="0.25">
      <c r="A3104" t="s">
        <v>260</v>
      </c>
      <c r="B3104" t="s">
        <v>362</v>
      </c>
      <c r="C3104" t="str">
        <f>+VLOOKUP(Importaciones_mensuales[[#This Row],[Código Arancelario]],Codigos10[],2,0)</f>
        <v>Cereza</v>
      </c>
      <c r="D3104">
        <f>+VLOOKUP(Importaciones_mensuales[[#This Row],[Cultivo]],Cod_categoría[],2,0)</f>
        <v>100103001</v>
      </c>
      <c r="E3104" t="str">
        <f>+VLOOKUP(Importaciones_mensuales[[#This Row],[Código Arancelario]],Codigos10[],4,0)</f>
        <v>Conserva</v>
      </c>
      <c r="F3104">
        <f>+VLOOKUP(Importaciones_mensuales[[#This Row],[Procesamiento]],Cod_procesamiento[],2,0)</f>
        <v>2</v>
      </c>
      <c r="G3104" t="str">
        <f>+VLOOKUP(Importaciones_mensuales[[#This Row],[Código Arancelario]],Codigos10[],3,0)</f>
        <v>Orgánico</v>
      </c>
      <c r="H3104">
        <f>+VLOOKUP(Importaciones_mensuales[[#This Row],[Tipo]],Cod_tipo[],2,0)</f>
        <v>1</v>
      </c>
      <c r="I3104" t="str">
        <f>+VLOOKUP(Importaciones_mensuales[[#This Row],[Código Arancelario]],Codigos10[],5,0)</f>
        <v>Frutos de carozo</v>
      </c>
      <c r="J3104">
        <f>+VLOOKUP(Importaciones_mensuales[[#This Row],[Categoría]],Cod_Tipo_cultivo[],2,0)</f>
        <v>5</v>
      </c>
      <c r="K3104" t="s">
        <v>129</v>
      </c>
      <c r="L3104">
        <f>+VLOOKUP(Importaciones_mensuales[[#This Row],[Contenido]],Contenido_cod[],2,0)</f>
        <v>1</v>
      </c>
      <c r="M3104" t="str">
        <f>+VLOOKUP(Importaciones_mensuales[[#This Row],[Código Arancelario]],Codigos10[],7,0)</f>
        <v>Sin especificar</v>
      </c>
      <c r="N3104">
        <v>2016</v>
      </c>
      <c r="O3104">
        <v>0</v>
      </c>
      <c r="P3104">
        <v>0</v>
      </c>
      <c r="Q3104">
        <v>174775</v>
      </c>
      <c r="R3104">
        <v>139200</v>
      </c>
      <c r="S3104">
        <v>109600</v>
      </c>
      <c r="T3104">
        <v>0</v>
      </c>
      <c r="U3104">
        <v>31200</v>
      </c>
      <c r="V3104">
        <v>0</v>
      </c>
      <c r="W3104">
        <v>0</v>
      </c>
      <c r="X3104">
        <v>0</v>
      </c>
      <c r="Y3104">
        <v>20000</v>
      </c>
      <c r="Z3104">
        <v>0</v>
      </c>
    </row>
    <row r="3105" spans="1:26" x14ac:dyDescent="0.25">
      <c r="A3105" t="s">
        <v>262</v>
      </c>
      <c r="B3105" t="s">
        <v>362</v>
      </c>
      <c r="C3105" t="str">
        <f>+VLOOKUP(Importaciones_mensuales[[#This Row],[Código Arancelario]],Codigos10[],2,0)</f>
        <v>Cereza</v>
      </c>
      <c r="D3105">
        <f>+VLOOKUP(Importaciones_mensuales[[#This Row],[Cultivo]],Cod_categoría[],2,0)</f>
        <v>100103001</v>
      </c>
      <c r="E3105" t="str">
        <f>+VLOOKUP(Importaciones_mensuales[[#This Row],[Código Arancelario]],Codigos10[],4,0)</f>
        <v>Conserva</v>
      </c>
      <c r="F3105">
        <f>+VLOOKUP(Importaciones_mensuales[[#This Row],[Procesamiento]],Cod_procesamiento[],2,0)</f>
        <v>2</v>
      </c>
      <c r="G3105" t="str">
        <f>+VLOOKUP(Importaciones_mensuales[[#This Row],[Código Arancelario]],Codigos10[],3,0)</f>
        <v>No orgánico</v>
      </c>
      <c r="H3105">
        <f>+VLOOKUP(Importaciones_mensuales[[#This Row],[Tipo]],Cod_tipo[],2,0)</f>
        <v>2</v>
      </c>
      <c r="I3105" t="str">
        <f>+VLOOKUP(Importaciones_mensuales[[#This Row],[Código Arancelario]],Codigos10[],5,0)</f>
        <v>Frutos de carozo</v>
      </c>
      <c r="J3105">
        <f>+VLOOKUP(Importaciones_mensuales[[#This Row],[Categoría]],Cod_Tipo_cultivo[],2,0)</f>
        <v>5</v>
      </c>
      <c r="K3105" t="s">
        <v>129</v>
      </c>
      <c r="L3105">
        <f>+VLOOKUP(Importaciones_mensuales[[#This Row],[Contenido]],Contenido_cod[],2,0)</f>
        <v>1</v>
      </c>
      <c r="M3105" t="str">
        <f>+VLOOKUP(Importaciones_mensuales[[#This Row],[Código Arancelario]],Codigos10[],7,0)</f>
        <v>Sin especificar</v>
      </c>
      <c r="N3105">
        <v>2016</v>
      </c>
      <c r="O3105">
        <v>0</v>
      </c>
      <c r="P3105">
        <v>52800</v>
      </c>
      <c r="Q3105">
        <v>0</v>
      </c>
      <c r="R3105">
        <v>0</v>
      </c>
      <c r="S3105">
        <v>0</v>
      </c>
      <c r="T3105">
        <v>108000</v>
      </c>
      <c r="U3105">
        <v>0</v>
      </c>
      <c r="V3105">
        <v>0</v>
      </c>
      <c r="W3105">
        <v>10800</v>
      </c>
      <c r="X3105">
        <v>17760</v>
      </c>
      <c r="Y3105">
        <v>0</v>
      </c>
      <c r="Z3105">
        <v>1</v>
      </c>
    </row>
    <row r="3106" spans="1:26" x14ac:dyDescent="0.25">
      <c r="A3106" t="s">
        <v>266</v>
      </c>
      <c r="B3106" t="s">
        <v>362</v>
      </c>
      <c r="C3106" t="str">
        <f>+VLOOKUP(Importaciones_mensuales[[#This Row],[Código Arancelario]],Codigos10[],2,0)</f>
        <v>Ciruela</v>
      </c>
      <c r="D3106">
        <f>+VLOOKUP(Importaciones_mensuales[[#This Row],[Cultivo]],Cod_categoría[],2,0)</f>
        <v>100103002</v>
      </c>
      <c r="E3106" t="str">
        <f>+VLOOKUP(Importaciones_mensuales[[#This Row],[Código Arancelario]],Codigos10[],4,0)</f>
        <v>Deshidratado</v>
      </c>
      <c r="F3106">
        <f>+VLOOKUP(Importaciones_mensuales[[#This Row],[Procesamiento]],Cod_procesamiento[],2,0)</f>
        <v>3</v>
      </c>
      <c r="G3106" t="str">
        <f>+VLOOKUP(Importaciones_mensuales[[#This Row],[Código Arancelario]],Codigos10[],3,0)</f>
        <v>Orgánico</v>
      </c>
      <c r="H3106">
        <f>+VLOOKUP(Importaciones_mensuales[[#This Row],[Tipo]],Cod_tipo[],2,0)</f>
        <v>1</v>
      </c>
      <c r="I3106" t="str">
        <f>+VLOOKUP(Importaciones_mensuales[[#This Row],[Código Arancelario]],Codigos10[],5,0)</f>
        <v>Frutos de carozo</v>
      </c>
      <c r="J3106">
        <f>+VLOOKUP(Importaciones_mensuales[[#This Row],[Categoría]],Cod_Tipo_cultivo[],2,0)</f>
        <v>5</v>
      </c>
      <c r="K3106" t="s">
        <v>129</v>
      </c>
      <c r="L3106">
        <f>+VLOOKUP(Importaciones_mensuales[[#This Row],[Contenido]],Contenido_cod[],2,0)</f>
        <v>1</v>
      </c>
      <c r="M3106" t="str">
        <f>+VLOOKUP(Importaciones_mensuales[[#This Row],[Código Arancelario]],Codigos10[],7,0)</f>
        <v>Sin especificar</v>
      </c>
      <c r="N3106">
        <v>2016</v>
      </c>
      <c r="O3106">
        <v>0</v>
      </c>
      <c r="P3106">
        <v>0</v>
      </c>
      <c r="Q3106">
        <v>27000</v>
      </c>
      <c r="R3106">
        <v>27000</v>
      </c>
      <c r="S3106">
        <v>108000</v>
      </c>
      <c r="T3106">
        <v>81000</v>
      </c>
      <c r="U3106">
        <v>54000</v>
      </c>
      <c r="V3106">
        <v>0</v>
      </c>
      <c r="W3106">
        <v>0</v>
      </c>
      <c r="X3106">
        <v>0</v>
      </c>
      <c r="Y3106">
        <v>0</v>
      </c>
      <c r="Z3106">
        <v>0</v>
      </c>
    </row>
    <row r="3107" spans="1:26" x14ac:dyDescent="0.25">
      <c r="A3107" t="s">
        <v>268</v>
      </c>
      <c r="B3107" t="s">
        <v>362</v>
      </c>
      <c r="C3107" t="str">
        <f>+VLOOKUP(Importaciones_mensuales[[#This Row],[Código Arancelario]],Codigos10[],2,0)</f>
        <v>Manzana</v>
      </c>
      <c r="D3107">
        <f>+VLOOKUP(Importaciones_mensuales[[#This Row],[Cultivo]],Cod_categoría[],2,0)</f>
        <v>100104002</v>
      </c>
      <c r="E3107" t="str">
        <f>+VLOOKUP(Importaciones_mensuales[[#This Row],[Código Arancelario]],Codigos10[],4,0)</f>
        <v>Deshidratado</v>
      </c>
      <c r="F3107">
        <f>+VLOOKUP(Importaciones_mensuales[[#This Row],[Procesamiento]],Cod_procesamiento[],2,0)</f>
        <v>3</v>
      </c>
      <c r="G3107" t="str">
        <f>+VLOOKUP(Importaciones_mensuales[[#This Row],[Código Arancelario]],Codigos10[],3,0)</f>
        <v>No orgánico</v>
      </c>
      <c r="H3107">
        <f>+VLOOKUP(Importaciones_mensuales[[#This Row],[Tipo]],Cod_tipo[],2,0)</f>
        <v>2</v>
      </c>
      <c r="I3107" t="str">
        <f>+VLOOKUP(Importaciones_mensuales[[#This Row],[Código Arancelario]],Codigos10[],5,0)</f>
        <v>Frutos de pepita</v>
      </c>
      <c r="J3107">
        <f>+VLOOKUP(Importaciones_mensuales[[#This Row],[Categoría]],Cod_Tipo_cultivo[],2,0)</f>
        <v>3</v>
      </c>
      <c r="K3107" t="s">
        <v>129</v>
      </c>
      <c r="L3107">
        <f>+VLOOKUP(Importaciones_mensuales[[#This Row],[Contenido]],Contenido_cod[],2,0)</f>
        <v>1</v>
      </c>
      <c r="M3107" t="str">
        <f>+VLOOKUP(Importaciones_mensuales[[#This Row],[Código Arancelario]],Codigos10[],7,0)</f>
        <v>Sin especificar</v>
      </c>
      <c r="N3107">
        <v>2016</v>
      </c>
      <c r="O3107">
        <v>0</v>
      </c>
      <c r="P3107">
        <v>0.46150000000000002</v>
      </c>
      <c r="Q3107">
        <v>6013.6547</v>
      </c>
      <c r="R3107">
        <v>0</v>
      </c>
      <c r="S3107">
        <v>3.4693000000000001</v>
      </c>
      <c r="T3107">
        <v>0</v>
      </c>
      <c r="U3107">
        <v>5116.4633000000003</v>
      </c>
      <c r="V3107">
        <v>0</v>
      </c>
      <c r="W3107">
        <v>0.62670000000000003</v>
      </c>
      <c r="X3107">
        <v>4752</v>
      </c>
      <c r="Y3107">
        <v>2376</v>
      </c>
      <c r="Z3107">
        <v>9360</v>
      </c>
    </row>
    <row r="3108" spans="1:26" x14ac:dyDescent="0.25">
      <c r="A3108" t="s">
        <v>196</v>
      </c>
      <c r="B3108" t="s">
        <v>363</v>
      </c>
      <c r="C3108" t="str">
        <f>+VLOOKUP(Importaciones_mensuales[[#This Row],[Código Arancelario]],Codigos10[],2,0)</f>
        <v>Uva</v>
      </c>
      <c r="D3108">
        <f>+VLOOKUP(Importaciones_mensuales[[#This Row],[Cultivo]],Cod_categoría[],2,0)</f>
        <v>100109001</v>
      </c>
      <c r="E3108" t="str">
        <f>+VLOOKUP(Importaciones_mensuales[[#This Row],[Código Arancelario]],Codigos10[],4,0)</f>
        <v>Deshidratado</v>
      </c>
      <c r="F3108">
        <f>+VLOOKUP(Importaciones_mensuales[[#This Row],[Procesamiento]],Cod_procesamiento[],2,0)</f>
        <v>3</v>
      </c>
      <c r="G3108" t="str">
        <f>+VLOOKUP(Importaciones_mensuales[[#This Row],[Código Arancelario]],Codigos10[],3,0)</f>
        <v>Sin especificar</v>
      </c>
      <c r="H3108">
        <f>+VLOOKUP(Importaciones_mensuales[[#This Row],[Tipo]],Cod_tipo[],2,0)</f>
        <v>5</v>
      </c>
      <c r="I3108" t="str">
        <f>+VLOOKUP(Importaciones_mensuales[[#This Row],[Código Arancelario]],Codigos10[],5,0)</f>
        <v>Uva</v>
      </c>
      <c r="J3108">
        <f>+VLOOKUP(Importaciones_mensuales[[#This Row],[Categoría]],Cod_Tipo_cultivo[],2,0)</f>
        <v>11</v>
      </c>
      <c r="K3108" t="s">
        <v>129</v>
      </c>
      <c r="L3108">
        <f>+VLOOKUP(Importaciones_mensuales[[#This Row],[Contenido]],Contenido_cod[],2,0)</f>
        <v>1</v>
      </c>
      <c r="M3108" t="str">
        <f>+VLOOKUP(Importaciones_mensuales[[#This Row],[Código Arancelario]],Codigos10[],7,0)</f>
        <v>Sin especificar</v>
      </c>
      <c r="N3108">
        <v>2015</v>
      </c>
      <c r="O3108" t="s">
        <v>364</v>
      </c>
      <c r="P3108" t="s">
        <v>364</v>
      </c>
      <c r="Q3108">
        <v>0.69650769230769238</v>
      </c>
      <c r="R3108" t="s">
        <v>364</v>
      </c>
      <c r="S3108" t="s">
        <v>364</v>
      </c>
      <c r="T3108">
        <v>1.0603352978859706</v>
      </c>
      <c r="U3108">
        <v>1.0663040350877193</v>
      </c>
      <c r="V3108">
        <v>0.90014635294117651</v>
      </c>
      <c r="W3108" t="s">
        <v>364</v>
      </c>
      <c r="X3108">
        <v>1.0493948051948052</v>
      </c>
      <c r="Y3108">
        <v>1.038552880373125</v>
      </c>
      <c r="Z3108">
        <v>1.0885921614851923</v>
      </c>
    </row>
    <row r="3109" spans="1:26" x14ac:dyDescent="0.25">
      <c r="A3109" t="s">
        <v>197</v>
      </c>
      <c r="B3109" t="s">
        <v>363</v>
      </c>
      <c r="C3109" t="str">
        <f>+VLOOKUP(Importaciones_mensuales[[#This Row],[Código Arancelario]],Codigos10[],2,0)</f>
        <v>Uva</v>
      </c>
      <c r="D3109">
        <f>+VLOOKUP(Importaciones_mensuales[[#This Row],[Cultivo]],Cod_categoría[],2,0)</f>
        <v>100109001</v>
      </c>
      <c r="E3109" t="str">
        <f>+VLOOKUP(Importaciones_mensuales[[#This Row],[Código Arancelario]],Codigos10[],4,0)</f>
        <v>Deshidratado</v>
      </c>
      <c r="F3109">
        <f>+VLOOKUP(Importaciones_mensuales[[#This Row],[Procesamiento]],Cod_procesamiento[],2,0)</f>
        <v>3</v>
      </c>
      <c r="G3109" t="str">
        <f>+VLOOKUP(Importaciones_mensuales[[#This Row],[Código Arancelario]],Codigos10[],3,0)</f>
        <v>Sin especificar</v>
      </c>
      <c r="H3109">
        <f>+VLOOKUP(Importaciones_mensuales[[#This Row],[Tipo]],Cod_tipo[],2,0)</f>
        <v>5</v>
      </c>
      <c r="I3109" t="str">
        <f>+VLOOKUP(Importaciones_mensuales[[#This Row],[Código Arancelario]],Codigos10[],5,0)</f>
        <v>Uva</v>
      </c>
      <c r="J3109">
        <f>+VLOOKUP(Importaciones_mensuales[[#This Row],[Categoría]],Cod_Tipo_cultivo[],2,0)</f>
        <v>11</v>
      </c>
      <c r="K3109" t="s">
        <v>129</v>
      </c>
      <c r="L3109">
        <f>+VLOOKUP(Importaciones_mensuales[[#This Row],[Contenido]],Contenido_cod[],2,0)</f>
        <v>1</v>
      </c>
      <c r="M3109" t="str">
        <f>+VLOOKUP(Importaciones_mensuales[[#This Row],[Código Arancelario]],Codigos10[],7,0)</f>
        <v>Sin especificar</v>
      </c>
      <c r="N3109">
        <v>2015</v>
      </c>
      <c r="O3109">
        <v>2.8781430158730159</v>
      </c>
      <c r="P3109" t="s">
        <v>364</v>
      </c>
      <c r="Q3109">
        <v>18.771186440677965</v>
      </c>
      <c r="R3109" t="s">
        <v>364</v>
      </c>
      <c r="S3109">
        <v>1.4518960470730236</v>
      </c>
      <c r="T3109">
        <v>2.8050820000000001</v>
      </c>
      <c r="U3109" t="s">
        <v>364</v>
      </c>
      <c r="V3109">
        <v>3.1499999138604804</v>
      </c>
      <c r="W3109">
        <v>1.3419616635397125</v>
      </c>
      <c r="X3109">
        <v>7.6806627638943139</v>
      </c>
      <c r="Y3109">
        <v>1.3495557284142683</v>
      </c>
      <c r="Z3109">
        <v>5.0549339207048458</v>
      </c>
    </row>
    <row r="3110" spans="1:26" x14ac:dyDescent="0.25">
      <c r="A3110" t="s">
        <v>198</v>
      </c>
      <c r="B3110" t="s">
        <v>363</v>
      </c>
      <c r="C3110" t="str">
        <f>+VLOOKUP(Importaciones_mensuales[[#This Row],[Código Arancelario]],Codigos10[],2,0)</f>
        <v>Sandía</v>
      </c>
      <c r="D3110">
        <f>+VLOOKUP(Importaciones_mensuales[[#This Row],[Cultivo]],Cod_categoría[],2,0)</f>
        <v>100112028</v>
      </c>
      <c r="E3110" t="str">
        <f>+VLOOKUP(Importaciones_mensuales[[#This Row],[Código Arancelario]],Codigos10[],4,0)</f>
        <v>Fresco</v>
      </c>
      <c r="F3110">
        <f>+VLOOKUP(Importaciones_mensuales[[#This Row],[Procesamiento]],Cod_procesamiento[],2,0)</f>
        <v>4</v>
      </c>
      <c r="G3110" t="str">
        <f>+VLOOKUP(Importaciones_mensuales[[#This Row],[Código Arancelario]],Codigos10[],3,0)</f>
        <v>Sin especificar</v>
      </c>
      <c r="H3110">
        <f>+VLOOKUP(Importaciones_mensuales[[#This Row],[Tipo]],Cod_tipo[],2,0)</f>
        <v>5</v>
      </c>
      <c r="I3110" t="str">
        <f>+VLOOKUP(Importaciones_mensuales[[#This Row],[Código Arancelario]],Codigos10[],5,0)</f>
        <v>Frutas anuales</v>
      </c>
      <c r="J3110">
        <f>+VLOOKUP(Importaciones_mensuales[[#This Row],[Categoría]],Cod_Tipo_cultivo[],2,0)</f>
        <v>10</v>
      </c>
      <c r="K3110" t="s">
        <v>129</v>
      </c>
      <c r="L3110">
        <f>+VLOOKUP(Importaciones_mensuales[[#This Row],[Contenido]],Contenido_cod[],2,0)</f>
        <v>1</v>
      </c>
      <c r="M3110" t="str">
        <f>+VLOOKUP(Importaciones_mensuales[[#This Row],[Código Arancelario]],Codigos10[],7,0)</f>
        <v>Sin especificar</v>
      </c>
      <c r="N3110">
        <v>2015</v>
      </c>
      <c r="O3110">
        <v>0.10599763852576537</v>
      </c>
      <c r="P3110">
        <v>0.10681802714658399</v>
      </c>
      <c r="Q3110">
        <v>0.11014230506933394</v>
      </c>
      <c r="R3110">
        <v>0.10658715596330276</v>
      </c>
      <c r="S3110">
        <v>0.11147261904761904</v>
      </c>
      <c r="T3110">
        <v>0.94646220647022328</v>
      </c>
      <c r="U3110" t="s">
        <v>364</v>
      </c>
      <c r="V3110">
        <v>0.28371605784666498</v>
      </c>
      <c r="W3110">
        <v>0.14650583583402035</v>
      </c>
      <c r="X3110">
        <v>0.14462392307290806</v>
      </c>
      <c r="Y3110">
        <v>0.11765931318746396</v>
      </c>
      <c r="Z3110">
        <v>0.10795804497641465</v>
      </c>
    </row>
    <row r="3111" spans="1:26" x14ac:dyDescent="0.25">
      <c r="A3111" t="s">
        <v>201</v>
      </c>
      <c r="B3111" t="s">
        <v>363</v>
      </c>
      <c r="C3111" t="str">
        <f>+VLOOKUP(Importaciones_mensuales[[#This Row],[Código Arancelario]],Codigos10[],2,0)</f>
        <v>Melón</v>
      </c>
      <c r="D3111">
        <f>+VLOOKUP(Importaciones_mensuales[[#This Row],[Cultivo]],Cod_categoría[],2,0)</f>
        <v>100112027</v>
      </c>
      <c r="E3111" t="str">
        <f>+VLOOKUP(Importaciones_mensuales[[#This Row],[Código Arancelario]],Codigos10[],4,0)</f>
        <v>Fresco</v>
      </c>
      <c r="F3111">
        <f>+VLOOKUP(Importaciones_mensuales[[#This Row],[Procesamiento]],Cod_procesamiento[],2,0)</f>
        <v>4</v>
      </c>
      <c r="G3111" t="str">
        <f>+VLOOKUP(Importaciones_mensuales[[#This Row],[Código Arancelario]],Codigos10[],3,0)</f>
        <v>Sin especificar</v>
      </c>
      <c r="H3111">
        <f>+VLOOKUP(Importaciones_mensuales[[#This Row],[Tipo]],Cod_tipo[],2,0)</f>
        <v>5</v>
      </c>
      <c r="I3111" t="str">
        <f>+VLOOKUP(Importaciones_mensuales[[#This Row],[Código Arancelario]],Codigos10[],5,0)</f>
        <v>Frutas anuales</v>
      </c>
      <c r="J3111">
        <f>+VLOOKUP(Importaciones_mensuales[[#This Row],[Categoría]],Cod_Tipo_cultivo[],2,0)</f>
        <v>10</v>
      </c>
      <c r="K3111" t="s">
        <v>129</v>
      </c>
      <c r="L3111">
        <f>+VLOOKUP(Importaciones_mensuales[[#This Row],[Contenido]],Contenido_cod[],2,0)</f>
        <v>1</v>
      </c>
      <c r="M3111" t="str">
        <f>+VLOOKUP(Importaciones_mensuales[[#This Row],[Código Arancelario]],Codigos10[],7,0)</f>
        <v>Sin especificar</v>
      </c>
      <c r="N3111">
        <v>2015</v>
      </c>
      <c r="O3111">
        <v>0.11027469799768327</v>
      </c>
      <c r="P3111" t="s">
        <v>364</v>
      </c>
      <c r="Q3111" t="s">
        <v>364</v>
      </c>
      <c r="R3111">
        <v>1.1266243940931124</v>
      </c>
      <c r="S3111">
        <v>1.1227192281342773</v>
      </c>
      <c r="T3111">
        <v>1.0995734223712161</v>
      </c>
      <c r="U3111" t="s">
        <v>364</v>
      </c>
      <c r="V3111">
        <v>0.94711775001918941</v>
      </c>
      <c r="W3111">
        <v>1.1370873836760196</v>
      </c>
      <c r="X3111">
        <v>1.2127299381578587</v>
      </c>
      <c r="Y3111">
        <v>0.41404156327543423</v>
      </c>
      <c r="Z3111">
        <v>0.76911282843894901</v>
      </c>
    </row>
    <row r="3112" spans="1:26" x14ac:dyDescent="0.25">
      <c r="A3112" t="s">
        <v>205</v>
      </c>
      <c r="B3112" t="s">
        <v>363</v>
      </c>
      <c r="C3112" t="str">
        <f>+VLOOKUP(Importaciones_mensuales[[#This Row],[Código Arancelario]],Codigos10[],2,0)</f>
        <v>Manzana</v>
      </c>
      <c r="D3112">
        <f>+VLOOKUP(Importaciones_mensuales[[#This Row],[Cultivo]],Cod_categoría[],2,0)</f>
        <v>100104002</v>
      </c>
      <c r="E3112" t="str">
        <f>+VLOOKUP(Importaciones_mensuales[[#This Row],[Código Arancelario]],Codigos10[],4,0)</f>
        <v>Fresco</v>
      </c>
      <c r="F3112">
        <f>+VLOOKUP(Importaciones_mensuales[[#This Row],[Procesamiento]],Cod_procesamiento[],2,0)</f>
        <v>4</v>
      </c>
      <c r="G3112" t="str">
        <f>+VLOOKUP(Importaciones_mensuales[[#This Row],[Código Arancelario]],Codigos10[],3,0)</f>
        <v>Sin especificar</v>
      </c>
      <c r="H3112">
        <f>+VLOOKUP(Importaciones_mensuales[[#This Row],[Tipo]],Cod_tipo[],2,0)</f>
        <v>5</v>
      </c>
      <c r="I3112" t="str">
        <f>+VLOOKUP(Importaciones_mensuales[[#This Row],[Código Arancelario]],Codigos10[],5,0)</f>
        <v>Frutos de pepita</v>
      </c>
      <c r="J3112">
        <f>+VLOOKUP(Importaciones_mensuales[[#This Row],[Categoría]],Cod_Tipo_cultivo[],2,0)</f>
        <v>3</v>
      </c>
      <c r="K3112" t="s">
        <v>129</v>
      </c>
      <c r="L3112">
        <f>+VLOOKUP(Importaciones_mensuales[[#This Row],[Contenido]],Contenido_cod[],2,0)</f>
        <v>1</v>
      </c>
      <c r="M3112" t="str">
        <f>+VLOOKUP(Importaciones_mensuales[[#This Row],[Código Arancelario]],Codigos10[],7,0)</f>
        <v>Richared delicious</v>
      </c>
      <c r="N3112">
        <v>2015</v>
      </c>
      <c r="O3112" t="s">
        <v>364</v>
      </c>
      <c r="P3112">
        <v>1.2269857537671909</v>
      </c>
      <c r="Q3112" t="s">
        <v>364</v>
      </c>
      <c r="R3112" t="s">
        <v>364</v>
      </c>
      <c r="S3112" t="s">
        <v>364</v>
      </c>
      <c r="T3112" t="s">
        <v>364</v>
      </c>
      <c r="U3112" t="s">
        <v>364</v>
      </c>
      <c r="V3112" t="s">
        <v>364</v>
      </c>
      <c r="W3112" t="s">
        <v>364</v>
      </c>
      <c r="X3112" t="s">
        <v>364</v>
      </c>
      <c r="Y3112">
        <v>1.4577878074306645</v>
      </c>
      <c r="Z3112">
        <v>1.4495269396934243</v>
      </c>
    </row>
    <row r="3113" spans="1:26" x14ac:dyDescent="0.25">
      <c r="A3113" t="s">
        <v>272</v>
      </c>
      <c r="B3113" t="s">
        <v>362</v>
      </c>
      <c r="C3113" t="str">
        <f>+VLOOKUP(Importaciones_mensuales[[#This Row],[Código Arancelario]],Codigos10[],2,0)</f>
        <v>Frambuesa</v>
      </c>
      <c r="D3113">
        <f>+VLOOKUP(Importaciones_mensuales[[#This Row],[Cultivo]],Cod_categoría[],2,0)</f>
        <v>100101004</v>
      </c>
      <c r="E3113" t="str">
        <f>+VLOOKUP(Importaciones_mensuales[[#This Row],[Código Arancelario]],Codigos10[],4,0)</f>
        <v>Deshidratado</v>
      </c>
      <c r="F3113">
        <f>+VLOOKUP(Importaciones_mensuales[[#This Row],[Procesamiento]],Cod_procesamiento[],2,0)</f>
        <v>3</v>
      </c>
      <c r="G3113" t="str">
        <f>+VLOOKUP(Importaciones_mensuales[[#This Row],[Código Arancelario]],Codigos10[],3,0)</f>
        <v>No orgánico</v>
      </c>
      <c r="H3113">
        <f>+VLOOKUP(Importaciones_mensuales[[#This Row],[Tipo]],Cod_tipo[],2,0)</f>
        <v>2</v>
      </c>
      <c r="I3113" t="str">
        <f>+VLOOKUP(Importaciones_mensuales[[#This Row],[Código Arancelario]],Codigos10[],5,0)</f>
        <v>Berries</v>
      </c>
      <c r="J3113">
        <f>+VLOOKUP(Importaciones_mensuales[[#This Row],[Categoría]],Cod_Tipo_cultivo[],2,0)</f>
        <v>1</v>
      </c>
      <c r="K3113" t="s">
        <v>129</v>
      </c>
      <c r="L3113">
        <f>+VLOOKUP(Importaciones_mensuales[[#This Row],[Contenido]],Contenido_cod[],2,0)</f>
        <v>1</v>
      </c>
      <c r="M3113" t="str">
        <f>+VLOOKUP(Importaciones_mensuales[[#This Row],[Código Arancelario]],Codigos10[],7,0)</f>
        <v>Sin especificar</v>
      </c>
      <c r="N3113">
        <v>2016</v>
      </c>
      <c r="O3113">
        <v>0</v>
      </c>
      <c r="P3113">
        <v>0</v>
      </c>
      <c r="Q3113">
        <v>0</v>
      </c>
      <c r="R3113">
        <v>0.1</v>
      </c>
      <c r="S3113">
        <v>0</v>
      </c>
      <c r="T3113">
        <v>0</v>
      </c>
      <c r="U3113">
        <v>0</v>
      </c>
      <c r="V3113">
        <v>0</v>
      </c>
      <c r="W3113">
        <v>6000</v>
      </c>
      <c r="X3113">
        <v>0</v>
      </c>
      <c r="Y3113">
        <v>4950</v>
      </c>
      <c r="Z3113">
        <v>6000</v>
      </c>
    </row>
    <row r="3114" spans="1:26" x14ac:dyDescent="0.25">
      <c r="A3114" t="s">
        <v>301</v>
      </c>
      <c r="B3114" t="s">
        <v>362</v>
      </c>
      <c r="C3114" t="str">
        <f>+VLOOKUP(Importaciones_mensuales[[#This Row],[Código Arancelario]],Codigos10[],2,0)</f>
        <v>Arándano</v>
      </c>
      <c r="D3114">
        <f>+VLOOKUP(Importaciones_mensuales[[#This Row],[Cultivo]],Cod_categoría[],2,0)</f>
        <v>100101001</v>
      </c>
      <c r="E3114" t="str">
        <f>+VLOOKUP(Importaciones_mensuales[[#This Row],[Código Arancelario]],Codigos10[],4,0)</f>
        <v>Deshidratado</v>
      </c>
      <c r="F3114">
        <f>+VLOOKUP(Importaciones_mensuales[[#This Row],[Procesamiento]],Cod_procesamiento[],2,0)</f>
        <v>3</v>
      </c>
      <c r="G3114" t="str">
        <f>+VLOOKUP(Importaciones_mensuales[[#This Row],[Código Arancelario]],Codigos10[],3,0)</f>
        <v>Orgánico</v>
      </c>
      <c r="H3114">
        <f>+VLOOKUP(Importaciones_mensuales[[#This Row],[Tipo]],Cod_tipo[],2,0)</f>
        <v>1</v>
      </c>
      <c r="I3114" t="str">
        <f>+VLOOKUP(Importaciones_mensuales[[#This Row],[Código Arancelario]],Codigos10[],5,0)</f>
        <v>Berries</v>
      </c>
      <c r="J3114">
        <f>+VLOOKUP(Importaciones_mensuales[[#This Row],[Categoría]],Cod_Tipo_cultivo[],2,0)</f>
        <v>1</v>
      </c>
      <c r="K3114" t="s">
        <v>129</v>
      </c>
      <c r="L3114">
        <f>+VLOOKUP(Importaciones_mensuales[[#This Row],[Contenido]],Contenido_cod[],2,0)</f>
        <v>1</v>
      </c>
      <c r="M3114" t="str">
        <f>+VLOOKUP(Importaciones_mensuales[[#This Row],[Código Arancelario]],Codigos10[],7,0)</f>
        <v>Sin especificar</v>
      </c>
      <c r="N3114">
        <v>2016</v>
      </c>
      <c r="O3114">
        <v>0</v>
      </c>
      <c r="P3114">
        <v>1846.2462</v>
      </c>
      <c r="Q3114">
        <v>0</v>
      </c>
      <c r="R3114">
        <v>0</v>
      </c>
      <c r="S3114">
        <v>50</v>
      </c>
      <c r="T3114">
        <v>0</v>
      </c>
      <c r="U3114">
        <v>0</v>
      </c>
      <c r="V3114">
        <v>564</v>
      </c>
      <c r="W3114">
        <v>0</v>
      </c>
      <c r="X3114">
        <v>0</v>
      </c>
      <c r="Y3114">
        <v>1441.84</v>
      </c>
      <c r="Z3114">
        <v>0</v>
      </c>
    </row>
    <row r="3115" spans="1:26" x14ac:dyDescent="0.25">
      <c r="A3115" t="s">
        <v>295</v>
      </c>
      <c r="B3115" t="s">
        <v>363</v>
      </c>
      <c r="C3115" t="str">
        <f>+VLOOKUP(Importaciones_mensuales[[#This Row],[Código Arancelario]],Codigos10[],2,0)</f>
        <v>Manzana</v>
      </c>
      <c r="D3115">
        <f>+VLOOKUP(Importaciones_mensuales[[#This Row],[Cultivo]],Cod_categoría[],2,0)</f>
        <v>100104002</v>
      </c>
      <c r="E3115" t="str">
        <f>+VLOOKUP(Importaciones_mensuales[[#This Row],[Código Arancelario]],Codigos10[],4,0)</f>
        <v>Fresco</v>
      </c>
      <c r="F3115">
        <f>+VLOOKUP(Importaciones_mensuales[[#This Row],[Procesamiento]],Cod_procesamiento[],2,0)</f>
        <v>4</v>
      </c>
      <c r="G3115" t="str">
        <f>+VLOOKUP(Importaciones_mensuales[[#This Row],[Código Arancelario]],Codigos10[],3,0)</f>
        <v>Sin especificar</v>
      </c>
      <c r="H3115">
        <f>+VLOOKUP(Importaciones_mensuales[[#This Row],[Tipo]],Cod_tipo[],2,0)</f>
        <v>5</v>
      </c>
      <c r="I3115" t="str">
        <f>+VLOOKUP(Importaciones_mensuales[[#This Row],[Código Arancelario]],Codigos10[],5,0)</f>
        <v>Frutos de pepita</v>
      </c>
      <c r="J3115">
        <f>+VLOOKUP(Importaciones_mensuales[[#This Row],[Categoría]],Cod_Tipo_cultivo[],2,0)</f>
        <v>3</v>
      </c>
      <c r="K3115" t="s">
        <v>129</v>
      </c>
      <c r="L3115">
        <f>+VLOOKUP(Importaciones_mensuales[[#This Row],[Contenido]],Contenido_cod[],2,0)</f>
        <v>1</v>
      </c>
      <c r="M3115" t="str">
        <f>+VLOOKUP(Importaciones_mensuales[[#This Row],[Código Arancelario]],Codigos10[],7,0)</f>
        <v>Red starking</v>
      </c>
      <c r="N3115">
        <v>2015</v>
      </c>
      <c r="O3115">
        <v>1.5010355253212395</v>
      </c>
      <c r="P3115" t="s">
        <v>364</v>
      </c>
      <c r="Q3115" t="s">
        <v>364</v>
      </c>
      <c r="R3115" t="s">
        <v>364</v>
      </c>
      <c r="S3115" t="s">
        <v>364</v>
      </c>
      <c r="T3115" t="s">
        <v>364</v>
      </c>
      <c r="U3115" t="s">
        <v>364</v>
      </c>
      <c r="V3115" t="s">
        <v>364</v>
      </c>
      <c r="W3115" t="s">
        <v>364</v>
      </c>
      <c r="X3115" t="s">
        <v>364</v>
      </c>
      <c r="Y3115" t="s">
        <v>364</v>
      </c>
      <c r="Z3115">
        <v>1.5284892290249434</v>
      </c>
    </row>
    <row r="3116" spans="1:26" x14ac:dyDescent="0.25">
      <c r="A3116" t="s">
        <v>273</v>
      </c>
      <c r="B3116" t="s">
        <v>362</v>
      </c>
      <c r="C3116" t="str">
        <f>+VLOOKUP(Importaciones_mensuales[[#This Row],[Código Arancelario]],Codigos10[],2,0)</f>
        <v>Arándano</v>
      </c>
      <c r="D3116">
        <f>+VLOOKUP(Importaciones_mensuales[[#This Row],[Cultivo]],Cod_categoría[],2,0)</f>
        <v>100101001</v>
      </c>
      <c r="E3116" t="str">
        <f>+VLOOKUP(Importaciones_mensuales[[#This Row],[Código Arancelario]],Codigos10[],4,0)</f>
        <v>Deshidratado</v>
      </c>
      <c r="F3116">
        <f>+VLOOKUP(Importaciones_mensuales[[#This Row],[Procesamiento]],Cod_procesamiento[],2,0)</f>
        <v>3</v>
      </c>
      <c r="G3116" t="str">
        <f>+VLOOKUP(Importaciones_mensuales[[#This Row],[Código Arancelario]],Codigos10[],3,0)</f>
        <v>No orgánico</v>
      </c>
      <c r="H3116">
        <f>+VLOOKUP(Importaciones_mensuales[[#This Row],[Tipo]],Cod_tipo[],2,0)</f>
        <v>2</v>
      </c>
      <c r="I3116" t="str">
        <f>+VLOOKUP(Importaciones_mensuales[[#This Row],[Código Arancelario]],Codigos10[],5,0)</f>
        <v>Berries</v>
      </c>
      <c r="J3116">
        <f>+VLOOKUP(Importaciones_mensuales[[#This Row],[Categoría]],Cod_Tipo_cultivo[],2,0)</f>
        <v>1</v>
      </c>
      <c r="K3116" t="s">
        <v>129</v>
      </c>
      <c r="L3116">
        <f>+VLOOKUP(Importaciones_mensuales[[#This Row],[Contenido]],Contenido_cod[],2,0)</f>
        <v>1</v>
      </c>
      <c r="M3116" t="str">
        <f>+VLOOKUP(Importaciones_mensuales[[#This Row],[Código Arancelario]],Codigos10[],7,0)</f>
        <v>Sin especificar</v>
      </c>
      <c r="N3116">
        <v>2016</v>
      </c>
      <c r="O3116">
        <v>0</v>
      </c>
      <c r="P3116">
        <v>60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0.91</v>
      </c>
      <c r="W3116">
        <v>15.805400000000001</v>
      </c>
      <c r="X3116">
        <v>0</v>
      </c>
      <c r="Y3116">
        <v>0</v>
      </c>
      <c r="Z3116">
        <v>0</v>
      </c>
    </row>
    <row r="3117" spans="1:26" x14ac:dyDescent="0.25">
      <c r="A3117" t="s">
        <v>322</v>
      </c>
      <c r="B3117" t="s">
        <v>362</v>
      </c>
      <c r="C3117" t="str">
        <f>+VLOOKUP(Importaciones_mensuales[[#This Row],[Código Arancelario]],Codigos10[],2,0)</f>
        <v>Frutilla</v>
      </c>
      <c r="D3117">
        <f>+VLOOKUP(Importaciones_mensuales[[#This Row],[Cultivo]],Cod_categoría[],2,0)</f>
        <v>100112025</v>
      </c>
      <c r="E3117" t="str">
        <f>+VLOOKUP(Importaciones_mensuales[[#This Row],[Código Arancelario]],Codigos10[],4,0)</f>
        <v>Deshidratado</v>
      </c>
      <c r="F3117">
        <f>+VLOOKUP(Importaciones_mensuales[[#This Row],[Procesamiento]],Cod_procesamiento[],2,0)</f>
        <v>3</v>
      </c>
      <c r="G3117" t="str">
        <f>+VLOOKUP(Importaciones_mensuales[[#This Row],[Código Arancelario]],Codigos10[],3,0)</f>
        <v>Orgánico</v>
      </c>
      <c r="H3117">
        <f>+VLOOKUP(Importaciones_mensuales[[#This Row],[Tipo]],Cod_tipo[],2,0)</f>
        <v>1</v>
      </c>
      <c r="I3117" t="str">
        <f>+VLOOKUP(Importaciones_mensuales[[#This Row],[Código Arancelario]],Codigos10[],5,0)</f>
        <v>Berries</v>
      </c>
      <c r="J3117">
        <f>+VLOOKUP(Importaciones_mensuales[[#This Row],[Categoría]],Cod_Tipo_cultivo[],2,0)</f>
        <v>1</v>
      </c>
      <c r="K3117" t="s">
        <v>129</v>
      </c>
      <c r="L3117">
        <f>+VLOOKUP(Importaciones_mensuales[[#This Row],[Contenido]],Contenido_cod[],2,0)</f>
        <v>1</v>
      </c>
      <c r="M3117" t="str">
        <f>+VLOOKUP(Importaciones_mensuales[[#This Row],[Código Arancelario]],Codigos10[],7,0)</f>
        <v>Sin especificar</v>
      </c>
      <c r="N3117">
        <v>2016</v>
      </c>
      <c r="O3117">
        <v>0</v>
      </c>
      <c r="P3117">
        <v>0</v>
      </c>
      <c r="Q3117">
        <v>420</v>
      </c>
      <c r="R3117">
        <v>0</v>
      </c>
      <c r="S3117">
        <v>0</v>
      </c>
      <c r="T3117">
        <v>0</v>
      </c>
      <c r="U3117">
        <v>0</v>
      </c>
      <c r="V3117">
        <v>0</v>
      </c>
      <c r="W3117">
        <v>0</v>
      </c>
      <c r="X3117">
        <v>0</v>
      </c>
      <c r="Y3117">
        <v>0</v>
      </c>
      <c r="Z3117">
        <v>0</v>
      </c>
    </row>
    <row r="3118" spans="1:26" x14ac:dyDescent="0.25">
      <c r="A3118" t="s">
        <v>24</v>
      </c>
      <c r="B3118" t="s">
        <v>362</v>
      </c>
      <c r="C3118" t="str">
        <f>+VLOOKUP(Importaciones_mensuales[[#This Row],[Código Arancelario]],Codigos10[],2,0)</f>
        <v>Cebolla</v>
      </c>
      <c r="D3118">
        <f>+VLOOKUP(Importaciones_mensuales[[#This Row],[Cultivo]],Cod_categoría[],2,0)</f>
        <v>100112004</v>
      </c>
      <c r="E3118" t="str">
        <f>+VLOOKUP(Importaciones_mensuales[[#This Row],[Código Arancelario]],Codigos10[],4,0)</f>
        <v>Fresco</v>
      </c>
      <c r="F3118">
        <f>+VLOOKUP(Importaciones_mensuales[[#This Row],[Procesamiento]],Cod_procesamiento[],2,0)</f>
        <v>4</v>
      </c>
      <c r="G3118" t="str">
        <f>+VLOOKUP(Importaciones_mensuales[[#This Row],[Código Arancelario]],Codigos10[],3,0)</f>
        <v>Orgánico</v>
      </c>
      <c r="H3118">
        <f>+VLOOKUP(Importaciones_mensuales[[#This Row],[Tipo]],Cod_tipo[],2,0)</f>
        <v>1</v>
      </c>
      <c r="I3118" t="str">
        <f>+VLOOKUP(Importaciones_mensuales[[#This Row],[Código Arancelario]],Codigos10[],5,0)</f>
        <v>Hortalizas</v>
      </c>
      <c r="J3118">
        <f>+VLOOKUP(Importaciones_mensuales[[#This Row],[Categoría]],Cod_Tipo_cultivo[],2,0)</f>
        <v>7</v>
      </c>
      <c r="K3118" t="s">
        <v>20</v>
      </c>
      <c r="L3118">
        <f>+VLOOKUP(Importaciones_mensuales[[#This Row],[Contenido]],Contenido_cod[],2,0)</f>
        <v>2</v>
      </c>
      <c r="M3118" t="str">
        <f>+VLOOKUP(Importaciones_mensuales[[#This Row],[Código Arancelario]],Codigos10[],7,0)</f>
        <v>Sin especificar</v>
      </c>
      <c r="N3118">
        <v>2015</v>
      </c>
      <c r="O3118">
        <v>0</v>
      </c>
      <c r="P3118">
        <v>17600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W3118">
        <v>0</v>
      </c>
      <c r="X3118">
        <v>0</v>
      </c>
      <c r="Y3118">
        <v>932837.23</v>
      </c>
      <c r="Z3118">
        <v>885760</v>
      </c>
    </row>
    <row r="3119" spans="1:26" x14ac:dyDescent="0.25">
      <c r="A3119" t="s">
        <v>32</v>
      </c>
      <c r="B3119" t="s">
        <v>362</v>
      </c>
      <c r="C3119" t="str">
        <f>+VLOOKUP(Importaciones_mensuales[[#This Row],[Código Arancelario]],Codigos10[],2,0)</f>
        <v>Ajo</v>
      </c>
      <c r="D3119">
        <f>+VLOOKUP(Importaciones_mensuales[[#This Row],[Cultivo]],Cod_categoría[],2,0)</f>
        <v>100112003</v>
      </c>
      <c r="E3119" t="str">
        <f>+VLOOKUP(Importaciones_mensuales[[#This Row],[Código Arancelario]],Codigos10[],4,0)</f>
        <v>Fresco</v>
      </c>
      <c r="F3119">
        <f>+VLOOKUP(Importaciones_mensuales[[#This Row],[Procesamiento]],Cod_procesamiento[],2,0)</f>
        <v>4</v>
      </c>
      <c r="G3119" t="str">
        <f>+VLOOKUP(Importaciones_mensuales[[#This Row],[Código Arancelario]],Codigos10[],3,0)</f>
        <v>Orgánico</v>
      </c>
      <c r="H3119">
        <f>+VLOOKUP(Importaciones_mensuales[[#This Row],[Tipo]],Cod_tipo[],2,0)</f>
        <v>1</v>
      </c>
      <c r="I3119" t="str">
        <f>+VLOOKUP(Importaciones_mensuales[[#This Row],[Código Arancelario]],Codigos10[],5,0)</f>
        <v>Hortalizas</v>
      </c>
      <c r="J3119">
        <f>+VLOOKUP(Importaciones_mensuales[[#This Row],[Categoría]],Cod_Tipo_cultivo[],2,0)</f>
        <v>7</v>
      </c>
      <c r="K3119" t="s">
        <v>20</v>
      </c>
      <c r="L3119">
        <f>+VLOOKUP(Importaciones_mensuales[[#This Row],[Contenido]],Contenido_cod[],2,0)</f>
        <v>2</v>
      </c>
      <c r="M3119" t="str">
        <f>+VLOOKUP(Importaciones_mensuales[[#This Row],[Código Arancelario]],Codigos10[],7,0)</f>
        <v>Sin especificar</v>
      </c>
      <c r="N3119">
        <v>2015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26000</v>
      </c>
      <c r="V3119">
        <v>0</v>
      </c>
      <c r="W3119">
        <v>26000</v>
      </c>
      <c r="X3119">
        <v>0</v>
      </c>
      <c r="Y3119">
        <v>0</v>
      </c>
      <c r="Z3119">
        <v>26000</v>
      </c>
    </row>
    <row r="3120" spans="1:26" x14ac:dyDescent="0.25">
      <c r="A3120" t="s">
        <v>312</v>
      </c>
      <c r="B3120" t="s">
        <v>363</v>
      </c>
      <c r="C3120" t="str">
        <f>+VLOOKUP(Importaciones_mensuales[[#This Row],[Código Arancelario]],Codigos10[],2,0)</f>
        <v>Manzana</v>
      </c>
      <c r="D3120">
        <f>+VLOOKUP(Importaciones_mensuales[[#This Row],[Cultivo]],Cod_categoría[],2,0)</f>
        <v>100104002</v>
      </c>
      <c r="E3120" t="str">
        <f>+VLOOKUP(Importaciones_mensuales[[#This Row],[Código Arancelario]],Codigos10[],4,0)</f>
        <v>Fresco</v>
      </c>
      <c r="F3120">
        <f>+VLOOKUP(Importaciones_mensuales[[#This Row],[Procesamiento]],Cod_procesamiento[],2,0)</f>
        <v>4</v>
      </c>
      <c r="G3120" t="str">
        <f>+VLOOKUP(Importaciones_mensuales[[#This Row],[Código Arancelario]],Codigos10[],3,0)</f>
        <v>Sin especificar</v>
      </c>
      <c r="H3120">
        <f>+VLOOKUP(Importaciones_mensuales[[#This Row],[Tipo]],Cod_tipo[],2,0)</f>
        <v>5</v>
      </c>
      <c r="I3120" t="str">
        <f>+VLOOKUP(Importaciones_mensuales[[#This Row],[Código Arancelario]],Codigos10[],5,0)</f>
        <v>Frutos de pepita</v>
      </c>
      <c r="J3120">
        <f>+VLOOKUP(Importaciones_mensuales[[#This Row],[Categoría]],Cod_Tipo_cultivo[],2,0)</f>
        <v>3</v>
      </c>
      <c r="K3120" t="s">
        <v>129</v>
      </c>
      <c r="L3120">
        <f>+VLOOKUP(Importaciones_mensuales[[#This Row],[Contenido]],Contenido_cod[],2,0)</f>
        <v>1</v>
      </c>
      <c r="M3120" t="str">
        <f>+VLOOKUP(Importaciones_mensuales[[#This Row],[Código Arancelario]],Codigos10[],7,0)</f>
        <v>Red chief</v>
      </c>
      <c r="N3120">
        <v>2015</v>
      </c>
      <c r="O3120" t="s">
        <v>364</v>
      </c>
      <c r="P3120" t="s">
        <v>364</v>
      </c>
      <c r="Q3120" t="s">
        <v>364</v>
      </c>
      <c r="R3120" t="s">
        <v>364</v>
      </c>
      <c r="S3120" t="s">
        <v>364</v>
      </c>
      <c r="T3120" t="s">
        <v>364</v>
      </c>
      <c r="U3120" t="s">
        <v>364</v>
      </c>
      <c r="V3120" t="s">
        <v>364</v>
      </c>
      <c r="W3120" t="s">
        <v>364</v>
      </c>
      <c r="X3120" t="s">
        <v>364</v>
      </c>
      <c r="Y3120" t="s">
        <v>364</v>
      </c>
      <c r="Z3120">
        <v>1.474263038548753</v>
      </c>
    </row>
    <row r="3121" spans="1:26" x14ac:dyDescent="0.25">
      <c r="A3121" t="s">
        <v>96</v>
      </c>
      <c r="B3121" t="s">
        <v>362</v>
      </c>
      <c r="C3121" t="str">
        <f>+VLOOKUP(Importaciones_mensuales[[#This Row],[Código Arancelario]],Codigos10[],2,0)</f>
        <v>Zapallo</v>
      </c>
      <c r="D3121">
        <f>+VLOOKUP(Importaciones_mensuales[[#This Row],[Cultivo]],Cod_categoría[],2,0)</f>
        <v>100112032</v>
      </c>
      <c r="E3121" t="str">
        <f>+VLOOKUP(Importaciones_mensuales[[#This Row],[Código Arancelario]],Codigos10[],4,0)</f>
        <v>Deshidratado</v>
      </c>
      <c r="F3121">
        <f>+VLOOKUP(Importaciones_mensuales[[#This Row],[Procesamiento]],Cod_procesamiento[],2,0)</f>
        <v>3</v>
      </c>
      <c r="G3121" t="str">
        <f>+VLOOKUP(Importaciones_mensuales[[#This Row],[Código Arancelario]],Codigos10[],3,0)</f>
        <v>No orgánico</v>
      </c>
      <c r="H3121">
        <f>+VLOOKUP(Importaciones_mensuales[[#This Row],[Tipo]],Cod_tipo[],2,0)</f>
        <v>2</v>
      </c>
      <c r="I3121" t="str">
        <f>+VLOOKUP(Importaciones_mensuales[[#This Row],[Código Arancelario]],Codigos10[],5,0)</f>
        <v>Hortalizas</v>
      </c>
      <c r="J3121">
        <f>+VLOOKUP(Importaciones_mensuales[[#This Row],[Categoría]],Cod_Tipo_cultivo[],2,0)</f>
        <v>7</v>
      </c>
      <c r="K3121" t="s">
        <v>20</v>
      </c>
      <c r="L3121">
        <f>+VLOOKUP(Importaciones_mensuales[[#This Row],[Contenido]],Contenido_cod[],2,0)</f>
        <v>2</v>
      </c>
      <c r="M3121" t="str">
        <f>+VLOOKUP(Importaciones_mensuales[[#This Row],[Código Arancelario]],Codigos10[],7,0)</f>
        <v>Sin especificar</v>
      </c>
      <c r="N3121">
        <v>2015</v>
      </c>
      <c r="O3121">
        <v>0</v>
      </c>
      <c r="P3121">
        <v>354.80540000000002</v>
      </c>
      <c r="Q3121">
        <v>0</v>
      </c>
      <c r="R3121">
        <v>612.35550000000001</v>
      </c>
      <c r="S3121">
        <v>803.80399999999997</v>
      </c>
      <c r="T3121">
        <v>0</v>
      </c>
      <c r="U3121">
        <v>0</v>
      </c>
      <c r="V3121">
        <v>0</v>
      </c>
      <c r="W3121">
        <v>244.94220000000001</v>
      </c>
      <c r="X3121">
        <v>244.94220000000001</v>
      </c>
      <c r="Y3121">
        <v>0</v>
      </c>
      <c r="Z3121">
        <v>1.05</v>
      </c>
    </row>
    <row r="3122" spans="1:26" x14ac:dyDescent="0.25">
      <c r="A3122" t="s">
        <v>166</v>
      </c>
      <c r="B3122" t="s">
        <v>362</v>
      </c>
      <c r="C3122" t="str">
        <f>+VLOOKUP(Importaciones_mensuales[[#This Row],[Código Arancelario]],Codigos10[],2,0)</f>
        <v>Palta</v>
      </c>
      <c r="D3122">
        <f>+VLOOKUP(Importaciones_mensuales[[#This Row],[Cultivo]],Cod_categoría[],2,0)</f>
        <v>100106002</v>
      </c>
      <c r="E3122" t="str">
        <f>+VLOOKUP(Importaciones_mensuales[[#This Row],[Código Arancelario]],Codigos10[],4,0)</f>
        <v>Sin especificar</v>
      </c>
      <c r="F3122">
        <f>+VLOOKUP(Importaciones_mensuales[[#This Row],[Procesamiento]],Cod_procesamiento[],2,0)</f>
        <v>6</v>
      </c>
      <c r="G3122" t="str">
        <f>+VLOOKUP(Importaciones_mensuales[[#This Row],[Código Arancelario]],Codigos10[],3,0)</f>
        <v>Orgánico</v>
      </c>
      <c r="H3122">
        <f>+VLOOKUP(Importaciones_mensuales[[#This Row],[Tipo]],Cod_tipo[],2,0)</f>
        <v>1</v>
      </c>
      <c r="I3122" t="str">
        <f>+VLOOKUP(Importaciones_mensuales[[#This Row],[Código Arancelario]],Codigos10[],5,0)</f>
        <v>Frutos Oleaginosos</v>
      </c>
      <c r="J3122">
        <f>+VLOOKUP(Importaciones_mensuales[[#This Row],[Categoría]],Cod_Tipo_cultivo[],2,0)</f>
        <v>12</v>
      </c>
      <c r="K3122" t="s">
        <v>129</v>
      </c>
      <c r="L3122">
        <f>+VLOOKUP(Importaciones_mensuales[[#This Row],[Contenido]],Contenido_cod[],2,0)</f>
        <v>1</v>
      </c>
      <c r="M3122" t="str">
        <f>+VLOOKUP(Importaciones_mensuales[[#This Row],[Código Arancelario]],Codigos10[],7,0)</f>
        <v>Hass</v>
      </c>
      <c r="N3122">
        <v>2015</v>
      </c>
      <c r="O3122">
        <v>0</v>
      </c>
      <c r="P3122">
        <v>0</v>
      </c>
      <c r="Q3122">
        <v>92160</v>
      </c>
      <c r="R3122">
        <v>0</v>
      </c>
      <c r="S3122">
        <v>36800</v>
      </c>
      <c r="T3122">
        <v>468560</v>
      </c>
      <c r="U3122">
        <v>131804</v>
      </c>
      <c r="V3122">
        <v>24000</v>
      </c>
      <c r="W3122">
        <v>0</v>
      </c>
      <c r="X3122">
        <v>0</v>
      </c>
      <c r="Y3122">
        <v>0</v>
      </c>
      <c r="Z3122">
        <v>0</v>
      </c>
    </row>
    <row r="3123" spans="1:26" x14ac:dyDescent="0.25">
      <c r="A3123" t="s">
        <v>216</v>
      </c>
      <c r="B3123" t="s">
        <v>363</v>
      </c>
      <c r="C3123" t="str">
        <f>+VLOOKUP(Importaciones_mensuales[[#This Row],[Código Arancelario]],Codigos10[],2,0)</f>
        <v>Pera</v>
      </c>
      <c r="D3123">
        <f>+VLOOKUP(Importaciones_mensuales[[#This Row],[Cultivo]],Cod_categoría[],2,0)</f>
        <v>100104005</v>
      </c>
      <c r="E3123" t="str">
        <f>+VLOOKUP(Importaciones_mensuales[[#This Row],[Código Arancelario]],Codigos10[],4,0)</f>
        <v>Fresco</v>
      </c>
      <c r="F3123">
        <f>+VLOOKUP(Importaciones_mensuales[[#This Row],[Procesamiento]],Cod_procesamiento[],2,0)</f>
        <v>4</v>
      </c>
      <c r="G3123" t="str">
        <f>+VLOOKUP(Importaciones_mensuales[[#This Row],[Código Arancelario]],Codigos10[],3,0)</f>
        <v>Sin especificar</v>
      </c>
      <c r="H3123">
        <f>+VLOOKUP(Importaciones_mensuales[[#This Row],[Tipo]],Cod_tipo[],2,0)</f>
        <v>5</v>
      </c>
      <c r="I3123" t="str">
        <f>+VLOOKUP(Importaciones_mensuales[[#This Row],[Código Arancelario]],Codigos10[],5,0)</f>
        <v>Frutos de pepita</v>
      </c>
      <c r="J3123">
        <f>+VLOOKUP(Importaciones_mensuales[[#This Row],[Categoría]],Cod_Tipo_cultivo[],2,0)</f>
        <v>3</v>
      </c>
      <c r="K3123" t="s">
        <v>129</v>
      </c>
      <c r="L3123">
        <f>+VLOOKUP(Importaciones_mensuales[[#This Row],[Contenido]],Contenido_cod[],2,0)</f>
        <v>1</v>
      </c>
      <c r="M3123" t="str">
        <f>+VLOOKUP(Importaciones_mensuales[[#This Row],[Código Arancelario]],Codigos10[],7,0)</f>
        <v>Packham's triumph</v>
      </c>
      <c r="N3123">
        <v>2015</v>
      </c>
      <c r="O3123" t="s">
        <v>364</v>
      </c>
      <c r="P3123" t="s">
        <v>364</v>
      </c>
      <c r="Q3123" t="s">
        <v>364</v>
      </c>
      <c r="R3123" t="s">
        <v>364</v>
      </c>
      <c r="S3123" t="s">
        <v>364</v>
      </c>
      <c r="T3123" t="s">
        <v>364</v>
      </c>
      <c r="U3123" t="s">
        <v>364</v>
      </c>
      <c r="V3123" t="s">
        <v>364</v>
      </c>
      <c r="W3123">
        <v>1.2736720246966149</v>
      </c>
      <c r="X3123">
        <v>1.2736720246966149</v>
      </c>
      <c r="Y3123">
        <v>1.2633194947129374</v>
      </c>
      <c r="Z3123">
        <v>1.2680640322033765</v>
      </c>
    </row>
    <row r="3124" spans="1:26" x14ac:dyDescent="0.25">
      <c r="A3124" t="s">
        <v>347</v>
      </c>
      <c r="B3124" t="s">
        <v>363</v>
      </c>
      <c r="C3124" t="str">
        <f>+VLOOKUP(Importaciones_mensuales[[#This Row],[Código Arancelario]],Codigos10[],2,0)</f>
        <v>Pera</v>
      </c>
      <c r="D3124">
        <f>+VLOOKUP(Importaciones_mensuales[[#This Row],[Cultivo]],Cod_categoría[],2,0)</f>
        <v>100104005</v>
      </c>
      <c r="E3124" t="str">
        <f>+VLOOKUP(Importaciones_mensuales[[#This Row],[Código Arancelario]],Codigos10[],4,0)</f>
        <v>Fresco</v>
      </c>
      <c r="F3124">
        <f>+VLOOKUP(Importaciones_mensuales[[#This Row],[Procesamiento]],Cod_procesamiento[],2,0)</f>
        <v>4</v>
      </c>
      <c r="G3124" t="str">
        <f>+VLOOKUP(Importaciones_mensuales[[#This Row],[Código Arancelario]],Codigos10[],3,0)</f>
        <v>Sin especificar</v>
      </c>
      <c r="H3124">
        <f>+VLOOKUP(Importaciones_mensuales[[#This Row],[Tipo]],Cod_tipo[],2,0)</f>
        <v>5</v>
      </c>
      <c r="I3124" t="str">
        <f>+VLOOKUP(Importaciones_mensuales[[#This Row],[Código Arancelario]],Codigos10[],5,0)</f>
        <v>Frutos de pepita</v>
      </c>
      <c r="J3124">
        <f>+VLOOKUP(Importaciones_mensuales[[#This Row],[Categoría]],Cod_Tipo_cultivo[],2,0)</f>
        <v>3</v>
      </c>
      <c r="K3124" t="s">
        <v>129</v>
      </c>
      <c r="L3124">
        <f>+VLOOKUP(Importaciones_mensuales[[#This Row],[Contenido]],Contenido_cod[],2,0)</f>
        <v>1</v>
      </c>
      <c r="M3124" t="str">
        <f>+VLOOKUP(Importaciones_mensuales[[#This Row],[Código Arancelario]],Codigos10[],7,0)</f>
        <v>Barlett</v>
      </c>
      <c r="N3124">
        <v>2015</v>
      </c>
      <c r="O3124" t="s">
        <v>364</v>
      </c>
      <c r="P3124" t="s">
        <v>364</v>
      </c>
      <c r="Q3124" t="s">
        <v>364</v>
      </c>
      <c r="R3124">
        <v>1.2798985167837627</v>
      </c>
      <c r="S3124">
        <v>1.2848777588531688</v>
      </c>
      <c r="T3124" t="s">
        <v>364</v>
      </c>
      <c r="U3124" t="s">
        <v>364</v>
      </c>
      <c r="V3124" t="s">
        <v>364</v>
      </c>
      <c r="W3124" t="s">
        <v>364</v>
      </c>
      <c r="X3124" t="s">
        <v>364</v>
      </c>
      <c r="Y3124" t="s">
        <v>364</v>
      </c>
      <c r="Z3124" t="s">
        <v>364</v>
      </c>
    </row>
    <row r="3125" spans="1:26" x14ac:dyDescent="0.25">
      <c r="A3125" t="s">
        <v>329</v>
      </c>
      <c r="B3125" t="s">
        <v>363</v>
      </c>
      <c r="C3125" t="str">
        <f>+VLOOKUP(Importaciones_mensuales[[#This Row],[Código Arancelario]],Codigos10[],2,0)</f>
        <v>Pera</v>
      </c>
      <c r="D3125">
        <f>+VLOOKUP(Importaciones_mensuales[[#This Row],[Cultivo]],Cod_categoría[],2,0)</f>
        <v>100104005</v>
      </c>
      <c r="E3125" t="str">
        <f>+VLOOKUP(Importaciones_mensuales[[#This Row],[Código Arancelario]],Codigos10[],4,0)</f>
        <v>Fresco</v>
      </c>
      <c r="F3125">
        <f>+VLOOKUP(Importaciones_mensuales[[#This Row],[Procesamiento]],Cod_procesamiento[],2,0)</f>
        <v>4</v>
      </c>
      <c r="G3125" t="str">
        <f>+VLOOKUP(Importaciones_mensuales[[#This Row],[Código Arancelario]],Codigos10[],3,0)</f>
        <v>Sin especificar</v>
      </c>
      <c r="H3125">
        <f>+VLOOKUP(Importaciones_mensuales[[#This Row],[Tipo]],Cod_tipo[],2,0)</f>
        <v>5</v>
      </c>
      <c r="I3125" t="str">
        <f>+VLOOKUP(Importaciones_mensuales[[#This Row],[Código Arancelario]],Codigos10[],5,0)</f>
        <v>Frutos de pepita</v>
      </c>
      <c r="J3125">
        <f>+VLOOKUP(Importaciones_mensuales[[#This Row],[Categoría]],Cod_Tipo_cultivo[],2,0)</f>
        <v>3</v>
      </c>
      <c r="K3125" t="s">
        <v>129</v>
      </c>
      <c r="L3125">
        <f>+VLOOKUP(Importaciones_mensuales[[#This Row],[Contenido]],Contenido_cod[],2,0)</f>
        <v>1</v>
      </c>
      <c r="M3125" t="str">
        <f>+VLOOKUP(Importaciones_mensuales[[#This Row],[Código Arancelario]],Codigos10[],7,0)</f>
        <v>Beurre bosc</v>
      </c>
      <c r="N3125">
        <v>2015</v>
      </c>
      <c r="O3125" t="s">
        <v>364</v>
      </c>
      <c r="P3125" t="s">
        <v>364</v>
      </c>
      <c r="Q3125" t="s">
        <v>364</v>
      </c>
      <c r="R3125">
        <v>1.2252016653655999</v>
      </c>
      <c r="S3125">
        <v>1.2293783402389959</v>
      </c>
      <c r="T3125" t="s">
        <v>364</v>
      </c>
      <c r="U3125" t="s">
        <v>364</v>
      </c>
      <c r="V3125" t="s">
        <v>364</v>
      </c>
      <c r="W3125" t="s">
        <v>364</v>
      </c>
      <c r="X3125" t="s">
        <v>364</v>
      </c>
      <c r="Y3125" t="s">
        <v>364</v>
      </c>
      <c r="Z3125">
        <v>1.8010897108843535</v>
      </c>
    </row>
    <row r="3126" spans="1:26" x14ac:dyDescent="0.25">
      <c r="A3126" t="s">
        <v>219</v>
      </c>
      <c r="B3126" t="s">
        <v>363</v>
      </c>
      <c r="C3126" t="str">
        <f>+VLOOKUP(Importaciones_mensuales[[#This Row],[Código Arancelario]],Codigos10[],2,0)</f>
        <v>Pera</v>
      </c>
      <c r="D3126">
        <f>+VLOOKUP(Importaciones_mensuales[[#This Row],[Cultivo]],Cod_categoría[],2,0)</f>
        <v>100104005</v>
      </c>
      <c r="E3126" t="str">
        <f>+VLOOKUP(Importaciones_mensuales[[#This Row],[Código Arancelario]],Codigos10[],4,0)</f>
        <v>Fresco</v>
      </c>
      <c r="F3126">
        <f>+VLOOKUP(Importaciones_mensuales[[#This Row],[Procesamiento]],Cod_procesamiento[],2,0)</f>
        <v>4</v>
      </c>
      <c r="G3126" t="str">
        <f>+VLOOKUP(Importaciones_mensuales[[#This Row],[Código Arancelario]],Codigos10[],3,0)</f>
        <v>Sin especificar</v>
      </c>
      <c r="H3126">
        <f>+VLOOKUP(Importaciones_mensuales[[#This Row],[Tipo]],Cod_tipo[],2,0)</f>
        <v>5</v>
      </c>
      <c r="I3126" t="str">
        <f>+VLOOKUP(Importaciones_mensuales[[#This Row],[Código Arancelario]],Codigos10[],5,0)</f>
        <v>Frutos de pepita</v>
      </c>
      <c r="J3126">
        <f>+VLOOKUP(Importaciones_mensuales[[#This Row],[Categoría]],Cod_Tipo_cultivo[],2,0)</f>
        <v>3</v>
      </c>
      <c r="K3126" t="s">
        <v>129</v>
      </c>
      <c r="L3126">
        <f>+VLOOKUP(Importaciones_mensuales[[#This Row],[Contenido]],Contenido_cod[],2,0)</f>
        <v>1</v>
      </c>
      <c r="M3126" t="str">
        <f>+VLOOKUP(Importaciones_mensuales[[#This Row],[Código Arancelario]],Codigos10[],7,0)</f>
        <v>D'Anjou</v>
      </c>
      <c r="N3126">
        <v>2015</v>
      </c>
      <c r="O3126">
        <v>1.9417599903782266</v>
      </c>
      <c r="P3126">
        <v>1.5568474246841593</v>
      </c>
      <c r="Q3126">
        <v>1.5568474246841593</v>
      </c>
      <c r="R3126" t="s">
        <v>364</v>
      </c>
      <c r="S3126">
        <v>1.3039643507676295</v>
      </c>
      <c r="T3126" t="s">
        <v>364</v>
      </c>
      <c r="U3126" t="s">
        <v>364</v>
      </c>
      <c r="V3126" t="s">
        <v>364</v>
      </c>
      <c r="W3126" t="s">
        <v>364</v>
      </c>
      <c r="X3126">
        <v>1.24634074941452</v>
      </c>
      <c r="Y3126">
        <v>1.2470796962600239</v>
      </c>
      <c r="Z3126">
        <v>1.3971762795869036</v>
      </c>
    </row>
    <row r="3127" spans="1:26" x14ac:dyDescent="0.25">
      <c r="A3127" t="s">
        <v>221</v>
      </c>
      <c r="B3127" t="s">
        <v>363</v>
      </c>
      <c r="C3127" t="str">
        <f>+VLOOKUP(Importaciones_mensuales[[#This Row],[Código Arancelario]],Codigos10[],2,0)</f>
        <v>Pera</v>
      </c>
      <c r="D3127">
        <f>+VLOOKUP(Importaciones_mensuales[[#This Row],[Cultivo]],Cod_categoría[],2,0)</f>
        <v>100104005</v>
      </c>
      <c r="E3127" t="str">
        <f>+VLOOKUP(Importaciones_mensuales[[#This Row],[Código Arancelario]],Codigos10[],4,0)</f>
        <v>Fresco</v>
      </c>
      <c r="F3127">
        <f>+VLOOKUP(Importaciones_mensuales[[#This Row],[Procesamiento]],Cod_procesamiento[],2,0)</f>
        <v>4</v>
      </c>
      <c r="G3127" t="str">
        <f>+VLOOKUP(Importaciones_mensuales[[#This Row],[Código Arancelario]],Codigos10[],3,0)</f>
        <v>Sin especificar</v>
      </c>
      <c r="H3127">
        <f>+VLOOKUP(Importaciones_mensuales[[#This Row],[Tipo]],Cod_tipo[],2,0)</f>
        <v>5</v>
      </c>
      <c r="I3127" t="str">
        <f>+VLOOKUP(Importaciones_mensuales[[#This Row],[Código Arancelario]],Codigos10[],5,0)</f>
        <v>Frutos de pepita</v>
      </c>
      <c r="J3127">
        <f>+VLOOKUP(Importaciones_mensuales[[#This Row],[Categoría]],Cod_Tipo_cultivo[],2,0)</f>
        <v>3</v>
      </c>
      <c r="K3127" t="s">
        <v>129</v>
      </c>
      <c r="L3127">
        <f>+VLOOKUP(Importaciones_mensuales[[#This Row],[Contenido]],Contenido_cod[],2,0)</f>
        <v>1</v>
      </c>
      <c r="M3127" t="str">
        <f>+VLOOKUP(Importaciones_mensuales[[#This Row],[Código Arancelario]],Codigos10[],7,0)</f>
        <v>Sin especificar</v>
      </c>
      <c r="N3127">
        <v>2015</v>
      </c>
      <c r="O3127">
        <v>1.6291666666666667</v>
      </c>
      <c r="P3127" t="s">
        <v>364</v>
      </c>
      <c r="Q3127" t="s">
        <v>364</v>
      </c>
      <c r="R3127">
        <v>1.1431563882383553</v>
      </c>
      <c r="S3127">
        <v>1.2848539552432996</v>
      </c>
      <c r="T3127" t="s">
        <v>364</v>
      </c>
      <c r="U3127" t="s">
        <v>364</v>
      </c>
      <c r="V3127" t="s">
        <v>364</v>
      </c>
      <c r="W3127">
        <v>1.24634074941452</v>
      </c>
      <c r="X3127" t="s">
        <v>364</v>
      </c>
      <c r="Y3127">
        <v>2.0012108843537417</v>
      </c>
      <c r="Z3127">
        <v>1.5722270144451291</v>
      </c>
    </row>
    <row r="3128" spans="1:26" x14ac:dyDescent="0.25">
      <c r="A3128" t="s">
        <v>225</v>
      </c>
      <c r="B3128" t="s">
        <v>363</v>
      </c>
      <c r="C3128" t="str">
        <f>+VLOOKUP(Importaciones_mensuales[[#This Row],[Código Arancelario]],Codigos10[],2,0)</f>
        <v>Nectarín</v>
      </c>
      <c r="D3128">
        <f>+VLOOKUP(Importaciones_mensuales[[#This Row],[Cultivo]],Cod_categoría[],2,0)</f>
        <v>100103006</v>
      </c>
      <c r="E3128" t="str">
        <f>+VLOOKUP(Importaciones_mensuales[[#This Row],[Código Arancelario]],Codigos10[],4,0)</f>
        <v>Fresco</v>
      </c>
      <c r="F3128">
        <f>+VLOOKUP(Importaciones_mensuales[[#This Row],[Procesamiento]],Cod_procesamiento[],2,0)</f>
        <v>4</v>
      </c>
      <c r="G3128" t="str">
        <f>+VLOOKUP(Importaciones_mensuales[[#This Row],[Código Arancelario]],Codigos10[],3,0)</f>
        <v>Sin especificar</v>
      </c>
      <c r="H3128">
        <f>+VLOOKUP(Importaciones_mensuales[[#This Row],[Tipo]],Cod_tipo[],2,0)</f>
        <v>5</v>
      </c>
      <c r="I3128" t="str">
        <f>+VLOOKUP(Importaciones_mensuales[[#This Row],[Código Arancelario]],Codigos10[],5,0)</f>
        <v>Frutos de carozo</v>
      </c>
      <c r="J3128">
        <f>+VLOOKUP(Importaciones_mensuales[[#This Row],[Categoría]],Cod_Tipo_cultivo[],2,0)</f>
        <v>5</v>
      </c>
      <c r="K3128" t="s">
        <v>129</v>
      </c>
      <c r="L3128">
        <f>+VLOOKUP(Importaciones_mensuales[[#This Row],[Contenido]],Contenido_cod[],2,0)</f>
        <v>1</v>
      </c>
      <c r="M3128" t="str">
        <f>+VLOOKUP(Importaciones_mensuales[[#This Row],[Código Arancelario]],Codigos10[],7,0)</f>
        <v>Sin especificar</v>
      </c>
      <c r="N3128">
        <v>2015</v>
      </c>
      <c r="O3128" t="s">
        <v>364</v>
      </c>
      <c r="P3128" t="s">
        <v>364</v>
      </c>
      <c r="Q3128" t="s">
        <v>364</v>
      </c>
      <c r="R3128" t="s">
        <v>364</v>
      </c>
      <c r="S3128" t="s">
        <v>364</v>
      </c>
      <c r="T3128" t="s">
        <v>364</v>
      </c>
      <c r="U3128">
        <v>5.0605239099859354</v>
      </c>
      <c r="V3128">
        <v>4.9191553781286439</v>
      </c>
      <c r="W3128">
        <v>4.8423958333333337</v>
      </c>
      <c r="X3128" t="s">
        <v>364</v>
      </c>
      <c r="Y3128" t="s">
        <v>364</v>
      </c>
      <c r="Z3128" t="s">
        <v>364</v>
      </c>
    </row>
    <row r="3129" spans="1:26" x14ac:dyDescent="0.25">
      <c r="A3129" t="s">
        <v>227</v>
      </c>
      <c r="B3129" t="s">
        <v>363</v>
      </c>
      <c r="C3129" t="str">
        <f>+VLOOKUP(Importaciones_mensuales[[#This Row],[Código Arancelario]],Codigos10[],2,0)</f>
        <v>Durazno</v>
      </c>
      <c r="D3129">
        <f>+VLOOKUP(Importaciones_mensuales[[#This Row],[Cultivo]],Cod_categoría[],2,0)</f>
        <v>100103004</v>
      </c>
      <c r="E3129" t="str">
        <f>+VLOOKUP(Importaciones_mensuales[[#This Row],[Código Arancelario]],Codigos10[],4,0)</f>
        <v>Fresco</v>
      </c>
      <c r="F3129">
        <f>+VLOOKUP(Importaciones_mensuales[[#This Row],[Procesamiento]],Cod_procesamiento[],2,0)</f>
        <v>4</v>
      </c>
      <c r="G3129" t="str">
        <f>+VLOOKUP(Importaciones_mensuales[[#This Row],[Código Arancelario]],Codigos10[],3,0)</f>
        <v>Sin especificar</v>
      </c>
      <c r="H3129">
        <f>+VLOOKUP(Importaciones_mensuales[[#This Row],[Tipo]],Cod_tipo[],2,0)</f>
        <v>5</v>
      </c>
      <c r="I3129" t="str">
        <f>+VLOOKUP(Importaciones_mensuales[[#This Row],[Código Arancelario]],Codigos10[],5,0)</f>
        <v>Frutos de carozo</v>
      </c>
      <c r="J3129">
        <f>+VLOOKUP(Importaciones_mensuales[[#This Row],[Categoría]],Cod_Tipo_cultivo[],2,0)</f>
        <v>5</v>
      </c>
      <c r="K3129" t="s">
        <v>129</v>
      </c>
      <c r="L3129">
        <f>+VLOOKUP(Importaciones_mensuales[[#This Row],[Contenido]],Contenido_cod[],2,0)</f>
        <v>1</v>
      </c>
      <c r="M3129" t="str">
        <f>+VLOOKUP(Importaciones_mensuales[[#This Row],[Código Arancelario]],Codigos10[],7,0)</f>
        <v>Sin especificar</v>
      </c>
      <c r="N3129">
        <v>2015</v>
      </c>
      <c r="O3129" t="s">
        <v>364</v>
      </c>
      <c r="P3129" t="s">
        <v>364</v>
      </c>
      <c r="Q3129" t="s">
        <v>364</v>
      </c>
      <c r="R3129" t="s">
        <v>364</v>
      </c>
      <c r="S3129" t="s">
        <v>364</v>
      </c>
      <c r="T3129" t="s">
        <v>364</v>
      </c>
      <c r="U3129">
        <v>4.1903222222222221</v>
      </c>
      <c r="V3129">
        <v>4.6334615384615381</v>
      </c>
      <c r="W3129">
        <v>4.4162582875181098</v>
      </c>
      <c r="X3129">
        <v>4.9264052795031059</v>
      </c>
      <c r="Y3129" t="s">
        <v>364</v>
      </c>
      <c r="Z3129" t="s">
        <v>364</v>
      </c>
    </row>
    <row r="3130" spans="1:26" x14ac:dyDescent="0.25">
      <c r="A3130" t="s">
        <v>170</v>
      </c>
      <c r="B3130" t="s">
        <v>362</v>
      </c>
      <c r="C3130" t="str">
        <f>+VLOOKUP(Importaciones_mensuales[[#This Row],[Código Arancelario]],Codigos10[],2,0)</f>
        <v>Palta</v>
      </c>
      <c r="D3130">
        <f>+VLOOKUP(Importaciones_mensuales[[#This Row],[Cultivo]],Cod_categoría[],2,0)</f>
        <v>100106002</v>
      </c>
      <c r="E3130" t="str">
        <f>+VLOOKUP(Importaciones_mensuales[[#This Row],[Código Arancelario]],Codigos10[],4,0)</f>
        <v>Sin especificar</v>
      </c>
      <c r="F3130">
        <f>+VLOOKUP(Importaciones_mensuales[[#This Row],[Procesamiento]],Cod_procesamiento[],2,0)</f>
        <v>6</v>
      </c>
      <c r="G3130" t="str">
        <f>+VLOOKUP(Importaciones_mensuales[[#This Row],[Código Arancelario]],Codigos10[],3,0)</f>
        <v>No orgánico</v>
      </c>
      <c r="H3130">
        <f>+VLOOKUP(Importaciones_mensuales[[#This Row],[Tipo]],Cod_tipo[],2,0)</f>
        <v>2</v>
      </c>
      <c r="I3130" t="str">
        <f>+VLOOKUP(Importaciones_mensuales[[#This Row],[Código Arancelario]],Codigos10[],5,0)</f>
        <v>Frutos Oleaginosos</v>
      </c>
      <c r="J3130">
        <f>+VLOOKUP(Importaciones_mensuales[[#This Row],[Categoría]],Cod_Tipo_cultivo[],2,0)</f>
        <v>12</v>
      </c>
      <c r="K3130" t="s">
        <v>129</v>
      </c>
      <c r="L3130">
        <f>+VLOOKUP(Importaciones_mensuales[[#This Row],[Contenido]],Contenido_cod[],2,0)</f>
        <v>1</v>
      </c>
      <c r="M3130" t="str">
        <f>+VLOOKUP(Importaciones_mensuales[[#This Row],[Código Arancelario]],Codigos10[],7,0)</f>
        <v>Hass</v>
      </c>
      <c r="N3130">
        <v>2015</v>
      </c>
      <c r="O3130">
        <v>0</v>
      </c>
      <c r="P3130">
        <v>0</v>
      </c>
      <c r="Q3130">
        <v>394080</v>
      </c>
      <c r="R3130">
        <v>551231.19999999995</v>
      </c>
      <c r="S3130">
        <v>1550841.6800000002</v>
      </c>
      <c r="T3130">
        <v>3824981.4699999997</v>
      </c>
      <c r="U3130">
        <v>1559148.21</v>
      </c>
      <c r="V3130">
        <v>384704</v>
      </c>
      <c r="W3130">
        <v>15470</v>
      </c>
      <c r="X3130">
        <v>7930</v>
      </c>
      <c r="Y3130">
        <v>0</v>
      </c>
      <c r="Z3130">
        <v>0</v>
      </c>
    </row>
    <row r="3131" spans="1:26" x14ac:dyDescent="0.25">
      <c r="A3131" t="s">
        <v>173</v>
      </c>
      <c r="B3131" t="s">
        <v>362</v>
      </c>
      <c r="C3131" t="str">
        <f>+VLOOKUP(Importaciones_mensuales[[#This Row],[Código Arancelario]],Codigos10[],2,0)</f>
        <v>Palta</v>
      </c>
      <c r="D3131">
        <f>+VLOOKUP(Importaciones_mensuales[[#This Row],[Cultivo]],Cod_categoría[],2,0)</f>
        <v>100106002</v>
      </c>
      <c r="E3131" t="str">
        <f>+VLOOKUP(Importaciones_mensuales[[#This Row],[Código Arancelario]],Codigos10[],4,0)</f>
        <v>Sin especificar</v>
      </c>
      <c r="F3131">
        <f>+VLOOKUP(Importaciones_mensuales[[#This Row],[Procesamiento]],Cod_procesamiento[],2,0)</f>
        <v>6</v>
      </c>
      <c r="G3131" t="str">
        <f>+VLOOKUP(Importaciones_mensuales[[#This Row],[Código Arancelario]],Codigos10[],3,0)</f>
        <v>Orgánico</v>
      </c>
      <c r="H3131">
        <f>+VLOOKUP(Importaciones_mensuales[[#This Row],[Tipo]],Cod_tipo[],2,0)</f>
        <v>1</v>
      </c>
      <c r="I3131" t="str">
        <f>+VLOOKUP(Importaciones_mensuales[[#This Row],[Código Arancelario]],Codigos10[],5,0)</f>
        <v>Frutos Oleaginosos</v>
      </c>
      <c r="J3131">
        <f>+VLOOKUP(Importaciones_mensuales[[#This Row],[Categoría]],Cod_Tipo_cultivo[],2,0)</f>
        <v>12</v>
      </c>
      <c r="K3131" t="s">
        <v>129</v>
      </c>
      <c r="L3131">
        <f>+VLOOKUP(Importaciones_mensuales[[#This Row],[Contenido]],Contenido_cod[],2,0)</f>
        <v>1</v>
      </c>
      <c r="M3131" t="str">
        <f>+VLOOKUP(Importaciones_mensuales[[#This Row],[Código Arancelario]],Codigos10[],7,0)</f>
        <v>Sin especificar</v>
      </c>
      <c r="N3131">
        <v>2015</v>
      </c>
      <c r="O3131">
        <v>0</v>
      </c>
      <c r="P3131">
        <v>0</v>
      </c>
      <c r="Q3131">
        <v>0</v>
      </c>
      <c r="R3131">
        <v>63245</v>
      </c>
      <c r="S3131">
        <v>28626</v>
      </c>
      <c r="T3131">
        <v>12350</v>
      </c>
      <c r="U3131">
        <v>15470</v>
      </c>
      <c r="V3131">
        <v>0</v>
      </c>
      <c r="W3131">
        <v>0</v>
      </c>
      <c r="X3131">
        <v>0</v>
      </c>
      <c r="Y3131">
        <v>0</v>
      </c>
      <c r="Z3131">
        <v>0</v>
      </c>
    </row>
    <row r="3132" spans="1:26" x14ac:dyDescent="0.25">
      <c r="A3132" t="s">
        <v>189</v>
      </c>
      <c r="B3132" t="s">
        <v>362</v>
      </c>
      <c r="C3132" t="str">
        <f>+VLOOKUP(Importaciones_mensuales[[#This Row],[Código Arancelario]],Codigos10[],2,0)</f>
        <v>Uva</v>
      </c>
      <c r="D3132">
        <f>+VLOOKUP(Importaciones_mensuales[[#This Row],[Cultivo]],Cod_categoría[],2,0)</f>
        <v>100109001</v>
      </c>
      <c r="E3132" t="str">
        <f>+VLOOKUP(Importaciones_mensuales[[#This Row],[Código Arancelario]],Codigos10[],4,0)</f>
        <v>Fresco</v>
      </c>
      <c r="F3132">
        <f>+VLOOKUP(Importaciones_mensuales[[#This Row],[Procesamiento]],Cod_procesamiento[],2,0)</f>
        <v>4</v>
      </c>
      <c r="G3132" t="str">
        <f>+VLOOKUP(Importaciones_mensuales[[#This Row],[Código Arancelario]],Codigos10[],3,0)</f>
        <v>No orgánico</v>
      </c>
      <c r="H3132">
        <f>+VLOOKUP(Importaciones_mensuales[[#This Row],[Tipo]],Cod_tipo[],2,0)</f>
        <v>2</v>
      </c>
      <c r="I3132" t="str">
        <f>+VLOOKUP(Importaciones_mensuales[[#This Row],[Código Arancelario]],Codigos10[],5,0)</f>
        <v>Uva</v>
      </c>
      <c r="J3132">
        <f>+VLOOKUP(Importaciones_mensuales[[#This Row],[Categoría]],Cod_Tipo_cultivo[],2,0)</f>
        <v>11</v>
      </c>
      <c r="K3132" t="s">
        <v>129</v>
      </c>
      <c r="L3132">
        <f>+VLOOKUP(Importaciones_mensuales[[#This Row],[Contenido]],Contenido_cod[],2,0)</f>
        <v>1</v>
      </c>
      <c r="M3132" t="str">
        <f>+VLOOKUP(Importaciones_mensuales[[#This Row],[Código Arancelario]],Codigos10[],7,0)</f>
        <v>Thompson seedless</v>
      </c>
      <c r="N3132">
        <v>2015</v>
      </c>
      <c r="O3132">
        <v>0</v>
      </c>
      <c r="P3132">
        <v>0</v>
      </c>
      <c r="Q3132">
        <v>0</v>
      </c>
      <c r="R3132">
        <v>1.5230999999999999</v>
      </c>
      <c r="S3132">
        <v>0</v>
      </c>
      <c r="T3132">
        <v>0</v>
      </c>
      <c r="U3132">
        <v>0</v>
      </c>
      <c r="V3132">
        <v>2533.5691999999999</v>
      </c>
      <c r="W3132">
        <v>14453.8117</v>
      </c>
      <c r="X3132">
        <v>0</v>
      </c>
      <c r="Y3132">
        <v>0</v>
      </c>
      <c r="Z3132">
        <v>0</v>
      </c>
    </row>
    <row r="3133" spans="1:26" x14ac:dyDescent="0.25">
      <c r="A3133" t="s">
        <v>309</v>
      </c>
      <c r="B3133" t="s">
        <v>362</v>
      </c>
      <c r="C3133" t="str">
        <f>+VLOOKUP(Importaciones_mensuales[[#This Row],[Código Arancelario]],Codigos10[],2,0)</f>
        <v>Uva</v>
      </c>
      <c r="D3133">
        <f>+VLOOKUP(Importaciones_mensuales[[#This Row],[Cultivo]],Cod_categoría[],2,0)</f>
        <v>100109001</v>
      </c>
      <c r="E3133" t="str">
        <f>+VLOOKUP(Importaciones_mensuales[[#This Row],[Código Arancelario]],Codigos10[],4,0)</f>
        <v>Fresco</v>
      </c>
      <c r="F3133">
        <f>+VLOOKUP(Importaciones_mensuales[[#This Row],[Procesamiento]],Cod_procesamiento[],2,0)</f>
        <v>4</v>
      </c>
      <c r="G3133" t="str">
        <f>+VLOOKUP(Importaciones_mensuales[[#This Row],[Código Arancelario]],Codigos10[],3,0)</f>
        <v>Orgánico</v>
      </c>
      <c r="H3133">
        <f>+VLOOKUP(Importaciones_mensuales[[#This Row],[Tipo]],Cod_tipo[],2,0)</f>
        <v>1</v>
      </c>
      <c r="I3133" t="str">
        <f>+VLOOKUP(Importaciones_mensuales[[#This Row],[Código Arancelario]],Codigos10[],5,0)</f>
        <v>Uva</v>
      </c>
      <c r="J3133">
        <f>+VLOOKUP(Importaciones_mensuales[[#This Row],[Categoría]],Cod_Tipo_cultivo[],2,0)</f>
        <v>11</v>
      </c>
      <c r="K3133" t="s">
        <v>129</v>
      </c>
      <c r="L3133">
        <f>+VLOOKUP(Importaciones_mensuales[[#This Row],[Contenido]],Contenido_cod[],2,0)</f>
        <v>1</v>
      </c>
      <c r="M3133" t="str">
        <f>+VLOOKUP(Importaciones_mensuales[[#This Row],[Código Arancelario]],Codigos10[],7,0)</f>
        <v>Flame seedles</v>
      </c>
      <c r="N3133">
        <v>2015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1651.2</v>
      </c>
      <c r="V3133">
        <v>6831.6153999999997</v>
      </c>
      <c r="W3133">
        <v>0</v>
      </c>
      <c r="X3133">
        <v>0</v>
      </c>
      <c r="Y3133">
        <v>0</v>
      </c>
      <c r="Z3133">
        <v>0</v>
      </c>
    </row>
    <row r="3134" spans="1:26" x14ac:dyDescent="0.25">
      <c r="A3134" t="s">
        <v>338</v>
      </c>
      <c r="B3134" t="s">
        <v>363</v>
      </c>
      <c r="C3134" t="str">
        <f>+VLOOKUP(Importaciones_mensuales[[#This Row],[Código Arancelario]],Codigos10[],2,0)</f>
        <v>Chirimoya</v>
      </c>
      <c r="D3134">
        <f>+VLOOKUP(Importaciones_mensuales[[#This Row],[Cultivo]],Cod_categoría[],2,0)</f>
        <v>100107002</v>
      </c>
      <c r="E3134" t="str">
        <f>+VLOOKUP(Importaciones_mensuales[[#This Row],[Código Arancelario]],Codigos10[],4,0)</f>
        <v>Fresco</v>
      </c>
      <c r="F3134">
        <f>+VLOOKUP(Importaciones_mensuales[[#This Row],[Procesamiento]],Cod_procesamiento[],2,0)</f>
        <v>4</v>
      </c>
      <c r="G3134" t="str">
        <f>+VLOOKUP(Importaciones_mensuales[[#This Row],[Código Arancelario]],Codigos10[],3,0)</f>
        <v>Sin especificar</v>
      </c>
      <c r="H3134">
        <f>+VLOOKUP(Importaciones_mensuales[[#This Row],[Tipo]],Cod_tipo[],2,0)</f>
        <v>5</v>
      </c>
      <c r="I3134" t="str">
        <f>+VLOOKUP(Importaciones_mensuales[[#This Row],[Código Arancelario]],Codigos10[],5,0)</f>
        <v>Tropicales y Subtropicales</v>
      </c>
      <c r="J3134">
        <f>+VLOOKUP(Importaciones_mensuales[[#This Row],[Categoría]],Cod_Tipo_cultivo[],2,0)</f>
        <v>4</v>
      </c>
      <c r="K3134" t="s">
        <v>129</v>
      </c>
      <c r="L3134">
        <f>+VLOOKUP(Importaciones_mensuales[[#This Row],[Contenido]],Contenido_cod[],2,0)</f>
        <v>1</v>
      </c>
      <c r="M3134" t="str">
        <f>+VLOOKUP(Importaciones_mensuales[[#This Row],[Código Arancelario]],Codigos10[],7,0)</f>
        <v>Sin especificar</v>
      </c>
      <c r="N3134">
        <v>2015</v>
      </c>
      <c r="O3134" t="s">
        <v>364</v>
      </c>
      <c r="P3134">
        <v>2.9729279407576188</v>
      </c>
      <c r="Q3134" t="s">
        <v>364</v>
      </c>
      <c r="R3134">
        <v>3.2944066666666663</v>
      </c>
      <c r="S3134" t="s">
        <v>364</v>
      </c>
      <c r="T3134" t="s">
        <v>364</v>
      </c>
      <c r="U3134">
        <v>3.1637267904509283</v>
      </c>
      <c r="V3134" t="s">
        <v>364</v>
      </c>
      <c r="W3134">
        <v>3.2621818181818183</v>
      </c>
      <c r="X3134" t="s">
        <v>364</v>
      </c>
      <c r="Y3134" t="s">
        <v>364</v>
      </c>
      <c r="Z3134" t="s">
        <v>364</v>
      </c>
    </row>
    <row r="3135" spans="1:26" x14ac:dyDescent="0.25">
      <c r="A3135" t="s">
        <v>192</v>
      </c>
      <c r="B3135" t="s">
        <v>362</v>
      </c>
      <c r="C3135" t="str">
        <f>+VLOOKUP(Importaciones_mensuales[[#This Row],[Código Arancelario]],Codigos10[],2,0)</f>
        <v>Uva</v>
      </c>
      <c r="D3135">
        <f>+VLOOKUP(Importaciones_mensuales[[#This Row],[Cultivo]],Cod_categoría[],2,0)</f>
        <v>100109001</v>
      </c>
      <c r="E3135" t="str">
        <f>+VLOOKUP(Importaciones_mensuales[[#This Row],[Código Arancelario]],Codigos10[],4,0)</f>
        <v>Fresco</v>
      </c>
      <c r="F3135">
        <f>+VLOOKUP(Importaciones_mensuales[[#This Row],[Procesamiento]],Cod_procesamiento[],2,0)</f>
        <v>4</v>
      </c>
      <c r="G3135" t="str">
        <f>+VLOOKUP(Importaciones_mensuales[[#This Row],[Código Arancelario]],Codigos10[],3,0)</f>
        <v>No orgánico</v>
      </c>
      <c r="H3135">
        <f>+VLOOKUP(Importaciones_mensuales[[#This Row],[Tipo]],Cod_tipo[],2,0)</f>
        <v>2</v>
      </c>
      <c r="I3135" t="str">
        <f>+VLOOKUP(Importaciones_mensuales[[#This Row],[Código Arancelario]],Codigos10[],5,0)</f>
        <v>Uva</v>
      </c>
      <c r="J3135">
        <f>+VLOOKUP(Importaciones_mensuales[[#This Row],[Categoría]],Cod_Tipo_cultivo[],2,0)</f>
        <v>11</v>
      </c>
      <c r="K3135" t="s">
        <v>129</v>
      </c>
      <c r="L3135">
        <f>+VLOOKUP(Importaciones_mensuales[[#This Row],[Contenido]],Contenido_cod[],2,0)</f>
        <v>1</v>
      </c>
      <c r="M3135" t="str">
        <f>+VLOOKUP(Importaciones_mensuales[[#This Row],[Código Arancelario]],Codigos10[],7,0)</f>
        <v>Flame seedles</v>
      </c>
      <c r="N3135">
        <v>2015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1120.5999999999999</v>
      </c>
      <c r="V3135">
        <v>14970.48</v>
      </c>
      <c r="W3135">
        <v>0</v>
      </c>
      <c r="X3135">
        <v>0</v>
      </c>
      <c r="Y3135">
        <v>0</v>
      </c>
      <c r="Z3135">
        <v>0</v>
      </c>
    </row>
    <row r="3136" spans="1:26" x14ac:dyDescent="0.25">
      <c r="A3136" t="s">
        <v>291</v>
      </c>
      <c r="B3136" t="s">
        <v>362</v>
      </c>
      <c r="C3136" t="str">
        <f>+VLOOKUP(Importaciones_mensuales[[#This Row],[Código Arancelario]],Codigos10[],2,0)</f>
        <v>Uva</v>
      </c>
      <c r="D3136">
        <f>+VLOOKUP(Importaciones_mensuales[[#This Row],[Cultivo]],Cod_categoría[],2,0)</f>
        <v>100109001</v>
      </c>
      <c r="E3136" t="str">
        <f>+VLOOKUP(Importaciones_mensuales[[#This Row],[Código Arancelario]],Codigos10[],4,0)</f>
        <v>Fresco</v>
      </c>
      <c r="F3136">
        <f>+VLOOKUP(Importaciones_mensuales[[#This Row],[Procesamiento]],Cod_procesamiento[],2,0)</f>
        <v>4</v>
      </c>
      <c r="G3136" t="str">
        <f>+VLOOKUP(Importaciones_mensuales[[#This Row],[Código Arancelario]],Codigos10[],3,0)</f>
        <v>No orgánico</v>
      </c>
      <c r="H3136">
        <f>+VLOOKUP(Importaciones_mensuales[[#This Row],[Tipo]],Cod_tipo[],2,0)</f>
        <v>2</v>
      </c>
      <c r="I3136" t="str">
        <f>+VLOOKUP(Importaciones_mensuales[[#This Row],[Código Arancelario]],Codigos10[],5,0)</f>
        <v>Uva</v>
      </c>
      <c r="J3136">
        <f>+VLOOKUP(Importaciones_mensuales[[#This Row],[Categoría]],Cod_Tipo_cultivo[],2,0)</f>
        <v>11</v>
      </c>
      <c r="K3136" t="s">
        <v>129</v>
      </c>
      <c r="L3136">
        <f>+VLOOKUP(Importaciones_mensuales[[#This Row],[Contenido]],Contenido_cod[],2,0)</f>
        <v>1</v>
      </c>
      <c r="M3136" t="str">
        <f>+VLOOKUP(Importaciones_mensuales[[#This Row],[Código Arancelario]],Codigos10[],7,0)</f>
        <v>Red globe</v>
      </c>
      <c r="N3136">
        <v>2015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2857.66</v>
      </c>
      <c r="X3136">
        <v>16677.898000000001</v>
      </c>
      <c r="Y3136">
        <v>0</v>
      </c>
      <c r="Z3136">
        <v>0</v>
      </c>
    </row>
    <row r="3137" spans="1:26" x14ac:dyDescent="0.25">
      <c r="A3137" t="s">
        <v>293</v>
      </c>
      <c r="B3137" t="s">
        <v>362</v>
      </c>
      <c r="C3137" t="str">
        <f>+VLOOKUP(Importaciones_mensuales[[#This Row],[Código Arancelario]],Codigos10[],2,0)</f>
        <v>Uva</v>
      </c>
      <c r="D3137">
        <f>+VLOOKUP(Importaciones_mensuales[[#This Row],[Cultivo]],Cod_categoría[],2,0)</f>
        <v>100109001</v>
      </c>
      <c r="E3137" t="str">
        <f>+VLOOKUP(Importaciones_mensuales[[#This Row],[Código Arancelario]],Codigos10[],4,0)</f>
        <v>Fresco</v>
      </c>
      <c r="F3137">
        <f>+VLOOKUP(Importaciones_mensuales[[#This Row],[Procesamiento]],Cod_procesamiento[],2,0)</f>
        <v>4</v>
      </c>
      <c r="G3137" t="str">
        <f>+VLOOKUP(Importaciones_mensuales[[#This Row],[Código Arancelario]],Codigos10[],3,0)</f>
        <v>No orgánico</v>
      </c>
      <c r="H3137">
        <f>+VLOOKUP(Importaciones_mensuales[[#This Row],[Tipo]],Cod_tipo[],2,0)</f>
        <v>2</v>
      </c>
      <c r="I3137" t="str">
        <f>+VLOOKUP(Importaciones_mensuales[[#This Row],[Código Arancelario]],Codigos10[],5,0)</f>
        <v>Uva</v>
      </c>
      <c r="J3137">
        <f>+VLOOKUP(Importaciones_mensuales[[#This Row],[Categoría]],Cod_Tipo_cultivo[],2,0)</f>
        <v>11</v>
      </c>
      <c r="K3137" t="s">
        <v>129</v>
      </c>
      <c r="L3137">
        <f>+VLOOKUP(Importaciones_mensuales[[#This Row],[Contenido]],Contenido_cod[],2,0)</f>
        <v>1</v>
      </c>
      <c r="M3137" t="str">
        <f>+VLOOKUP(Importaciones_mensuales[[#This Row],[Código Arancelario]],Codigos10[],7,0)</f>
        <v>Crimson seedless</v>
      </c>
      <c r="N3137">
        <v>2015</v>
      </c>
      <c r="O3137">
        <v>0</v>
      </c>
      <c r="P3137">
        <v>0</v>
      </c>
      <c r="Q3137">
        <v>13940</v>
      </c>
      <c r="R3137">
        <v>0</v>
      </c>
      <c r="S3137">
        <v>0</v>
      </c>
      <c r="T3137">
        <v>0</v>
      </c>
      <c r="U3137">
        <v>0</v>
      </c>
      <c r="V3137">
        <v>0</v>
      </c>
      <c r="W3137">
        <v>0</v>
      </c>
      <c r="X3137">
        <v>0</v>
      </c>
      <c r="Y3137">
        <v>3302.4</v>
      </c>
      <c r="Z3137">
        <v>0</v>
      </c>
    </row>
    <row r="3138" spans="1:26" x14ac:dyDescent="0.25">
      <c r="A3138" t="s">
        <v>194</v>
      </c>
      <c r="B3138" t="s">
        <v>362</v>
      </c>
      <c r="C3138" t="str">
        <f>+VLOOKUP(Importaciones_mensuales[[#This Row],[Código Arancelario]],Codigos10[],2,0)</f>
        <v>Uva</v>
      </c>
      <c r="D3138">
        <f>+VLOOKUP(Importaciones_mensuales[[#This Row],[Cultivo]],Cod_categoría[],2,0)</f>
        <v>100109001</v>
      </c>
      <c r="E3138" t="str">
        <f>+VLOOKUP(Importaciones_mensuales[[#This Row],[Código Arancelario]],Codigos10[],4,0)</f>
        <v>Fresco</v>
      </c>
      <c r="F3138">
        <f>+VLOOKUP(Importaciones_mensuales[[#This Row],[Procesamiento]],Cod_procesamiento[],2,0)</f>
        <v>4</v>
      </c>
      <c r="G3138" t="str">
        <f>+VLOOKUP(Importaciones_mensuales[[#This Row],[Código Arancelario]],Codigos10[],3,0)</f>
        <v>No orgánico</v>
      </c>
      <c r="H3138">
        <f>+VLOOKUP(Importaciones_mensuales[[#This Row],[Tipo]],Cod_tipo[],2,0)</f>
        <v>2</v>
      </c>
      <c r="I3138" t="str">
        <f>+VLOOKUP(Importaciones_mensuales[[#This Row],[Código Arancelario]],Codigos10[],5,0)</f>
        <v>Uva</v>
      </c>
      <c r="J3138">
        <f>+VLOOKUP(Importaciones_mensuales[[#This Row],[Categoría]],Cod_Tipo_cultivo[],2,0)</f>
        <v>11</v>
      </c>
      <c r="K3138" t="s">
        <v>129</v>
      </c>
      <c r="L3138">
        <f>+VLOOKUP(Importaciones_mensuales[[#This Row],[Contenido]],Contenido_cod[],2,0)</f>
        <v>1</v>
      </c>
      <c r="M3138" t="str">
        <f>+VLOOKUP(Importaciones_mensuales[[#This Row],[Código Arancelario]],Codigos10[],7,0)</f>
        <v>Sugraone</v>
      </c>
      <c r="N3138">
        <v>2015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2241.1999999999998</v>
      </c>
      <c r="V3138">
        <v>7740</v>
      </c>
      <c r="W3138">
        <v>0</v>
      </c>
      <c r="X3138">
        <v>0</v>
      </c>
      <c r="Y3138">
        <v>0</v>
      </c>
      <c r="Z3138">
        <v>0</v>
      </c>
    </row>
    <row r="3139" spans="1:26" x14ac:dyDescent="0.25">
      <c r="A3139" t="s">
        <v>229</v>
      </c>
      <c r="B3139" t="s">
        <v>362</v>
      </c>
      <c r="C3139" t="str">
        <f>+VLOOKUP(Importaciones_mensuales[[#This Row],[Código Arancelario]],Codigos10[],2,0)</f>
        <v>Ciruela</v>
      </c>
      <c r="D3139">
        <f>+VLOOKUP(Importaciones_mensuales[[#This Row],[Cultivo]],Cod_categoría[],2,0)</f>
        <v>100103002</v>
      </c>
      <c r="E3139" t="str">
        <f>+VLOOKUP(Importaciones_mensuales[[#This Row],[Código Arancelario]],Codigos10[],4,0)</f>
        <v>Fresco</v>
      </c>
      <c r="F3139">
        <f>+VLOOKUP(Importaciones_mensuales[[#This Row],[Procesamiento]],Cod_procesamiento[],2,0)</f>
        <v>4</v>
      </c>
      <c r="G3139" t="str">
        <f>+VLOOKUP(Importaciones_mensuales[[#This Row],[Código Arancelario]],Codigos10[],3,0)</f>
        <v>No orgánico</v>
      </c>
      <c r="H3139">
        <f>+VLOOKUP(Importaciones_mensuales[[#This Row],[Tipo]],Cod_tipo[],2,0)</f>
        <v>2</v>
      </c>
      <c r="I3139" t="str">
        <f>+VLOOKUP(Importaciones_mensuales[[#This Row],[Código Arancelario]],Codigos10[],5,0)</f>
        <v>Frutos de carozo</v>
      </c>
      <c r="J3139">
        <f>+VLOOKUP(Importaciones_mensuales[[#This Row],[Categoría]],Cod_Tipo_cultivo[],2,0)</f>
        <v>5</v>
      </c>
      <c r="K3139" t="s">
        <v>129</v>
      </c>
      <c r="L3139">
        <f>+VLOOKUP(Importaciones_mensuales[[#This Row],[Contenido]],Contenido_cod[],2,0)</f>
        <v>1</v>
      </c>
      <c r="M3139" t="str">
        <f>+VLOOKUP(Importaciones_mensuales[[#This Row],[Código Arancelario]],Codigos10[],7,0)</f>
        <v>Sin especificar</v>
      </c>
      <c r="N3139">
        <v>2015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840</v>
      </c>
      <c r="V3139">
        <v>5138</v>
      </c>
      <c r="W3139">
        <v>5720.8</v>
      </c>
      <c r="X3139">
        <v>3048</v>
      </c>
      <c r="Y3139">
        <v>0</v>
      </c>
      <c r="Z3139">
        <v>0</v>
      </c>
    </row>
    <row r="3140" spans="1:26" x14ac:dyDescent="0.25">
      <c r="A3140" t="s">
        <v>240</v>
      </c>
      <c r="B3140" t="s">
        <v>362</v>
      </c>
      <c r="C3140" t="str">
        <f>+VLOOKUP(Importaciones_mensuales[[#This Row],[Código Arancelario]],Codigos10[],2,0)</f>
        <v>Arándano</v>
      </c>
      <c r="D3140">
        <f>+VLOOKUP(Importaciones_mensuales[[#This Row],[Cultivo]],Cod_categoría[],2,0)</f>
        <v>100101001</v>
      </c>
      <c r="E3140" t="str">
        <f>+VLOOKUP(Importaciones_mensuales[[#This Row],[Código Arancelario]],Codigos10[],4,0)</f>
        <v>Fresco</v>
      </c>
      <c r="F3140">
        <f>+VLOOKUP(Importaciones_mensuales[[#This Row],[Procesamiento]],Cod_procesamiento[],2,0)</f>
        <v>4</v>
      </c>
      <c r="G3140" t="str">
        <f>+VLOOKUP(Importaciones_mensuales[[#This Row],[Código Arancelario]],Codigos10[],3,0)</f>
        <v>No orgánico</v>
      </c>
      <c r="H3140">
        <f>+VLOOKUP(Importaciones_mensuales[[#This Row],[Tipo]],Cod_tipo[],2,0)</f>
        <v>2</v>
      </c>
      <c r="I3140" t="str">
        <f>+VLOOKUP(Importaciones_mensuales[[#This Row],[Código Arancelario]],Codigos10[],5,0)</f>
        <v>Berries</v>
      </c>
      <c r="J3140">
        <f>+VLOOKUP(Importaciones_mensuales[[#This Row],[Categoría]],Cod_Tipo_cultivo[],2,0)</f>
        <v>1</v>
      </c>
      <c r="K3140" t="s">
        <v>129</v>
      </c>
      <c r="L3140">
        <f>+VLOOKUP(Importaciones_mensuales[[#This Row],[Contenido]],Contenido_cod[],2,0)</f>
        <v>1</v>
      </c>
      <c r="M3140" t="str">
        <f>+VLOOKUP(Importaciones_mensuales[[#This Row],[Código Arancelario]],Codigos10[],7,0)</f>
        <v>Azul</v>
      </c>
      <c r="N3140">
        <v>2015</v>
      </c>
      <c r="O3140">
        <v>0</v>
      </c>
      <c r="P3140">
        <v>0</v>
      </c>
      <c r="Q3140">
        <v>0</v>
      </c>
      <c r="R3140">
        <v>0.15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  <c r="Y3140">
        <v>0</v>
      </c>
      <c r="Z3140">
        <v>0</v>
      </c>
    </row>
    <row r="3141" spans="1:26" x14ac:dyDescent="0.25">
      <c r="A3141" t="s">
        <v>252</v>
      </c>
      <c r="B3141" t="s">
        <v>363</v>
      </c>
      <c r="C3141" t="str">
        <f>+VLOOKUP(Importaciones_mensuales[[#This Row],[Código Arancelario]],Codigos10[],2,0)</f>
        <v>Zarzamora</v>
      </c>
      <c r="D3141">
        <f>+VLOOKUP(Importaciones_mensuales[[#This Row],[Cultivo]],Cod_categoría[],2,0)</f>
        <v>100114038</v>
      </c>
      <c r="E3141" t="str">
        <f>+VLOOKUP(Importaciones_mensuales[[#This Row],[Código Arancelario]],Codigos10[],4,0)</f>
        <v>Congelado</v>
      </c>
      <c r="F3141">
        <f>+VLOOKUP(Importaciones_mensuales[[#This Row],[Procesamiento]],Cod_procesamiento[],2,0)</f>
        <v>1</v>
      </c>
      <c r="G3141" t="str">
        <f>+VLOOKUP(Importaciones_mensuales[[#This Row],[Código Arancelario]],Codigos10[],3,0)</f>
        <v>Sin especificar</v>
      </c>
      <c r="H3141">
        <f>+VLOOKUP(Importaciones_mensuales[[#This Row],[Tipo]],Cod_tipo[],2,0)</f>
        <v>5</v>
      </c>
      <c r="I3141" t="str">
        <f>+VLOOKUP(Importaciones_mensuales[[#This Row],[Código Arancelario]],Codigos10[],5,0)</f>
        <v>Berries</v>
      </c>
      <c r="J3141">
        <f>+VLOOKUP(Importaciones_mensuales[[#This Row],[Categoría]],Cod_Tipo_cultivo[],2,0)</f>
        <v>1</v>
      </c>
      <c r="K3141" t="s">
        <v>129</v>
      </c>
      <c r="L3141">
        <f>+VLOOKUP(Importaciones_mensuales[[#This Row],[Contenido]],Contenido_cod[],2,0)</f>
        <v>1</v>
      </c>
      <c r="M3141" t="str">
        <f>+VLOOKUP(Importaciones_mensuales[[#This Row],[Código Arancelario]],Codigos10[],7,0)</f>
        <v>Sin especificar</v>
      </c>
      <c r="N3141">
        <v>2015</v>
      </c>
      <c r="O3141" t="s">
        <v>364</v>
      </c>
      <c r="P3141" t="s">
        <v>364</v>
      </c>
      <c r="Q3141" t="s">
        <v>364</v>
      </c>
      <c r="R3141" t="s">
        <v>364</v>
      </c>
      <c r="S3141" t="s">
        <v>364</v>
      </c>
      <c r="T3141" t="s">
        <v>364</v>
      </c>
      <c r="U3141" t="s">
        <v>364</v>
      </c>
      <c r="V3141">
        <v>62.039578217535755</v>
      </c>
      <c r="W3141">
        <v>1892.25</v>
      </c>
      <c r="X3141">
        <v>1.4433384789677541</v>
      </c>
      <c r="Y3141" t="s">
        <v>364</v>
      </c>
      <c r="Z3141" t="s">
        <v>364</v>
      </c>
    </row>
    <row r="3142" spans="1:26" x14ac:dyDescent="0.25">
      <c r="A3142" t="s">
        <v>361</v>
      </c>
      <c r="B3142" t="s">
        <v>362</v>
      </c>
      <c r="C3142" t="str">
        <f>+VLOOKUP(Importaciones_mensuales[[#This Row],[Código Arancelario]],Codigos10[],2,0)</f>
        <v>Cramberries</v>
      </c>
      <c r="D3142">
        <f>+VLOOKUP(Importaciones_mensuales[[#This Row],[Cultivo]],Cod_categoría[],2,0)</f>
        <v>100114022</v>
      </c>
      <c r="E3142" t="str">
        <f>+VLOOKUP(Importaciones_mensuales[[#This Row],[Código Arancelario]],Codigos10[],4,0)</f>
        <v>Fresco</v>
      </c>
      <c r="F3142">
        <f>+VLOOKUP(Importaciones_mensuales[[#This Row],[Procesamiento]],Cod_procesamiento[],2,0)</f>
        <v>4</v>
      </c>
      <c r="G3142" t="str">
        <f>+VLOOKUP(Importaciones_mensuales[[#This Row],[Código Arancelario]],Codigos10[],3,0)</f>
        <v>No orgánico</v>
      </c>
      <c r="H3142">
        <f>+VLOOKUP(Importaciones_mensuales[[#This Row],[Tipo]],Cod_tipo[],2,0)</f>
        <v>2</v>
      </c>
      <c r="I3142" t="str">
        <f>+VLOOKUP(Importaciones_mensuales[[#This Row],[Código Arancelario]],Codigos10[],5,0)</f>
        <v>Berries</v>
      </c>
      <c r="J3142">
        <f>+VLOOKUP(Importaciones_mensuales[[#This Row],[Categoría]],Cod_Tipo_cultivo[],2,0)</f>
        <v>1</v>
      </c>
      <c r="K3142" t="s">
        <v>129</v>
      </c>
      <c r="L3142">
        <f>+VLOOKUP(Importaciones_mensuales[[#This Row],[Contenido]],Contenido_cod[],2,0)</f>
        <v>1</v>
      </c>
      <c r="M3142" t="str">
        <f>+VLOOKUP(Importaciones_mensuales[[#This Row],[Código Arancelario]],Codigos10[],7,0)</f>
        <v>Sin especificar</v>
      </c>
      <c r="N3142">
        <v>2015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12.8385</v>
      </c>
      <c r="U3142">
        <v>0</v>
      </c>
      <c r="V3142">
        <v>0</v>
      </c>
      <c r="W3142">
        <v>0</v>
      </c>
      <c r="X3142">
        <v>0</v>
      </c>
      <c r="Y3142">
        <v>0</v>
      </c>
      <c r="Z3142">
        <v>0</v>
      </c>
    </row>
    <row r="3143" spans="1:26" x14ac:dyDescent="0.25">
      <c r="A3143" t="s">
        <v>298</v>
      </c>
      <c r="B3143" t="s">
        <v>362</v>
      </c>
      <c r="C3143" t="str">
        <f>+VLOOKUP(Importaciones_mensuales[[#This Row],[Código Arancelario]],Codigos10[],2,0)</f>
        <v>Mora</v>
      </c>
      <c r="D3143">
        <f>+VLOOKUP(Importaciones_mensuales[[#This Row],[Cultivo]],Cod_categoría[],2,0)</f>
        <v>100101008</v>
      </c>
      <c r="E3143" t="str">
        <f>+VLOOKUP(Importaciones_mensuales[[#This Row],[Código Arancelario]],Codigos10[],4,0)</f>
        <v>Congelado</v>
      </c>
      <c r="F3143">
        <f>+VLOOKUP(Importaciones_mensuales[[#This Row],[Procesamiento]],Cod_procesamiento[],2,0)</f>
        <v>1</v>
      </c>
      <c r="G3143" t="str">
        <f>+VLOOKUP(Importaciones_mensuales[[#This Row],[Código Arancelario]],Codigos10[],3,0)</f>
        <v>Orgánico</v>
      </c>
      <c r="H3143">
        <f>+VLOOKUP(Importaciones_mensuales[[#This Row],[Tipo]],Cod_tipo[],2,0)</f>
        <v>1</v>
      </c>
      <c r="I3143" t="str">
        <f>+VLOOKUP(Importaciones_mensuales[[#This Row],[Código Arancelario]],Codigos10[],5,0)</f>
        <v>Berries</v>
      </c>
      <c r="J3143">
        <f>+VLOOKUP(Importaciones_mensuales[[#This Row],[Categoría]],Cod_Tipo_cultivo[],2,0)</f>
        <v>1</v>
      </c>
      <c r="K3143" t="s">
        <v>129</v>
      </c>
      <c r="L3143">
        <f>+VLOOKUP(Importaciones_mensuales[[#This Row],[Contenido]],Contenido_cod[],2,0)</f>
        <v>1</v>
      </c>
      <c r="M3143" t="str">
        <f>+VLOOKUP(Importaciones_mensuales[[#This Row],[Código Arancelario]],Codigos10[],7,0)</f>
        <v>Sin especificar</v>
      </c>
      <c r="N3143">
        <v>2015</v>
      </c>
      <c r="O3143">
        <v>0</v>
      </c>
      <c r="P3143">
        <v>0</v>
      </c>
      <c r="Q3143">
        <v>0</v>
      </c>
      <c r="R3143">
        <v>0</v>
      </c>
      <c r="S3143">
        <v>15</v>
      </c>
      <c r="T3143">
        <v>0</v>
      </c>
      <c r="U3143">
        <v>0</v>
      </c>
      <c r="V3143">
        <v>0</v>
      </c>
      <c r="W3143">
        <v>0</v>
      </c>
      <c r="X3143">
        <v>0</v>
      </c>
      <c r="Y3143">
        <v>0</v>
      </c>
      <c r="Z3143">
        <v>24000</v>
      </c>
    </row>
    <row r="3144" spans="1:26" x14ac:dyDescent="0.25">
      <c r="A3144" t="s">
        <v>256</v>
      </c>
      <c r="B3144" t="s">
        <v>363</v>
      </c>
      <c r="C3144" t="str">
        <f>+VLOOKUP(Importaciones_mensuales[[#This Row],[Código Arancelario]],Codigos10[],2,0)</f>
        <v>Damasco</v>
      </c>
      <c r="D3144">
        <f>+VLOOKUP(Importaciones_mensuales[[#This Row],[Cultivo]],Cod_categoría[],2,0)</f>
        <v>100103003</v>
      </c>
      <c r="E3144" t="str">
        <f>+VLOOKUP(Importaciones_mensuales[[#This Row],[Código Arancelario]],Codigos10[],4,0)</f>
        <v>Congelado</v>
      </c>
      <c r="F3144">
        <f>+VLOOKUP(Importaciones_mensuales[[#This Row],[Procesamiento]],Cod_procesamiento[],2,0)</f>
        <v>1</v>
      </c>
      <c r="G3144" t="str">
        <f>+VLOOKUP(Importaciones_mensuales[[#This Row],[Código Arancelario]],Codigos10[],3,0)</f>
        <v>Sin especificar</v>
      </c>
      <c r="H3144">
        <f>+VLOOKUP(Importaciones_mensuales[[#This Row],[Tipo]],Cod_tipo[],2,0)</f>
        <v>5</v>
      </c>
      <c r="I3144" t="str">
        <f>+VLOOKUP(Importaciones_mensuales[[#This Row],[Código Arancelario]],Codigos10[],5,0)</f>
        <v>Frutos de carozo</v>
      </c>
      <c r="J3144">
        <f>+VLOOKUP(Importaciones_mensuales[[#This Row],[Categoría]],Cod_Tipo_cultivo[],2,0)</f>
        <v>5</v>
      </c>
      <c r="K3144" t="s">
        <v>129</v>
      </c>
      <c r="L3144">
        <f>+VLOOKUP(Importaciones_mensuales[[#This Row],[Contenido]],Contenido_cod[],2,0)</f>
        <v>1</v>
      </c>
      <c r="M3144" t="str">
        <f>+VLOOKUP(Importaciones_mensuales[[#This Row],[Código Arancelario]],Codigos10[],7,0)</f>
        <v>Sin especificar</v>
      </c>
      <c r="N3144">
        <v>2015</v>
      </c>
      <c r="O3144" t="s">
        <v>364</v>
      </c>
      <c r="P3144" t="s">
        <v>364</v>
      </c>
      <c r="Q3144" t="s">
        <v>364</v>
      </c>
      <c r="R3144" t="s">
        <v>364</v>
      </c>
      <c r="S3144">
        <v>1.04</v>
      </c>
      <c r="T3144" t="s">
        <v>364</v>
      </c>
      <c r="U3144" t="s">
        <v>364</v>
      </c>
      <c r="V3144" t="s">
        <v>364</v>
      </c>
      <c r="W3144" t="s">
        <v>364</v>
      </c>
      <c r="X3144" t="s">
        <v>364</v>
      </c>
      <c r="Y3144" t="s">
        <v>364</v>
      </c>
      <c r="Z3144" t="s">
        <v>364</v>
      </c>
    </row>
    <row r="3145" spans="1:26" x14ac:dyDescent="0.25">
      <c r="A3145" t="s">
        <v>257</v>
      </c>
      <c r="B3145" t="s">
        <v>363</v>
      </c>
      <c r="C3145" t="str">
        <f>+VLOOKUP(Importaciones_mensuales[[#This Row],[Código Arancelario]],Codigos10[],2,0)</f>
        <v>Durazno</v>
      </c>
      <c r="D3145">
        <f>+VLOOKUP(Importaciones_mensuales[[#This Row],[Cultivo]],Cod_categoría[],2,0)</f>
        <v>100103004</v>
      </c>
      <c r="E3145" t="str">
        <f>+VLOOKUP(Importaciones_mensuales[[#This Row],[Código Arancelario]],Codigos10[],4,0)</f>
        <v>Congelado</v>
      </c>
      <c r="F3145">
        <f>+VLOOKUP(Importaciones_mensuales[[#This Row],[Procesamiento]],Cod_procesamiento[],2,0)</f>
        <v>1</v>
      </c>
      <c r="G3145" t="str">
        <f>+VLOOKUP(Importaciones_mensuales[[#This Row],[Código Arancelario]],Codigos10[],3,0)</f>
        <v>Sin especificar</v>
      </c>
      <c r="H3145">
        <f>+VLOOKUP(Importaciones_mensuales[[#This Row],[Tipo]],Cod_tipo[],2,0)</f>
        <v>5</v>
      </c>
      <c r="I3145" t="str">
        <f>+VLOOKUP(Importaciones_mensuales[[#This Row],[Código Arancelario]],Codigos10[],5,0)</f>
        <v>Frutos de carozo</v>
      </c>
      <c r="J3145">
        <f>+VLOOKUP(Importaciones_mensuales[[#This Row],[Categoría]],Cod_Tipo_cultivo[],2,0)</f>
        <v>5</v>
      </c>
      <c r="K3145" t="s">
        <v>129</v>
      </c>
      <c r="L3145">
        <f>+VLOOKUP(Importaciones_mensuales[[#This Row],[Contenido]],Contenido_cod[],2,0)</f>
        <v>1</v>
      </c>
      <c r="M3145" t="str">
        <f>+VLOOKUP(Importaciones_mensuales[[#This Row],[Código Arancelario]],Codigos10[],7,0)</f>
        <v>Sin especificar</v>
      </c>
      <c r="N3145">
        <v>2015</v>
      </c>
      <c r="O3145">
        <v>1.3085</v>
      </c>
      <c r="P3145">
        <v>1.279744693877551</v>
      </c>
      <c r="Q3145">
        <v>1.2884687500000001</v>
      </c>
      <c r="R3145" t="s">
        <v>364</v>
      </c>
      <c r="S3145">
        <v>1.3524504000000002</v>
      </c>
      <c r="T3145" t="s">
        <v>364</v>
      </c>
      <c r="U3145">
        <v>2.2378497422293409</v>
      </c>
      <c r="V3145">
        <v>1.6851416666666665</v>
      </c>
      <c r="W3145">
        <v>1.4237627692307693</v>
      </c>
      <c r="X3145">
        <v>1.4574681944444445</v>
      </c>
      <c r="Y3145">
        <v>1.2583246478191232</v>
      </c>
      <c r="Z3145">
        <v>1.5135479977996547</v>
      </c>
    </row>
    <row r="3146" spans="1:26" x14ac:dyDescent="0.25">
      <c r="A3146" t="s">
        <v>321</v>
      </c>
      <c r="B3146" t="s">
        <v>363</v>
      </c>
      <c r="C3146" t="str">
        <f>+VLOOKUP(Importaciones_mensuales[[#This Row],[Código Arancelario]],Codigos10[],2,0)</f>
        <v>Kiwi</v>
      </c>
      <c r="D3146">
        <f>+VLOOKUP(Importaciones_mensuales[[#This Row],[Cultivo]],Cod_categoría[],2,0)</f>
        <v>100101007</v>
      </c>
      <c r="E3146" t="str">
        <f>+VLOOKUP(Importaciones_mensuales[[#This Row],[Código Arancelario]],Codigos10[],4,0)</f>
        <v>Congelado</v>
      </c>
      <c r="F3146">
        <f>+VLOOKUP(Importaciones_mensuales[[#This Row],[Procesamiento]],Cod_procesamiento[],2,0)</f>
        <v>1</v>
      </c>
      <c r="G3146" t="str">
        <f>+VLOOKUP(Importaciones_mensuales[[#This Row],[Código Arancelario]],Codigos10[],3,0)</f>
        <v>Sin especificar</v>
      </c>
      <c r="H3146">
        <f>+VLOOKUP(Importaciones_mensuales[[#This Row],[Tipo]],Cod_tipo[],2,0)</f>
        <v>5</v>
      </c>
      <c r="I3146" t="str">
        <f>+VLOOKUP(Importaciones_mensuales[[#This Row],[Código Arancelario]],Codigos10[],5,0)</f>
        <v>Berries</v>
      </c>
      <c r="J3146">
        <f>+VLOOKUP(Importaciones_mensuales[[#This Row],[Categoría]],Cod_Tipo_cultivo[],2,0)</f>
        <v>1</v>
      </c>
      <c r="K3146" t="s">
        <v>129</v>
      </c>
      <c r="L3146">
        <f>+VLOOKUP(Importaciones_mensuales[[#This Row],[Contenido]],Contenido_cod[],2,0)</f>
        <v>1</v>
      </c>
      <c r="M3146" t="str">
        <f>+VLOOKUP(Importaciones_mensuales[[#This Row],[Código Arancelario]],Codigos10[],7,0)</f>
        <v>Sin especificar</v>
      </c>
      <c r="N3146">
        <v>2015</v>
      </c>
      <c r="O3146" t="s">
        <v>364</v>
      </c>
      <c r="P3146" t="s">
        <v>364</v>
      </c>
      <c r="Q3146" t="s">
        <v>364</v>
      </c>
      <c r="R3146" t="s">
        <v>364</v>
      </c>
      <c r="S3146" t="s">
        <v>364</v>
      </c>
      <c r="T3146" t="s">
        <v>364</v>
      </c>
      <c r="U3146" t="s">
        <v>364</v>
      </c>
      <c r="V3146" t="s">
        <v>364</v>
      </c>
      <c r="W3146" t="s">
        <v>364</v>
      </c>
      <c r="X3146" t="s">
        <v>364</v>
      </c>
      <c r="Y3146" t="s">
        <v>364</v>
      </c>
      <c r="Z3146">
        <v>3.8333349639195231</v>
      </c>
    </row>
    <row r="3147" spans="1:26" x14ac:dyDescent="0.25">
      <c r="A3147" t="s">
        <v>259</v>
      </c>
      <c r="B3147" t="s">
        <v>363</v>
      </c>
      <c r="C3147" t="str">
        <f>+VLOOKUP(Importaciones_mensuales[[#This Row],[Código Arancelario]],Codigos10[],2,0)</f>
        <v>Uva</v>
      </c>
      <c r="D3147">
        <f>+VLOOKUP(Importaciones_mensuales[[#This Row],[Cultivo]],Cod_categoría[],2,0)</f>
        <v>100109001</v>
      </c>
      <c r="E3147" t="str">
        <f>+VLOOKUP(Importaciones_mensuales[[#This Row],[Código Arancelario]],Codigos10[],4,0)</f>
        <v>Congelado</v>
      </c>
      <c r="F3147">
        <f>+VLOOKUP(Importaciones_mensuales[[#This Row],[Procesamiento]],Cod_procesamiento[],2,0)</f>
        <v>1</v>
      </c>
      <c r="G3147" t="str">
        <f>+VLOOKUP(Importaciones_mensuales[[#This Row],[Código Arancelario]],Codigos10[],3,0)</f>
        <v>Sin especificar</v>
      </c>
      <c r="H3147">
        <f>+VLOOKUP(Importaciones_mensuales[[#This Row],[Tipo]],Cod_tipo[],2,0)</f>
        <v>5</v>
      </c>
      <c r="I3147" t="str">
        <f>+VLOOKUP(Importaciones_mensuales[[#This Row],[Código Arancelario]],Codigos10[],5,0)</f>
        <v>Uva</v>
      </c>
      <c r="J3147">
        <f>+VLOOKUP(Importaciones_mensuales[[#This Row],[Categoría]],Cod_Tipo_cultivo[],2,0)</f>
        <v>11</v>
      </c>
      <c r="K3147" t="s">
        <v>129</v>
      </c>
      <c r="L3147">
        <f>+VLOOKUP(Importaciones_mensuales[[#This Row],[Contenido]],Contenido_cod[],2,0)</f>
        <v>1</v>
      </c>
      <c r="M3147" t="str">
        <f>+VLOOKUP(Importaciones_mensuales[[#This Row],[Código Arancelario]],Codigos10[],7,0)</f>
        <v>Sin especificar</v>
      </c>
      <c r="N3147">
        <v>2015</v>
      </c>
      <c r="O3147" t="s">
        <v>364</v>
      </c>
      <c r="P3147" t="s">
        <v>364</v>
      </c>
      <c r="Q3147" t="s">
        <v>364</v>
      </c>
      <c r="R3147" t="s">
        <v>364</v>
      </c>
      <c r="S3147" t="s">
        <v>364</v>
      </c>
      <c r="T3147" t="s">
        <v>364</v>
      </c>
      <c r="U3147" t="s">
        <v>364</v>
      </c>
      <c r="V3147" t="s">
        <v>364</v>
      </c>
      <c r="W3147" t="s">
        <v>364</v>
      </c>
      <c r="X3147" t="s">
        <v>364</v>
      </c>
      <c r="Y3147" t="s">
        <v>364</v>
      </c>
      <c r="Z3147">
        <v>3.0857753579952267</v>
      </c>
    </row>
    <row r="3148" spans="1:26" x14ac:dyDescent="0.25">
      <c r="A3148" t="s">
        <v>248</v>
      </c>
      <c r="B3148" t="s">
        <v>362</v>
      </c>
      <c r="C3148" t="str">
        <f>+VLOOKUP(Importaciones_mensuales[[#This Row],[Código Arancelario]],Codigos10[],2,0)</f>
        <v>Mora</v>
      </c>
      <c r="D3148">
        <f>+VLOOKUP(Importaciones_mensuales[[#This Row],[Cultivo]],Cod_categoría[],2,0)</f>
        <v>100101008</v>
      </c>
      <c r="E3148" t="str">
        <f>+VLOOKUP(Importaciones_mensuales[[#This Row],[Código Arancelario]],Codigos10[],4,0)</f>
        <v>Congelado</v>
      </c>
      <c r="F3148">
        <f>+VLOOKUP(Importaciones_mensuales[[#This Row],[Procesamiento]],Cod_procesamiento[],2,0)</f>
        <v>1</v>
      </c>
      <c r="G3148" t="str">
        <f>+VLOOKUP(Importaciones_mensuales[[#This Row],[Código Arancelario]],Codigos10[],3,0)</f>
        <v>No orgánico</v>
      </c>
      <c r="H3148">
        <f>+VLOOKUP(Importaciones_mensuales[[#This Row],[Tipo]],Cod_tipo[],2,0)</f>
        <v>2</v>
      </c>
      <c r="I3148" t="str">
        <f>+VLOOKUP(Importaciones_mensuales[[#This Row],[Código Arancelario]],Codigos10[],5,0)</f>
        <v>Berries</v>
      </c>
      <c r="J3148">
        <f>+VLOOKUP(Importaciones_mensuales[[#This Row],[Categoría]],Cod_Tipo_cultivo[],2,0)</f>
        <v>1</v>
      </c>
      <c r="K3148" t="s">
        <v>129</v>
      </c>
      <c r="L3148">
        <f>+VLOOKUP(Importaciones_mensuales[[#This Row],[Contenido]],Contenido_cod[],2,0)</f>
        <v>1</v>
      </c>
      <c r="M3148" t="str">
        <f>+VLOOKUP(Importaciones_mensuales[[#This Row],[Código Arancelario]],Codigos10[],7,0)</f>
        <v>Sin especificar</v>
      </c>
      <c r="N3148">
        <v>2015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67932.179999999993</v>
      </c>
      <c r="Y3148">
        <v>36000</v>
      </c>
      <c r="Z3148">
        <v>4678.93</v>
      </c>
    </row>
    <row r="3149" spans="1:26" x14ac:dyDescent="0.25">
      <c r="A3149" t="s">
        <v>249</v>
      </c>
      <c r="B3149" t="s">
        <v>362</v>
      </c>
      <c r="C3149" t="str">
        <f>+VLOOKUP(Importaciones_mensuales[[#This Row],[Código Arancelario]],Codigos10[],2,0)</f>
        <v>Frambuesa</v>
      </c>
      <c r="D3149">
        <f>+VLOOKUP(Importaciones_mensuales[[#This Row],[Cultivo]],Cod_categoría[],2,0)</f>
        <v>100101004</v>
      </c>
      <c r="E3149" t="str">
        <f>+VLOOKUP(Importaciones_mensuales[[#This Row],[Código Arancelario]],Codigos10[],4,0)</f>
        <v>Congelado</v>
      </c>
      <c r="F3149">
        <f>+VLOOKUP(Importaciones_mensuales[[#This Row],[Procesamiento]],Cod_procesamiento[],2,0)</f>
        <v>1</v>
      </c>
      <c r="G3149" t="str">
        <f>+VLOOKUP(Importaciones_mensuales[[#This Row],[Código Arancelario]],Codigos10[],3,0)</f>
        <v>Orgánico</v>
      </c>
      <c r="H3149">
        <f>+VLOOKUP(Importaciones_mensuales[[#This Row],[Tipo]],Cod_tipo[],2,0)</f>
        <v>1</v>
      </c>
      <c r="I3149" t="str">
        <f>+VLOOKUP(Importaciones_mensuales[[#This Row],[Código Arancelario]],Codigos10[],5,0)</f>
        <v>Berries</v>
      </c>
      <c r="J3149">
        <f>+VLOOKUP(Importaciones_mensuales[[#This Row],[Categoría]],Cod_Tipo_cultivo[],2,0)</f>
        <v>1</v>
      </c>
      <c r="K3149" t="s">
        <v>129</v>
      </c>
      <c r="L3149">
        <f>+VLOOKUP(Importaciones_mensuales[[#This Row],[Contenido]],Contenido_cod[],2,0)</f>
        <v>1</v>
      </c>
      <c r="M3149" t="str">
        <f>+VLOOKUP(Importaciones_mensuales[[#This Row],[Código Arancelario]],Codigos10[],7,0)</f>
        <v>Sin especificar</v>
      </c>
      <c r="N3149">
        <v>2015</v>
      </c>
      <c r="O3149">
        <v>0</v>
      </c>
      <c r="P3149">
        <v>38980</v>
      </c>
      <c r="Q3149">
        <v>18980</v>
      </c>
      <c r="R3149">
        <v>20000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21000</v>
      </c>
      <c r="Z3149">
        <v>19559</v>
      </c>
    </row>
    <row r="3150" spans="1:26" x14ac:dyDescent="0.25">
      <c r="A3150" t="s">
        <v>265</v>
      </c>
      <c r="B3150" t="s">
        <v>363</v>
      </c>
      <c r="C3150" t="str">
        <f>+VLOOKUP(Importaciones_mensuales[[#This Row],[Código Arancelario]],Codigos10[],2,0)</f>
        <v>Damasco</v>
      </c>
      <c r="D3150">
        <f>+VLOOKUP(Importaciones_mensuales[[#This Row],[Cultivo]],Cod_categoría[],2,0)</f>
        <v>100103003</v>
      </c>
      <c r="E3150" t="str">
        <f>+VLOOKUP(Importaciones_mensuales[[#This Row],[Código Arancelario]],Codigos10[],4,0)</f>
        <v>Deshidratado</v>
      </c>
      <c r="F3150">
        <f>+VLOOKUP(Importaciones_mensuales[[#This Row],[Procesamiento]],Cod_procesamiento[],2,0)</f>
        <v>3</v>
      </c>
      <c r="G3150" t="str">
        <f>+VLOOKUP(Importaciones_mensuales[[#This Row],[Código Arancelario]],Codigos10[],3,0)</f>
        <v>Sin especificar</v>
      </c>
      <c r="H3150">
        <f>+VLOOKUP(Importaciones_mensuales[[#This Row],[Tipo]],Cod_tipo[],2,0)</f>
        <v>5</v>
      </c>
      <c r="I3150" t="str">
        <f>+VLOOKUP(Importaciones_mensuales[[#This Row],[Código Arancelario]],Codigos10[],5,0)</f>
        <v>Frutos de carozo</v>
      </c>
      <c r="J3150">
        <f>+VLOOKUP(Importaciones_mensuales[[#This Row],[Categoría]],Cod_Tipo_cultivo[],2,0)</f>
        <v>5</v>
      </c>
      <c r="K3150" t="s">
        <v>129</v>
      </c>
      <c r="L3150">
        <f>+VLOOKUP(Importaciones_mensuales[[#This Row],[Contenido]],Contenido_cod[],2,0)</f>
        <v>1</v>
      </c>
      <c r="M3150" t="str">
        <f>+VLOOKUP(Importaciones_mensuales[[#This Row],[Código Arancelario]],Codigos10[],7,0)</f>
        <v>Sin especificar</v>
      </c>
      <c r="N3150">
        <v>2015</v>
      </c>
      <c r="O3150">
        <v>2.2915867970660146</v>
      </c>
      <c r="P3150">
        <v>1.3848079991490267</v>
      </c>
      <c r="Q3150" t="s">
        <v>364</v>
      </c>
      <c r="R3150">
        <v>5.545064</v>
      </c>
      <c r="S3150">
        <v>0.64478666666666662</v>
      </c>
      <c r="T3150" t="s">
        <v>364</v>
      </c>
      <c r="U3150">
        <v>6.1204294444444445</v>
      </c>
      <c r="V3150" t="s">
        <v>364</v>
      </c>
      <c r="W3150">
        <v>1.2734925675675675</v>
      </c>
      <c r="X3150">
        <v>3.1002349137931033</v>
      </c>
      <c r="Y3150">
        <v>4.6146739999999999</v>
      </c>
      <c r="Z3150">
        <v>4.4364876237623765</v>
      </c>
    </row>
    <row r="3151" spans="1:26" x14ac:dyDescent="0.25">
      <c r="A3151" t="s">
        <v>254</v>
      </c>
      <c r="B3151" t="s">
        <v>362</v>
      </c>
      <c r="C3151" t="str">
        <f>+VLOOKUP(Importaciones_mensuales[[#This Row],[Código Arancelario]],Codigos10[],2,0)</f>
        <v>Arándano</v>
      </c>
      <c r="D3151">
        <f>+VLOOKUP(Importaciones_mensuales[[#This Row],[Cultivo]],Cod_categoría[],2,0)</f>
        <v>100101001</v>
      </c>
      <c r="E3151" t="str">
        <f>+VLOOKUP(Importaciones_mensuales[[#This Row],[Código Arancelario]],Codigos10[],4,0)</f>
        <v>Congelado</v>
      </c>
      <c r="F3151">
        <f>+VLOOKUP(Importaciones_mensuales[[#This Row],[Procesamiento]],Cod_procesamiento[],2,0)</f>
        <v>1</v>
      </c>
      <c r="G3151" t="str">
        <f>+VLOOKUP(Importaciones_mensuales[[#This Row],[Código Arancelario]],Codigos10[],3,0)</f>
        <v>Orgánico</v>
      </c>
      <c r="H3151">
        <f>+VLOOKUP(Importaciones_mensuales[[#This Row],[Tipo]],Cod_tipo[],2,0)</f>
        <v>1</v>
      </c>
      <c r="I3151" t="str">
        <f>+VLOOKUP(Importaciones_mensuales[[#This Row],[Código Arancelario]],Codigos10[],5,0)</f>
        <v>Berries</v>
      </c>
      <c r="J3151">
        <f>+VLOOKUP(Importaciones_mensuales[[#This Row],[Categoría]],Cod_Tipo_cultivo[],2,0)</f>
        <v>1</v>
      </c>
      <c r="K3151" t="s">
        <v>129</v>
      </c>
      <c r="L3151">
        <f>+VLOOKUP(Importaciones_mensuales[[#This Row],[Contenido]],Contenido_cod[],2,0)</f>
        <v>1</v>
      </c>
      <c r="M3151" t="str">
        <f>+VLOOKUP(Importaciones_mensuales[[#This Row],[Código Arancelario]],Codigos10[],7,0)</f>
        <v>Sin especificar</v>
      </c>
      <c r="N3151">
        <v>2015</v>
      </c>
      <c r="O3151">
        <v>0</v>
      </c>
      <c r="P3151">
        <v>0</v>
      </c>
      <c r="Q3151">
        <v>0</v>
      </c>
      <c r="R3151">
        <v>20000</v>
      </c>
      <c r="S3151">
        <v>20000</v>
      </c>
      <c r="T3151">
        <v>0</v>
      </c>
      <c r="U3151">
        <v>0</v>
      </c>
      <c r="V3151">
        <v>0</v>
      </c>
      <c r="W3151">
        <v>0</v>
      </c>
      <c r="X3151">
        <v>19990</v>
      </c>
      <c r="Y3151">
        <v>59760</v>
      </c>
      <c r="Z3151">
        <v>0</v>
      </c>
    </row>
    <row r="3152" spans="1:26" x14ac:dyDescent="0.25">
      <c r="A3152" t="s">
        <v>255</v>
      </c>
      <c r="B3152" t="s">
        <v>362</v>
      </c>
      <c r="C3152" t="str">
        <f>+VLOOKUP(Importaciones_mensuales[[#This Row],[Código Arancelario]],Codigos10[],2,0)</f>
        <v>Arándano</v>
      </c>
      <c r="D3152">
        <f>+VLOOKUP(Importaciones_mensuales[[#This Row],[Cultivo]],Cod_categoría[],2,0)</f>
        <v>100101001</v>
      </c>
      <c r="E3152" t="str">
        <f>+VLOOKUP(Importaciones_mensuales[[#This Row],[Código Arancelario]],Codigos10[],4,0)</f>
        <v>Congelado</v>
      </c>
      <c r="F3152">
        <f>+VLOOKUP(Importaciones_mensuales[[#This Row],[Procesamiento]],Cod_procesamiento[],2,0)</f>
        <v>1</v>
      </c>
      <c r="G3152" t="str">
        <f>+VLOOKUP(Importaciones_mensuales[[#This Row],[Código Arancelario]],Codigos10[],3,0)</f>
        <v>No orgánico</v>
      </c>
      <c r="H3152">
        <f>+VLOOKUP(Importaciones_mensuales[[#This Row],[Tipo]],Cod_tipo[],2,0)</f>
        <v>2</v>
      </c>
      <c r="I3152" t="str">
        <f>+VLOOKUP(Importaciones_mensuales[[#This Row],[Código Arancelario]],Codigos10[],5,0)</f>
        <v>Berries</v>
      </c>
      <c r="J3152">
        <f>+VLOOKUP(Importaciones_mensuales[[#This Row],[Categoría]],Cod_Tipo_cultivo[],2,0)</f>
        <v>1</v>
      </c>
      <c r="K3152" t="s">
        <v>129</v>
      </c>
      <c r="L3152">
        <f>+VLOOKUP(Importaciones_mensuales[[#This Row],[Contenido]],Contenido_cod[],2,0)</f>
        <v>1</v>
      </c>
      <c r="M3152" t="str">
        <f>+VLOOKUP(Importaciones_mensuales[[#This Row],[Código Arancelario]],Codigos10[],7,0)</f>
        <v>Sin especificar</v>
      </c>
      <c r="N3152">
        <v>2015</v>
      </c>
      <c r="O3152">
        <v>0</v>
      </c>
      <c r="P3152">
        <v>21772.7</v>
      </c>
      <c r="Q3152">
        <v>66270.22</v>
      </c>
      <c r="R3152">
        <v>372279</v>
      </c>
      <c r="S3152">
        <v>426470</v>
      </c>
      <c r="T3152">
        <v>239746.07689999999</v>
      </c>
      <c r="U3152">
        <v>82666.589200000002</v>
      </c>
      <c r="V3152">
        <v>194776.82309999998</v>
      </c>
      <c r="W3152">
        <v>707709.77800000005</v>
      </c>
      <c r="X3152">
        <v>211487.26920000001</v>
      </c>
      <c r="Y3152">
        <v>22064.400000000001</v>
      </c>
      <c r="Z3152">
        <v>121720.38459999999</v>
      </c>
    </row>
    <row r="3153" spans="1:26" x14ac:dyDescent="0.25">
      <c r="A3153" t="s">
        <v>260</v>
      </c>
      <c r="B3153" t="s">
        <v>362</v>
      </c>
      <c r="C3153" t="str">
        <f>+VLOOKUP(Importaciones_mensuales[[#This Row],[Código Arancelario]],Codigos10[],2,0)</f>
        <v>Cereza</v>
      </c>
      <c r="D3153">
        <f>+VLOOKUP(Importaciones_mensuales[[#This Row],[Cultivo]],Cod_categoría[],2,0)</f>
        <v>100103001</v>
      </c>
      <c r="E3153" t="str">
        <f>+VLOOKUP(Importaciones_mensuales[[#This Row],[Código Arancelario]],Codigos10[],4,0)</f>
        <v>Conserva</v>
      </c>
      <c r="F3153">
        <f>+VLOOKUP(Importaciones_mensuales[[#This Row],[Procesamiento]],Cod_procesamiento[],2,0)</f>
        <v>2</v>
      </c>
      <c r="G3153" t="str">
        <f>+VLOOKUP(Importaciones_mensuales[[#This Row],[Código Arancelario]],Codigos10[],3,0)</f>
        <v>Orgánico</v>
      </c>
      <c r="H3153">
        <f>+VLOOKUP(Importaciones_mensuales[[#This Row],[Tipo]],Cod_tipo[],2,0)</f>
        <v>1</v>
      </c>
      <c r="I3153" t="str">
        <f>+VLOOKUP(Importaciones_mensuales[[#This Row],[Código Arancelario]],Codigos10[],5,0)</f>
        <v>Frutos de carozo</v>
      </c>
      <c r="J3153">
        <f>+VLOOKUP(Importaciones_mensuales[[#This Row],[Categoría]],Cod_Tipo_cultivo[],2,0)</f>
        <v>5</v>
      </c>
      <c r="K3153" t="s">
        <v>129</v>
      </c>
      <c r="L3153">
        <f>+VLOOKUP(Importaciones_mensuales[[#This Row],[Contenido]],Contenido_cod[],2,0)</f>
        <v>1</v>
      </c>
      <c r="M3153" t="str">
        <f>+VLOOKUP(Importaciones_mensuales[[#This Row],[Código Arancelario]],Codigos10[],7,0)</f>
        <v>Sin especificar</v>
      </c>
      <c r="N3153">
        <v>2015</v>
      </c>
      <c r="O3153">
        <v>0</v>
      </c>
      <c r="P3153">
        <v>0</v>
      </c>
      <c r="Q3153">
        <v>0</v>
      </c>
      <c r="R3153">
        <v>0</v>
      </c>
      <c r="S3153">
        <v>10400</v>
      </c>
      <c r="T3153">
        <v>0</v>
      </c>
      <c r="U3153">
        <v>0</v>
      </c>
      <c r="V3153">
        <v>71401.176000000007</v>
      </c>
      <c r="W3153">
        <v>0</v>
      </c>
      <c r="X3153">
        <v>0</v>
      </c>
      <c r="Y3153">
        <v>0</v>
      </c>
      <c r="Z3153">
        <v>0</v>
      </c>
    </row>
    <row r="3154" spans="1:26" x14ac:dyDescent="0.25">
      <c r="A3154" t="s">
        <v>262</v>
      </c>
      <c r="B3154" t="s">
        <v>362</v>
      </c>
      <c r="C3154" t="str">
        <f>+VLOOKUP(Importaciones_mensuales[[#This Row],[Código Arancelario]],Codigos10[],2,0)</f>
        <v>Cereza</v>
      </c>
      <c r="D3154">
        <f>+VLOOKUP(Importaciones_mensuales[[#This Row],[Cultivo]],Cod_categoría[],2,0)</f>
        <v>100103001</v>
      </c>
      <c r="E3154" t="str">
        <f>+VLOOKUP(Importaciones_mensuales[[#This Row],[Código Arancelario]],Codigos10[],4,0)</f>
        <v>Conserva</v>
      </c>
      <c r="F3154">
        <f>+VLOOKUP(Importaciones_mensuales[[#This Row],[Procesamiento]],Cod_procesamiento[],2,0)</f>
        <v>2</v>
      </c>
      <c r="G3154" t="str">
        <f>+VLOOKUP(Importaciones_mensuales[[#This Row],[Código Arancelario]],Codigos10[],3,0)</f>
        <v>No orgánico</v>
      </c>
      <c r="H3154">
        <f>+VLOOKUP(Importaciones_mensuales[[#This Row],[Tipo]],Cod_tipo[],2,0)</f>
        <v>2</v>
      </c>
      <c r="I3154" t="str">
        <f>+VLOOKUP(Importaciones_mensuales[[#This Row],[Código Arancelario]],Codigos10[],5,0)</f>
        <v>Frutos de carozo</v>
      </c>
      <c r="J3154">
        <f>+VLOOKUP(Importaciones_mensuales[[#This Row],[Categoría]],Cod_Tipo_cultivo[],2,0)</f>
        <v>5</v>
      </c>
      <c r="K3154" t="s">
        <v>129</v>
      </c>
      <c r="L3154">
        <f>+VLOOKUP(Importaciones_mensuales[[#This Row],[Contenido]],Contenido_cod[],2,0)</f>
        <v>1</v>
      </c>
      <c r="M3154" t="str">
        <f>+VLOOKUP(Importaciones_mensuales[[#This Row],[Código Arancelario]],Codigos10[],7,0)</f>
        <v>Sin especificar</v>
      </c>
      <c r="N3154">
        <v>2015</v>
      </c>
      <c r="O3154">
        <v>0</v>
      </c>
      <c r="P3154">
        <v>22400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0</v>
      </c>
      <c r="Y3154">
        <v>0</v>
      </c>
      <c r="Z3154">
        <v>0</v>
      </c>
    </row>
    <row r="3155" spans="1:26" x14ac:dyDescent="0.25">
      <c r="A3155" t="s">
        <v>269</v>
      </c>
      <c r="B3155" t="s">
        <v>363</v>
      </c>
      <c r="C3155" t="str">
        <f>+VLOOKUP(Importaciones_mensuales[[#This Row],[Código Arancelario]],Codigos10[],2,0)</f>
        <v>Durazno</v>
      </c>
      <c r="D3155">
        <f>+VLOOKUP(Importaciones_mensuales[[#This Row],[Cultivo]],Cod_categoría[],2,0)</f>
        <v>100103004</v>
      </c>
      <c r="E3155" t="str">
        <f>+VLOOKUP(Importaciones_mensuales[[#This Row],[Código Arancelario]],Codigos10[],4,0)</f>
        <v>Deshidratado</v>
      </c>
      <c r="F3155">
        <f>+VLOOKUP(Importaciones_mensuales[[#This Row],[Procesamiento]],Cod_procesamiento[],2,0)</f>
        <v>3</v>
      </c>
      <c r="G3155" t="str">
        <f>+VLOOKUP(Importaciones_mensuales[[#This Row],[Código Arancelario]],Codigos10[],3,0)</f>
        <v>Sin especificar</v>
      </c>
      <c r="H3155">
        <f>+VLOOKUP(Importaciones_mensuales[[#This Row],[Tipo]],Cod_tipo[],2,0)</f>
        <v>5</v>
      </c>
      <c r="I3155" t="str">
        <f>+VLOOKUP(Importaciones_mensuales[[#This Row],[Código Arancelario]],Codigos10[],5,0)</f>
        <v>Frutos de carozo</v>
      </c>
      <c r="J3155">
        <f>+VLOOKUP(Importaciones_mensuales[[#This Row],[Categoría]],Cod_Tipo_cultivo[],2,0)</f>
        <v>5</v>
      </c>
      <c r="K3155" t="s">
        <v>129</v>
      </c>
      <c r="L3155">
        <f>+VLOOKUP(Importaciones_mensuales[[#This Row],[Contenido]],Contenido_cod[],2,0)</f>
        <v>1</v>
      </c>
      <c r="M3155" t="str">
        <f>+VLOOKUP(Importaciones_mensuales[[#This Row],[Código Arancelario]],Codigos10[],7,0)</f>
        <v>Sin especificar</v>
      </c>
      <c r="N3155">
        <v>2015</v>
      </c>
      <c r="O3155">
        <v>8.0021251806880596</v>
      </c>
      <c r="P3155">
        <v>4.3750094736842104</v>
      </c>
      <c r="Q3155">
        <v>7.1461575000000002</v>
      </c>
      <c r="R3155" t="s">
        <v>364</v>
      </c>
      <c r="S3155" t="s">
        <v>364</v>
      </c>
      <c r="T3155" t="s">
        <v>364</v>
      </c>
      <c r="U3155" t="s">
        <v>364</v>
      </c>
      <c r="V3155">
        <v>4.1661578421578422</v>
      </c>
      <c r="W3155">
        <v>1.6979900497512439</v>
      </c>
      <c r="X3155">
        <v>7.233881679389313</v>
      </c>
      <c r="Y3155">
        <v>1.6004272373540858</v>
      </c>
      <c r="Z3155">
        <v>1.8609508101851853</v>
      </c>
    </row>
    <row r="3156" spans="1:26" x14ac:dyDescent="0.25">
      <c r="A3156" t="s">
        <v>266</v>
      </c>
      <c r="B3156" t="s">
        <v>362</v>
      </c>
      <c r="C3156" t="str">
        <f>+VLOOKUP(Importaciones_mensuales[[#This Row],[Código Arancelario]],Codigos10[],2,0)</f>
        <v>Ciruela</v>
      </c>
      <c r="D3156">
        <f>+VLOOKUP(Importaciones_mensuales[[#This Row],[Cultivo]],Cod_categoría[],2,0)</f>
        <v>100103002</v>
      </c>
      <c r="E3156" t="str">
        <f>+VLOOKUP(Importaciones_mensuales[[#This Row],[Código Arancelario]],Codigos10[],4,0)</f>
        <v>Deshidratado</v>
      </c>
      <c r="F3156">
        <f>+VLOOKUP(Importaciones_mensuales[[#This Row],[Procesamiento]],Cod_procesamiento[],2,0)</f>
        <v>3</v>
      </c>
      <c r="G3156" t="str">
        <f>+VLOOKUP(Importaciones_mensuales[[#This Row],[Código Arancelario]],Codigos10[],3,0)</f>
        <v>Orgánico</v>
      </c>
      <c r="H3156">
        <f>+VLOOKUP(Importaciones_mensuales[[#This Row],[Tipo]],Cod_tipo[],2,0)</f>
        <v>1</v>
      </c>
      <c r="I3156" t="str">
        <f>+VLOOKUP(Importaciones_mensuales[[#This Row],[Código Arancelario]],Codigos10[],5,0)</f>
        <v>Frutos de carozo</v>
      </c>
      <c r="J3156">
        <f>+VLOOKUP(Importaciones_mensuales[[#This Row],[Categoría]],Cod_Tipo_cultivo[],2,0)</f>
        <v>5</v>
      </c>
      <c r="K3156" t="s">
        <v>129</v>
      </c>
      <c r="L3156">
        <f>+VLOOKUP(Importaciones_mensuales[[#This Row],[Contenido]],Contenido_cod[],2,0)</f>
        <v>1</v>
      </c>
      <c r="M3156" t="str">
        <f>+VLOOKUP(Importaciones_mensuales[[#This Row],[Código Arancelario]],Codigos10[],7,0)</f>
        <v>Sin especificar</v>
      </c>
      <c r="N3156">
        <v>2015</v>
      </c>
      <c r="O3156">
        <v>0</v>
      </c>
      <c r="P3156">
        <v>0</v>
      </c>
      <c r="Q3156">
        <v>0</v>
      </c>
      <c r="R3156">
        <v>54000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0</v>
      </c>
      <c r="Y3156">
        <v>12000</v>
      </c>
      <c r="Z3156">
        <v>0</v>
      </c>
    </row>
    <row r="3157" spans="1:26" x14ac:dyDescent="0.25">
      <c r="A3157" t="s">
        <v>300</v>
      </c>
      <c r="B3157" t="s">
        <v>362</v>
      </c>
      <c r="C3157" t="str">
        <f>+VLOOKUP(Importaciones_mensuales[[#This Row],[Código Arancelario]],Codigos10[],2,0)</f>
        <v>Frambuesa</v>
      </c>
      <c r="D3157">
        <f>+VLOOKUP(Importaciones_mensuales[[#This Row],[Cultivo]],Cod_categoría[],2,0)</f>
        <v>100101004</v>
      </c>
      <c r="E3157" t="str">
        <f>+VLOOKUP(Importaciones_mensuales[[#This Row],[Código Arancelario]],Codigos10[],4,0)</f>
        <v>Deshidratado</v>
      </c>
      <c r="F3157">
        <f>+VLOOKUP(Importaciones_mensuales[[#This Row],[Procesamiento]],Cod_procesamiento[],2,0)</f>
        <v>3</v>
      </c>
      <c r="G3157" t="str">
        <f>+VLOOKUP(Importaciones_mensuales[[#This Row],[Código Arancelario]],Codigos10[],3,0)</f>
        <v>Orgánico</v>
      </c>
      <c r="H3157">
        <f>+VLOOKUP(Importaciones_mensuales[[#This Row],[Tipo]],Cod_tipo[],2,0)</f>
        <v>1</v>
      </c>
      <c r="I3157" t="str">
        <f>+VLOOKUP(Importaciones_mensuales[[#This Row],[Código Arancelario]],Codigos10[],5,0)</f>
        <v>Berries</v>
      </c>
      <c r="J3157">
        <f>+VLOOKUP(Importaciones_mensuales[[#This Row],[Categoría]],Cod_Tipo_cultivo[],2,0)</f>
        <v>1</v>
      </c>
      <c r="K3157" t="s">
        <v>129</v>
      </c>
      <c r="L3157">
        <f>+VLOOKUP(Importaciones_mensuales[[#This Row],[Contenido]],Contenido_cod[],2,0)</f>
        <v>1</v>
      </c>
      <c r="M3157" t="str">
        <f>+VLOOKUP(Importaciones_mensuales[[#This Row],[Código Arancelario]],Codigos10[],7,0)</f>
        <v>Sin especificar</v>
      </c>
      <c r="N3157">
        <v>2015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420</v>
      </c>
      <c r="Y3157">
        <v>0</v>
      </c>
      <c r="Z3157">
        <v>0</v>
      </c>
    </row>
    <row r="3158" spans="1:26" x14ac:dyDescent="0.25">
      <c r="A3158" t="s">
        <v>272</v>
      </c>
      <c r="B3158" t="s">
        <v>362</v>
      </c>
      <c r="C3158" t="str">
        <f>+VLOOKUP(Importaciones_mensuales[[#This Row],[Código Arancelario]],Codigos10[],2,0)</f>
        <v>Frambuesa</v>
      </c>
      <c r="D3158">
        <f>+VLOOKUP(Importaciones_mensuales[[#This Row],[Cultivo]],Cod_categoría[],2,0)</f>
        <v>100101004</v>
      </c>
      <c r="E3158" t="str">
        <f>+VLOOKUP(Importaciones_mensuales[[#This Row],[Código Arancelario]],Codigos10[],4,0)</f>
        <v>Deshidratado</v>
      </c>
      <c r="F3158">
        <f>+VLOOKUP(Importaciones_mensuales[[#This Row],[Procesamiento]],Cod_procesamiento[],2,0)</f>
        <v>3</v>
      </c>
      <c r="G3158" t="str">
        <f>+VLOOKUP(Importaciones_mensuales[[#This Row],[Código Arancelario]],Codigos10[],3,0)</f>
        <v>No orgánico</v>
      </c>
      <c r="H3158">
        <f>+VLOOKUP(Importaciones_mensuales[[#This Row],[Tipo]],Cod_tipo[],2,0)</f>
        <v>2</v>
      </c>
      <c r="I3158" t="str">
        <f>+VLOOKUP(Importaciones_mensuales[[#This Row],[Código Arancelario]],Codigos10[],5,0)</f>
        <v>Berries</v>
      </c>
      <c r="J3158">
        <f>+VLOOKUP(Importaciones_mensuales[[#This Row],[Categoría]],Cod_Tipo_cultivo[],2,0)</f>
        <v>1</v>
      </c>
      <c r="K3158" t="s">
        <v>129</v>
      </c>
      <c r="L3158">
        <f>+VLOOKUP(Importaciones_mensuales[[#This Row],[Contenido]],Contenido_cod[],2,0)</f>
        <v>1</v>
      </c>
      <c r="M3158" t="str">
        <f>+VLOOKUP(Importaciones_mensuales[[#This Row],[Código Arancelario]],Codigos10[],7,0)</f>
        <v>Sin especificar</v>
      </c>
      <c r="N3158">
        <v>2015</v>
      </c>
      <c r="O3158">
        <v>0</v>
      </c>
      <c r="P3158">
        <v>1000</v>
      </c>
      <c r="Q3158">
        <v>5570</v>
      </c>
      <c r="R3158">
        <v>0</v>
      </c>
      <c r="S3158">
        <v>0</v>
      </c>
      <c r="T3158">
        <v>0</v>
      </c>
      <c r="U3158">
        <v>615</v>
      </c>
      <c r="V3158">
        <v>1280</v>
      </c>
      <c r="W3158">
        <v>6185</v>
      </c>
      <c r="X3158">
        <v>0</v>
      </c>
      <c r="Y3158">
        <v>0</v>
      </c>
      <c r="Z3158">
        <v>0.50770000000000004</v>
      </c>
    </row>
    <row r="3159" spans="1:26" x14ac:dyDescent="0.25">
      <c r="A3159" t="s">
        <v>301</v>
      </c>
      <c r="B3159" t="s">
        <v>362</v>
      </c>
      <c r="C3159" t="str">
        <f>+VLOOKUP(Importaciones_mensuales[[#This Row],[Código Arancelario]],Codigos10[],2,0)</f>
        <v>Arándano</v>
      </c>
      <c r="D3159">
        <f>+VLOOKUP(Importaciones_mensuales[[#This Row],[Cultivo]],Cod_categoría[],2,0)</f>
        <v>100101001</v>
      </c>
      <c r="E3159" t="str">
        <f>+VLOOKUP(Importaciones_mensuales[[#This Row],[Código Arancelario]],Codigos10[],4,0)</f>
        <v>Deshidratado</v>
      </c>
      <c r="F3159">
        <f>+VLOOKUP(Importaciones_mensuales[[#This Row],[Procesamiento]],Cod_procesamiento[],2,0)</f>
        <v>3</v>
      </c>
      <c r="G3159" t="str">
        <f>+VLOOKUP(Importaciones_mensuales[[#This Row],[Código Arancelario]],Codigos10[],3,0)</f>
        <v>Orgánico</v>
      </c>
      <c r="H3159">
        <f>+VLOOKUP(Importaciones_mensuales[[#This Row],[Tipo]],Cod_tipo[],2,0)</f>
        <v>1</v>
      </c>
      <c r="I3159" t="str">
        <f>+VLOOKUP(Importaciones_mensuales[[#This Row],[Código Arancelario]],Codigos10[],5,0)</f>
        <v>Berries</v>
      </c>
      <c r="J3159">
        <f>+VLOOKUP(Importaciones_mensuales[[#This Row],[Categoría]],Cod_Tipo_cultivo[],2,0)</f>
        <v>1</v>
      </c>
      <c r="K3159" t="s">
        <v>129</v>
      </c>
      <c r="L3159">
        <f>+VLOOKUP(Importaciones_mensuales[[#This Row],[Contenido]],Contenido_cod[],2,0)</f>
        <v>1</v>
      </c>
      <c r="M3159" t="str">
        <f>+VLOOKUP(Importaciones_mensuales[[#This Row],[Código Arancelario]],Codigos10[],7,0)</f>
        <v>Sin especificar</v>
      </c>
      <c r="N3159">
        <v>2015</v>
      </c>
      <c r="O3159">
        <v>0</v>
      </c>
      <c r="P3159">
        <v>190.51</v>
      </c>
      <c r="Q3159">
        <v>0</v>
      </c>
      <c r="R3159">
        <v>521.64</v>
      </c>
      <c r="S3159">
        <v>0</v>
      </c>
      <c r="T3159">
        <v>0</v>
      </c>
      <c r="U3159">
        <v>478.25380000000001</v>
      </c>
      <c r="V3159">
        <v>0</v>
      </c>
      <c r="W3159">
        <v>864.5</v>
      </c>
      <c r="X3159">
        <v>0</v>
      </c>
      <c r="Y3159">
        <v>0</v>
      </c>
      <c r="Z3159">
        <v>750</v>
      </c>
    </row>
    <row r="3160" spans="1:26" x14ac:dyDescent="0.25">
      <c r="A3160" t="s">
        <v>273</v>
      </c>
      <c r="B3160" t="s">
        <v>362</v>
      </c>
      <c r="C3160" t="str">
        <f>+VLOOKUP(Importaciones_mensuales[[#This Row],[Código Arancelario]],Codigos10[],2,0)</f>
        <v>Arándano</v>
      </c>
      <c r="D3160">
        <f>+VLOOKUP(Importaciones_mensuales[[#This Row],[Cultivo]],Cod_categoría[],2,0)</f>
        <v>100101001</v>
      </c>
      <c r="E3160" t="str">
        <f>+VLOOKUP(Importaciones_mensuales[[#This Row],[Código Arancelario]],Codigos10[],4,0)</f>
        <v>Deshidratado</v>
      </c>
      <c r="F3160">
        <f>+VLOOKUP(Importaciones_mensuales[[#This Row],[Procesamiento]],Cod_procesamiento[],2,0)</f>
        <v>3</v>
      </c>
      <c r="G3160" t="str">
        <f>+VLOOKUP(Importaciones_mensuales[[#This Row],[Código Arancelario]],Codigos10[],3,0)</f>
        <v>No orgánico</v>
      </c>
      <c r="H3160">
        <f>+VLOOKUP(Importaciones_mensuales[[#This Row],[Tipo]],Cod_tipo[],2,0)</f>
        <v>2</v>
      </c>
      <c r="I3160" t="str">
        <f>+VLOOKUP(Importaciones_mensuales[[#This Row],[Código Arancelario]],Codigos10[],5,0)</f>
        <v>Berries</v>
      </c>
      <c r="J3160">
        <f>+VLOOKUP(Importaciones_mensuales[[#This Row],[Categoría]],Cod_Tipo_cultivo[],2,0)</f>
        <v>1</v>
      </c>
      <c r="K3160" t="s">
        <v>129</v>
      </c>
      <c r="L3160">
        <f>+VLOOKUP(Importaciones_mensuales[[#This Row],[Contenido]],Contenido_cod[],2,0)</f>
        <v>1</v>
      </c>
      <c r="M3160" t="str">
        <f>+VLOOKUP(Importaciones_mensuales[[#This Row],[Código Arancelario]],Codigos10[],7,0)</f>
        <v>Sin especificar</v>
      </c>
      <c r="N3160">
        <v>2015</v>
      </c>
      <c r="O3160">
        <v>0</v>
      </c>
      <c r="P3160">
        <v>60</v>
      </c>
      <c r="Q3160">
        <v>45.35</v>
      </c>
      <c r="R3160">
        <v>334.18419999999998</v>
      </c>
      <c r="S3160">
        <v>0</v>
      </c>
      <c r="T3160">
        <v>1000</v>
      </c>
      <c r="U3160">
        <v>0</v>
      </c>
      <c r="V3160">
        <v>0</v>
      </c>
      <c r="W3160">
        <v>0</v>
      </c>
      <c r="X3160">
        <v>0</v>
      </c>
      <c r="Y3160">
        <v>22.68</v>
      </c>
      <c r="Z3160">
        <v>1.7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8B824-562D-4245-AA77-1F612352D60D}">
  <dimension ref="B2:Z251"/>
  <sheetViews>
    <sheetView topLeftCell="P1" workbookViewId="0">
      <selection activeCell="V1" sqref="V1:V1048576"/>
    </sheetView>
  </sheetViews>
  <sheetFormatPr baseColWidth="10" defaultRowHeight="15" x14ac:dyDescent="0.25"/>
  <cols>
    <col min="2" max="2" width="22.5703125" customWidth="1"/>
    <col min="3" max="3" width="16.85546875" customWidth="1"/>
    <col min="5" max="6" width="18.5703125" customWidth="1"/>
    <col min="8" max="8" width="17.5703125" customWidth="1"/>
    <col min="9" max="9" width="11.5703125" customWidth="1"/>
    <col min="11" max="11" width="14.42578125" customWidth="1"/>
    <col min="12" max="12" width="14.85546875" customWidth="1"/>
    <col min="14" max="14" width="14.140625" customWidth="1"/>
    <col min="15" max="15" width="19.28515625" customWidth="1"/>
    <col min="18" max="18" width="11.28515625" customWidth="1"/>
    <col min="20" max="20" width="15.28515625" customWidth="1"/>
    <col min="21" max="21" width="18.5703125" customWidth="1"/>
    <col min="22" max="22" width="14" customWidth="1"/>
    <col min="23" max="23" width="15.42578125" customWidth="1"/>
    <col min="24" max="24" width="15" customWidth="1"/>
    <col min="25" max="25" width="16.85546875" customWidth="1"/>
    <col min="26" max="26" width="15.42578125" customWidth="1"/>
  </cols>
  <sheetData>
    <row r="2" spans="2:26" x14ac:dyDescent="0.25">
      <c r="B2" s="3" t="s">
        <v>365</v>
      </c>
      <c r="C2" s="4" t="s">
        <v>366</v>
      </c>
      <c r="E2" s="5" t="s">
        <v>4</v>
      </c>
      <c r="F2" s="5" t="s">
        <v>367</v>
      </c>
      <c r="H2" s="6" t="s">
        <v>2</v>
      </c>
      <c r="I2" s="7" t="s">
        <v>368</v>
      </c>
      <c r="K2" s="5" t="s">
        <v>6</v>
      </c>
      <c r="L2" s="5" t="s">
        <v>764</v>
      </c>
      <c r="N2" s="5" t="s">
        <v>8</v>
      </c>
      <c r="O2" s="5" t="s">
        <v>369</v>
      </c>
      <c r="Q2" s="8" t="s">
        <v>8</v>
      </c>
      <c r="R2" s="8" t="s">
        <v>369</v>
      </c>
      <c r="T2" t="s">
        <v>370</v>
      </c>
      <c r="U2" t="s">
        <v>2</v>
      </c>
      <c r="V2" t="s">
        <v>6</v>
      </c>
      <c r="W2" t="s">
        <v>4</v>
      </c>
      <c r="X2" t="s">
        <v>8</v>
      </c>
      <c r="Y2" t="s">
        <v>10</v>
      </c>
      <c r="Z2" t="s">
        <v>371</v>
      </c>
    </row>
    <row r="3" spans="2:26" x14ac:dyDescent="0.25">
      <c r="B3" s="9" t="s">
        <v>372</v>
      </c>
      <c r="C3" s="10" t="s">
        <v>373</v>
      </c>
      <c r="E3" s="9" t="s">
        <v>68</v>
      </c>
      <c r="F3" s="11">
        <v>1</v>
      </c>
      <c r="H3" s="12" t="s">
        <v>61</v>
      </c>
      <c r="I3" s="10">
        <v>100114016</v>
      </c>
      <c r="K3" s="9" t="s">
        <v>26</v>
      </c>
      <c r="L3" s="11">
        <v>1</v>
      </c>
      <c r="N3" s="9" t="s">
        <v>233</v>
      </c>
      <c r="O3" s="11">
        <v>1</v>
      </c>
      <c r="Q3" s="13" t="s">
        <v>129</v>
      </c>
      <c r="R3" s="14">
        <v>1</v>
      </c>
      <c r="T3" s="15" t="s">
        <v>236</v>
      </c>
      <c r="U3" t="s">
        <v>237</v>
      </c>
      <c r="V3" t="s">
        <v>26</v>
      </c>
      <c r="W3" t="s">
        <v>17</v>
      </c>
      <c r="X3" t="s">
        <v>233</v>
      </c>
      <c r="Y3" t="s">
        <v>129</v>
      </c>
      <c r="Z3" t="s">
        <v>238</v>
      </c>
    </row>
    <row r="4" spans="2:26" x14ac:dyDescent="0.25">
      <c r="B4" s="9" t="s">
        <v>374</v>
      </c>
      <c r="C4" s="10" t="s">
        <v>375</v>
      </c>
      <c r="E4" s="9" t="s">
        <v>83</v>
      </c>
      <c r="F4" s="11">
        <v>2</v>
      </c>
      <c r="H4" s="12" t="s">
        <v>376</v>
      </c>
      <c r="I4" s="10">
        <v>100112009</v>
      </c>
      <c r="K4" s="9" t="s">
        <v>29</v>
      </c>
      <c r="L4" s="11">
        <v>2</v>
      </c>
      <c r="N4" s="9" t="s">
        <v>178</v>
      </c>
      <c r="O4" s="11">
        <v>2</v>
      </c>
      <c r="Q4" s="9" t="s">
        <v>20</v>
      </c>
      <c r="R4" s="11">
        <v>2</v>
      </c>
      <c r="T4" s="15" t="s">
        <v>239</v>
      </c>
      <c r="U4" t="s">
        <v>237</v>
      </c>
      <c r="V4" t="s">
        <v>29</v>
      </c>
      <c r="W4" t="s">
        <v>17</v>
      </c>
      <c r="X4" t="s">
        <v>233</v>
      </c>
      <c r="Y4" t="s">
        <v>129</v>
      </c>
      <c r="Z4" t="s">
        <v>238</v>
      </c>
    </row>
    <row r="5" spans="2:26" x14ac:dyDescent="0.25">
      <c r="B5" s="9" t="s">
        <v>377</v>
      </c>
      <c r="C5" s="10" t="s">
        <v>378</v>
      </c>
      <c r="E5" s="9" t="s">
        <v>88</v>
      </c>
      <c r="F5" s="11">
        <v>3</v>
      </c>
      <c r="H5" s="12" t="s">
        <v>324</v>
      </c>
      <c r="I5" s="10">
        <v>100112010</v>
      </c>
      <c r="K5" s="9" t="s">
        <v>140</v>
      </c>
      <c r="L5" s="11">
        <v>3</v>
      </c>
      <c r="N5" s="9" t="s">
        <v>379</v>
      </c>
      <c r="O5" s="11">
        <v>3</v>
      </c>
      <c r="T5" s="15" t="s">
        <v>380</v>
      </c>
      <c r="U5" t="s">
        <v>237</v>
      </c>
      <c r="V5" t="s">
        <v>26</v>
      </c>
      <c r="W5" t="s">
        <v>17</v>
      </c>
      <c r="X5" t="s">
        <v>233</v>
      </c>
      <c r="Y5" t="s">
        <v>129</v>
      </c>
      <c r="Z5" t="s">
        <v>241</v>
      </c>
    </row>
    <row r="6" spans="2:26" x14ac:dyDescent="0.25">
      <c r="B6" s="9" t="s">
        <v>381</v>
      </c>
      <c r="C6" s="10" t="s">
        <v>382</v>
      </c>
      <c r="E6" s="9" t="s">
        <v>17</v>
      </c>
      <c r="F6" s="11">
        <v>4</v>
      </c>
      <c r="H6" s="12" t="s">
        <v>59</v>
      </c>
      <c r="I6" s="10">
        <v>100112021</v>
      </c>
      <c r="K6" s="9" t="s">
        <v>133</v>
      </c>
      <c r="L6" s="11">
        <v>4</v>
      </c>
      <c r="N6" t="s">
        <v>128</v>
      </c>
      <c r="O6" s="11">
        <v>4</v>
      </c>
      <c r="T6" s="15" t="s">
        <v>240</v>
      </c>
      <c r="U6" t="s">
        <v>237</v>
      </c>
      <c r="V6" t="s">
        <v>29</v>
      </c>
      <c r="W6" t="s">
        <v>17</v>
      </c>
      <c r="X6" t="s">
        <v>233</v>
      </c>
      <c r="Y6" t="s">
        <v>129</v>
      </c>
      <c r="Z6" t="s">
        <v>241</v>
      </c>
    </row>
    <row r="7" spans="2:26" x14ac:dyDescent="0.25">
      <c r="B7" s="9" t="s">
        <v>383</v>
      </c>
      <c r="C7" s="10" t="s">
        <v>384</v>
      </c>
      <c r="E7" t="s">
        <v>385</v>
      </c>
      <c r="F7" s="11">
        <v>5</v>
      </c>
      <c r="H7" s="12" t="s">
        <v>33</v>
      </c>
      <c r="I7" s="10">
        <v>100112003</v>
      </c>
      <c r="K7" s="9" t="s">
        <v>21</v>
      </c>
      <c r="L7" s="11">
        <v>5</v>
      </c>
      <c r="N7" t="s">
        <v>224</v>
      </c>
      <c r="O7" s="11">
        <v>5</v>
      </c>
      <c r="T7" s="15" t="s">
        <v>386</v>
      </c>
      <c r="U7" t="s">
        <v>237</v>
      </c>
      <c r="V7" t="s">
        <v>29</v>
      </c>
      <c r="W7" t="s">
        <v>385</v>
      </c>
      <c r="X7" t="s">
        <v>233</v>
      </c>
      <c r="Y7" t="s">
        <v>129</v>
      </c>
      <c r="Z7" t="s">
        <v>21</v>
      </c>
    </row>
    <row r="8" spans="2:26" x14ac:dyDescent="0.25">
      <c r="B8" s="9" t="s">
        <v>387</v>
      </c>
      <c r="C8" s="10" t="s">
        <v>388</v>
      </c>
      <c r="E8" t="s">
        <v>21</v>
      </c>
      <c r="F8" s="11">
        <v>6</v>
      </c>
      <c r="H8" s="12" t="s">
        <v>283</v>
      </c>
      <c r="I8" s="10">
        <v>100112013</v>
      </c>
      <c r="K8" s="9" t="s">
        <v>18</v>
      </c>
      <c r="L8" s="11">
        <v>6</v>
      </c>
      <c r="N8" s="9" t="s">
        <v>134</v>
      </c>
      <c r="O8" s="11">
        <v>6</v>
      </c>
      <c r="T8" s="15" t="s">
        <v>389</v>
      </c>
      <c r="U8" t="s">
        <v>237</v>
      </c>
      <c r="V8" t="s">
        <v>29</v>
      </c>
      <c r="W8" t="s">
        <v>83</v>
      </c>
      <c r="X8" t="s">
        <v>233</v>
      </c>
      <c r="Y8" t="s">
        <v>129</v>
      </c>
      <c r="Z8" t="s">
        <v>21</v>
      </c>
    </row>
    <row r="9" spans="2:26" x14ac:dyDescent="0.25">
      <c r="B9" s="9" t="s">
        <v>390</v>
      </c>
      <c r="C9" s="10" t="s">
        <v>391</v>
      </c>
      <c r="F9" s="16"/>
      <c r="H9" s="12" t="s">
        <v>139</v>
      </c>
      <c r="I9" s="10">
        <v>100105001</v>
      </c>
      <c r="K9" t="s">
        <v>99</v>
      </c>
      <c r="L9" s="16">
        <v>7</v>
      </c>
      <c r="N9" s="9" t="s">
        <v>27</v>
      </c>
      <c r="O9" s="11">
        <v>7</v>
      </c>
      <c r="T9" s="15" t="s">
        <v>301</v>
      </c>
      <c r="U9" t="s">
        <v>237</v>
      </c>
      <c r="V9" t="s">
        <v>26</v>
      </c>
      <c r="W9" t="s">
        <v>88</v>
      </c>
      <c r="X9" t="s">
        <v>233</v>
      </c>
      <c r="Y9" t="s">
        <v>129</v>
      </c>
      <c r="Z9" t="s">
        <v>21</v>
      </c>
    </row>
    <row r="10" spans="2:26" x14ac:dyDescent="0.25">
      <c r="B10" s="9" t="s">
        <v>392</v>
      </c>
      <c r="C10" s="10" t="s">
        <v>393</v>
      </c>
      <c r="H10" s="12" t="s">
        <v>94</v>
      </c>
      <c r="I10" s="10">
        <v>100112017</v>
      </c>
      <c r="N10" s="9" t="s">
        <v>105</v>
      </c>
      <c r="O10" s="11">
        <v>8</v>
      </c>
      <c r="T10" s="15" t="s">
        <v>273</v>
      </c>
      <c r="U10" t="s">
        <v>237</v>
      </c>
      <c r="V10" t="s">
        <v>29</v>
      </c>
      <c r="W10" t="s">
        <v>88</v>
      </c>
      <c r="X10" t="s">
        <v>233</v>
      </c>
      <c r="Y10" t="s">
        <v>129</v>
      </c>
      <c r="Z10" t="s">
        <v>21</v>
      </c>
    </row>
    <row r="11" spans="2:26" x14ac:dyDescent="0.25">
      <c r="B11" s="9" t="s">
        <v>394</v>
      </c>
      <c r="C11" s="10" t="s">
        <v>395</v>
      </c>
      <c r="H11" s="12" t="s">
        <v>237</v>
      </c>
      <c r="I11" s="10">
        <v>100101001</v>
      </c>
      <c r="N11" s="9" t="s">
        <v>19</v>
      </c>
      <c r="O11" s="11">
        <v>9</v>
      </c>
      <c r="T11" s="15" t="s">
        <v>254</v>
      </c>
      <c r="U11" t="s">
        <v>237</v>
      </c>
      <c r="V11" t="s">
        <v>26</v>
      </c>
      <c r="W11" t="s">
        <v>68</v>
      </c>
      <c r="X11" t="s">
        <v>233</v>
      </c>
      <c r="Y11" t="s">
        <v>129</v>
      </c>
      <c r="Z11" t="s">
        <v>21</v>
      </c>
    </row>
    <row r="12" spans="2:26" x14ac:dyDescent="0.25">
      <c r="B12" s="9" t="s">
        <v>396</v>
      </c>
      <c r="C12" s="10" t="s">
        <v>397</v>
      </c>
      <c r="H12" s="12" t="s">
        <v>398</v>
      </c>
      <c r="I12" s="10">
        <v>100111001</v>
      </c>
      <c r="N12" s="9" t="s">
        <v>200</v>
      </c>
      <c r="O12" s="11">
        <v>10</v>
      </c>
      <c r="T12" s="15" t="s">
        <v>255</v>
      </c>
      <c r="U12" t="s">
        <v>237</v>
      </c>
      <c r="V12" t="s">
        <v>29</v>
      </c>
      <c r="W12" t="s">
        <v>68</v>
      </c>
      <c r="X12" t="s">
        <v>233</v>
      </c>
      <c r="Y12" t="s">
        <v>129</v>
      </c>
      <c r="Z12" t="s">
        <v>21</v>
      </c>
    </row>
    <row r="13" spans="2:26" x14ac:dyDescent="0.25">
      <c r="B13" s="9" t="s">
        <v>399</v>
      </c>
      <c r="C13" s="10" t="s">
        <v>400</v>
      </c>
      <c r="H13" s="12" t="s">
        <v>49</v>
      </c>
      <c r="I13" s="10">
        <v>100112022</v>
      </c>
      <c r="N13" s="9" t="s">
        <v>190</v>
      </c>
      <c r="O13" s="11">
        <v>11</v>
      </c>
      <c r="T13" s="15" t="s">
        <v>14</v>
      </c>
      <c r="U13" t="s">
        <v>16</v>
      </c>
      <c r="V13" t="s">
        <v>18</v>
      </c>
      <c r="W13" t="s">
        <v>17</v>
      </c>
      <c r="X13" t="s">
        <v>19</v>
      </c>
      <c r="Y13" t="s">
        <v>20</v>
      </c>
      <c r="Z13" t="s">
        <v>21</v>
      </c>
    </row>
    <row r="14" spans="2:26" x14ac:dyDescent="0.25">
      <c r="B14" s="9" t="s">
        <v>401</v>
      </c>
      <c r="C14" s="10" t="s">
        <v>402</v>
      </c>
      <c r="H14" s="12" t="s">
        <v>144</v>
      </c>
      <c r="I14" s="10">
        <v>100105002</v>
      </c>
      <c r="N14" s="9" t="s">
        <v>168</v>
      </c>
      <c r="O14" s="11">
        <v>12</v>
      </c>
      <c r="T14" s="15" t="s">
        <v>22</v>
      </c>
      <c r="U14" t="s">
        <v>16</v>
      </c>
      <c r="V14" t="s">
        <v>18</v>
      </c>
      <c r="W14" t="s">
        <v>17</v>
      </c>
      <c r="X14" t="s">
        <v>19</v>
      </c>
      <c r="Y14" t="s">
        <v>20</v>
      </c>
      <c r="Z14" t="s">
        <v>21</v>
      </c>
    </row>
    <row r="15" spans="2:26" x14ac:dyDescent="0.25">
      <c r="B15" s="9" t="s">
        <v>403</v>
      </c>
      <c r="C15" s="10" t="s">
        <v>404</v>
      </c>
      <c r="H15" s="12" t="s">
        <v>405</v>
      </c>
      <c r="I15" s="10">
        <v>100111005</v>
      </c>
      <c r="N15" s="9" t="s">
        <v>406</v>
      </c>
      <c r="O15" s="11">
        <v>13</v>
      </c>
      <c r="T15" s="15" t="s">
        <v>23</v>
      </c>
      <c r="U15" t="s">
        <v>16</v>
      </c>
      <c r="V15" t="s">
        <v>18</v>
      </c>
      <c r="W15" t="s">
        <v>17</v>
      </c>
      <c r="X15" t="s">
        <v>19</v>
      </c>
      <c r="Y15" t="s">
        <v>20</v>
      </c>
      <c r="Z15" t="s">
        <v>21</v>
      </c>
    </row>
    <row r="16" spans="2:26" x14ac:dyDescent="0.25">
      <c r="B16" s="9" t="s">
        <v>407</v>
      </c>
      <c r="C16" s="10" t="s">
        <v>408</v>
      </c>
      <c r="H16" s="12" t="s">
        <v>280</v>
      </c>
      <c r="I16" s="10">
        <v>100112001</v>
      </c>
      <c r="T16" s="15" t="s">
        <v>409</v>
      </c>
      <c r="U16" t="s">
        <v>91</v>
      </c>
      <c r="V16" t="s">
        <v>21</v>
      </c>
      <c r="W16" t="s">
        <v>17</v>
      </c>
      <c r="X16" t="s">
        <v>27</v>
      </c>
      <c r="Y16" t="s">
        <v>20</v>
      </c>
      <c r="Z16" t="s">
        <v>21</v>
      </c>
    </row>
    <row r="17" spans="2:26" x14ac:dyDescent="0.25">
      <c r="B17" s="9" t="s">
        <v>410</v>
      </c>
      <c r="C17" s="10" t="s">
        <v>411</v>
      </c>
      <c r="H17" s="12" t="s">
        <v>412</v>
      </c>
      <c r="I17" s="10">
        <v>100114014</v>
      </c>
      <c r="T17" s="15" t="s">
        <v>24</v>
      </c>
      <c r="U17" t="s">
        <v>25</v>
      </c>
      <c r="V17" t="s">
        <v>26</v>
      </c>
      <c r="W17" t="s">
        <v>17</v>
      </c>
      <c r="X17" t="s">
        <v>27</v>
      </c>
      <c r="Y17" t="s">
        <v>20</v>
      </c>
      <c r="Z17" t="s">
        <v>21</v>
      </c>
    </row>
    <row r="18" spans="2:26" x14ac:dyDescent="0.25">
      <c r="B18" s="9" t="s">
        <v>413</v>
      </c>
      <c r="C18" s="10" t="s">
        <v>414</v>
      </c>
      <c r="H18" s="12" t="s">
        <v>80</v>
      </c>
      <c r="I18" s="10">
        <v>100112023</v>
      </c>
      <c r="T18" s="15" t="s">
        <v>28</v>
      </c>
      <c r="U18" t="s">
        <v>25</v>
      </c>
      <c r="V18" t="s">
        <v>29</v>
      </c>
      <c r="W18" t="s">
        <v>17</v>
      </c>
      <c r="X18" t="s">
        <v>27</v>
      </c>
      <c r="Y18" t="s">
        <v>20</v>
      </c>
      <c r="Z18" t="s">
        <v>21</v>
      </c>
    </row>
    <row r="19" spans="2:26" x14ac:dyDescent="0.25">
      <c r="B19" s="9" t="s">
        <v>415</v>
      </c>
      <c r="C19" s="10" t="s">
        <v>416</v>
      </c>
      <c r="H19" s="12" t="s">
        <v>66</v>
      </c>
      <c r="I19" s="10">
        <v>100114018</v>
      </c>
      <c r="T19" s="15" t="s">
        <v>30</v>
      </c>
      <c r="U19" t="s">
        <v>31</v>
      </c>
      <c r="V19" t="s">
        <v>21</v>
      </c>
      <c r="W19" t="s">
        <v>17</v>
      </c>
      <c r="X19" t="s">
        <v>27</v>
      </c>
      <c r="Y19" t="s">
        <v>20</v>
      </c>
      <c r="Z19" t="s">
        <v>21</v>
      </c>
    </row>
    <row r="20" spans="2:26" x14ac:dyDescent="0.25">
      <c r="B20" s="9" t="s">
        <v>417</v>
      </c>
      <c r="C20" s="10" t="s">
        <v>418</v>
      </c>
      <c r="H20" s="12" t="s">
        <v>419</v>
      </c>
      <c r="I20" s="10">
        <v>100112015</v>
      </c>
      <c r="T20" s="15" t="s">
        <v>32</v>
      </c>
      <c r="U20" t="s">
        <v>33</v>
      </c>
      <c r="V20" t="s">
        <v>26</v>
      </c>
      <c r="W20" t="s">
        <v>17</v>
      </c>
      <c r="X20" t="s">
        <v>27</v>
      </c>
      <c r="Y20" t="s">
        <v>20</v>
      </c>
      <c r="Z20" t="s">
        <v>21</v>
      </c>
    </row>
    <row r="21" spans="2:26" x14ac:dyDescent="0.25">
      <c r="B21" s="9" t="s">
        <v>420</v>
      </c>
      <c r="C21" s="10" t="s">
        <v>421</v>
      </c>
      <c r="H21" s="12" t="s">
        <v>121</v>
      </c>
      <c r="I21" s="10">
        <v>100114002</v>
      </c>
      <c r="T21" s="15" t="s">
        <v>34</v>
      </c>
      <c r="U21" t="s">
        <v>33</v>
      </c>
      <c r="V21" t="s">
        <v>29</v>
      </c>
      <c r="W21" t="s">
        <v>17</v>
      </c>
      <c r="X21" t="s">
        <v>27</v>
      </c>
      <c r="Y21" t="s">
        <v>20</v>
      </c>
      <c r="Z21" t="s">
        <v>21</v>
      </c>
    </row>
    <row r="22" spans="2:26" x14ac:dyDescent="0.25">
      <c r="B22" s="9" t="s">
        <v>422</v>
      </c>
      <c r="C22" s="10" t="s">
        <v>423</v>
      </c>
      <c r="H22" s="12" t="s">
        <v>337</v>
      </c>
      <c r="I22" s="10">
        <v>100107001</v>
      </c>
      <c r="T22" s="15" t="s">
        <v>277</v>
      </c>
      <c r="U22" t="s">
        <v>424</v>
      </c>
      <c r="V22" t="s">
        <v>21</v>
      </c>
      <c r="W22" t="s">
        <v>17</v>
      </c>
      <c r="X22" t="s">
        <v>27</v>
      </c>
      <c r="Y22" t="s">
        <v>20</v>
      </c>
      <c r="Z22" t="s">
        <v>21</v>
      </c>
    </row>
    <row r="23" spans="2:26" x14ac:dyDescent="0.25">
      <c r="B23" s="9" t="s">
        <v>425</v>
      </c>
      <c r="C23" s="10" t="s">
        <v>426</v>
      </c>
      <c r="H23" s="12" t="s">
        <v>151</v>
      </c>
      <c r="I23" s="10">
        <v>100105003</v>
      </c>
      <c r="T23" s="15" t="s">
        <v>35</v>
      </c>
      <c r="U23" t="s">
        <v>36</v>
      </c>
      <c r="V23" t="s">
        <v>21</v>
      </c>
      <c r="W23" t="s">
        <v>17</v>
      </c>
      <c r="X23" t="s">
        <v>27</v>
      </c>
      <c r="Y23" t="s">
        <v>20</v>
      </c>
      <c r="Z23" t="s">
        <v>21</v>
      </c>
    </row>
    <row r="24" spans="2:26" x14ac:dyDescent="0.25">
      <c r="B24" s="9" t="s">
        <v>427</v>
      </c>
      <c r="C24" s="10" t="s">
        <v>418</v>
      </c>
      <c r="H24" s="12" t="s">
        <v>428</v>
      </c>
      <c r="I24" s="10">
        <v>100111004</v>
      </c>
      <c r="T24" s="15" t="s">
        <v>37</v>
      </c>
      <c r="U24" t="s">
        <v>38</v>
      </c>
      <c r="V24" t="s">
        <v>21</v>
      </c>
      <c r="W24" t="s">
        <v>17</v>
      </c>
      <c r="X24" t="s">
        <v>27</v>
      </c>
      <c r="Y24" t="s">
        <v>20</v>
      </c>
      <c r="Z24" t="s">
        <v>21</v>
      </c>
    </row>
    <row r="25" spans="2:26" x14ac:dyDescent="0.25">
      <c r="B25" s="9" t="s">
        <v>429</v>
      </c>
      <c r="C25" s="10" t="s">
        <v>430</v>
      </c>
      <c r="H25" s="12" t="s">
        <v>25</v>
      </c>
      <c r="I25" s="10">
        <v>100112004</v>
      </c>
      <c r="T25" s="15" t="s">
        <v>431</v>
      </c>
      <c r="U25" t="s">
        <v>432</v>
      </c>
      <c r="V25" t="s">
        <v>21</v>
      </c>
      <c r="W25" t="s">
        <v>17</v>
      </c>
      <c r="X25" t="s">
        <v>27</v>
      </c>
      <c r="Y25" t="s">
        <v>20</v>
      </c>
      <c r="Z25" t="s">
        <v>21</v>
      </c>
    </row>
    <row r="26" spans="2:26" x14ac:dyDescent="0.25">
      <c r="B26" s="9" t="s">
        <v>433</v>
      </c>
      <c r="C26" s="10" t="s">
        <v>434</v>
      </c>
      <c r="H26" s="12" t="s">
        <v>261</v>
      </c>
      <c r="I26" s="10">
        <v>100103001</v>
      </c>
      <c r="T26" s="15" t="s">
        <v>278</v>
      </c>
      <c r="U26" t="s">
        <v>40</v>
      </c>
      <c r="V26" t="s">
        <v>21</v>
      </c>
      <c r="W26" t="s">
        <v>17</v>
      </c>
      <c r="X26" t="s">
        <v>27</v>
      </c>
      <c r="Y26" t="s">
        <v>20</v>
      </c>
      <c r="Z26" t="s">
        <v>21</v>
      </c>
    </row>
    <row r="27" spans="2:26" x14ac:dyDescent="0.25">
      <c r="B27" s="9" t="s">
        <v>435</v>
      </c>
      <c r="C27" s="10" t="s">
        <v>436</v>
      </c>
      <c r="H27" s="12" t="s">
        <v>31</v>
      </c>
      <c r="I27" s="10">
        <v>100114019</v>
      </c>
      <c r="T27" s="15" t="s">
        <v>39</v>
      </c>
      <c r="U27" t="s">
        <v>40</v>
      </c>
      <c r="V27" t="s">
        <v>21</v>
      </c>
      <c r="W27" t="s">
        <v>17</v>
      </c>
      <c r="X27" t="s">
        <v>27</v>
      </c>
      <c r="Y27" t="s">
        <v>20</v>
      </c>
      <c r="Z27" t="s">
        <v>21</v>
      </c>
    </row>
    <row r="28" spans="2:26" x14ac:dyDescent="0.25">
      <c r="B28" s="9" t="s">
        <v>437</v>
      </c>
      <c r="C28" s="10" t="s">
        <v>438</v>
      </c>
      <c r="H28" s="12" t="s">
        <v>339</v>
      </c>
      <c r="I28" s="10">
        <v>100107002</v>
      </c>
      <c r="T28" s="15" t="s">
        <v>439</v>
      </c>
      <c r="U28" t="s">
        <v>440</v>
      </c>
      <c r="V28" t="s">
        <v>21</v>
      </c>
      <c r="W28" t="s">
        <v>17</v>
      </c>
      <c r="X28" t="s">
        <v>27</v>
      </c>
      <c r="Y28" t="s">
        <v>20</v>
      </c>
      <c r="Z28" t="s">
        <v>21</v>
      </c>
    </row>
    <row r="29" spans="2:26" x14ac:dyDescent="0.25">
      <c r="B29" s="9" t="s">
        <v>441</v>
      </c>
      <c r="C29" s="10" t="s">
        <v>442</v>
      </c>
      <c r="H29" s="12" t="s">
        <v>443</v>
      </c>
      <c r="I29" s="10">
        <v>100112024</v>
      </c>
      <c r="T29" s="15" t="s">
        <v>353</v>
      </c>
      <c r="U29" t="s">
        <v>354</v>
      </c>
      <c r="V29" t="s">
        <v>21</v>
      </c>
      <c r="W29" t="s">
        <v>17</v>
      </c>
      <c r="X29" t="s">
        <v>27</v>
      </c>
      <c r="Y29" t="s">
        <v>20</v>
      </c>
      <c r="Z29" t="s">
        <v>21</v>
      </c>
    </row>
    <row r="30" spans="2:26" x14ac:dyDescent="0.25">
      <c r="B30" s="9" t="s">
        <v>444</v>
      </c>
      <c r="C30" s="10" t="s">
        <v>445</v>
      </c>
      <c r="H30" s="12" t="s">
        <v>230</v>
      </c>
      <c r="I30" s="10">
        <v>100103002</v>
      </c>
      <c r="T30" s="15" t="s">
        <v>323</v>
      </c>
      <c r="U30" t="s">
        <v>324</v>
      </c>
      <c r="V30" t="s">
        <v>21</v>
      </c>
      <c r="W30" t="s">
        <v>17</v>
      </c>
      <c r="X30" t="s">
        <v>27</v>
      </c>
      <c r="Y30" t="s">
        <v>20</v>
      </c>
      <c r="Z30" t="s">
        <v>21</v>
      </c>
    </row>
    <row r="31" spans="2:26" x14ac:dyDescent="0.25">
      <c r="B31" s="9" t="s">
        <v>446</v>
      </c>
      <c r="C31" s="10" t="s">
        <v>447</v>
      </c>
      <c r="H31" s="12" t="s">
        <v>346</v>
      </c>
      <c r="I31" s="10">
        <v>100114020</v>
      </c>
      <c r="T31" s="15" t="s">
        <v>41</v>
      </c>
      <c r="U31" t="s">
        <v>42</v>
      </c>
      <c r="V31" t="s">
        <v>21</v>
      </c>
      <c r="W31" t="s">
        <v>17</v>
      </c>
      <c r="X31" t="s">
        <v>27</v>
      </c>
      <c r="Y31" t="s">
        <v>20</v>
      </c>
      <c r="Z31" t="s">
        <v>21</v>
      </c>
    </row>
    <row r="32" spans="2:26" x14ac:dyDescent="0.25">
      <c r="B32" s="9" t="s">
        <v>448</v>
      </c>
      <c r="C32" s="10" t="s">
        <v>449</v>
      </c>
      <c r="H32" s="12" t="s">
        <v>127</v>
      </c>
      <c r="I32" s="10">
        <v>100108007</v>
      </c>
      <c r="T32" s="15" t="s">
        <v>43</v>
      </c>
      <c r="U32" t="s">
        <v>44</v>
      </c>
      <c r="V32" t="s">
        <v>21</v>
      </c>
      <c r="W32" t="s">
        <v>17</v>
      </c>
      <c r="X32" t="s">
        <v>27</v>
      </c>
      <c r="Y32" t="s">
        <v>20</v>
      </c>
      <c r="Z32" t="s">
        <v>21</v>
      </c>
    </row>
    <row r="33" spans="2:26" x14ac:dyDescent="0.25">
      <c r="B33" s="9" t="s">
        <v>450</v>
      </c>
      <c r="C33" s="10" t="s">
        <v>451</v>
      </c>
      <c r="H33" s="12" t="s">
        <v>38</v>
      </c>
      <c r="I33" s="10">
        <v>100114021</v>
      </c>
      <c r="T33" s="15" t="s">
        <v>45</v>
      </c>
      <c r="U33" t="s">
        <v>46</v>
      </c>
      <c r="V33" t="s">
        <v>21</v>
      </c>
      <c r="W33" t="s">
        <v>17</v>
      </c>
      <c r="X33" t="s">
        <v>27</v>
      </c>
      <c r="Y33" t="s">
        <v>20</v>
      </c>
      <c r="Z33" t="s">
        <v>47</v>
      </c>
    </row>
    <row r="34" spans="2:26" x14ac:dyDescent="0.25">
      <c r="B34" s="9" t="s">
        <v>452</v>
      </c>
      <c r="C34" s="10" t="s">
        <v>453</v>
      </c>
      <c r="H34" s="17" t="s">
        <v>36</v>
      </c>
      <c r="I34" s="10">
        <v>100112008</v>
      </c>
      <c r="T34" s="15" t="s">
        <v>48</v>
      </c>
      <c r="U34" t="s">
        <v>49</v>
      </c>
      <c r="V34" t="s">
        <v>21</v>
      </c>
      <c r="W34" t="s">
        <v>17</v>
      </c>
      <c r="X34" t="s">
        <v>27</v>
      </c>
      <c r="Y34" t="s">
        <v>20</v>
      </c>
      <c r="Z34" t="s">
        <v>21</v>
      </c>
    </row>
    <row r="35" spans="2:26" x14ac:dyDescent="0.25">
      <c r="B35" s="9" t="s">
        <v>454</v>
      </c>
      <c r="C35" s="10" t="s">
        <v>455</v>
      </c>
      <c r="H35" s="12" t="s">
        <v>335</v>
      </c>
      <c r="I35" s="10">
        <v>100114022</v>
      </c>
      <c r="T35" s="15" t="s">
        <v>50</v>
      </c>
      <c r="U35" t="s">
        <v>51</v>
      </c>
      <c r="V35" t="s">
        <v>21</v>
      </c>
      <c r="W35" t="s">
        <v>17</v>
      </c>
      <c r="X35" t="s">
        <v>27</v>
      </c>
      <c r="Y35" t="s">
        <v>20</v>
      </c>
      <c r="Z35" t="s">
        <v>21</v>
      </c>
    </row>
    <row r="36" spans="2:26" x14ac:dyDescent="0.25">
      <c r="B36" s="9" t="s">
        <v>456</v>
      </c>
      <c r="C36" s="10" t="s">
        <v>457</v>
      </c>
      <c r="H36" s="12" t="s">
        <v>223</v>
      </c>
      <c r="I36" s="10">
        <v>100103003</v>
      </c>
      <c r="T36" s="15" t="s">
        <v>52</v>
      </c>
      <c r="U36" t="s">
        <v>53</v>
      </c>
      <c r="V36" t="s">
        <v>21</v>
      </c>
      <c r="W36" t="s">
        <v>17</v>
      </c>
      <c r="X36" t="s">
        <v>27</v>
      </c>
      <c r="Y36" t="s">
        <v>20</v>
      </c>
      <c r="Z36" t="s">
        <v>21</v>
      </c>
    </row>
    <row r="37" spans="2:26" x14ac:dyDescent="0.25">
      <c r="B37" s="9" t="s">
        <v>458</v>
      </c>
      <c r="C37" s="10" t="s">
        <v>459</v>
      </c>
      <c r="H37" s="12" t="s">
        <v>163</v>
      </c>
      <c r="I37" s="10">
        <v>100114023</v>
      </c>
      <c r="T37" s="15" t="s">
        <v>460</v>
      </c>
      <c r="U37" t="s">
        <v>55</v>
      </c>
      <c r="V37" t="s">
        <v>26</v>
      </c>
      <c r="W37" t="s">
        <v>17</v>
      </c>
      <c r="X37" t="s">
        <v>27</v>
      </c>
      <c r="Y37" t="s">
        <v>20</v>
      </c>
      <c r="Z37" t="s">
        <v>21</v>
      </c>
    </row>
    <row r="38" spans="2:26" x14ac:dyDescent="0.25">
      <c r="B38" s="9" t="s">
        <v>461</v>
      </c>
      <c r="C38" s="10" t="s">
        <v>462</v>
      </c>
      <c r="H38" s="12" t="s">
        <v>228</v>
      </c>
      <c r="I38" s="10">
        <v>100103004</v>
      </c>
      <c r="T38" s="15" t="s">
        <v>54</v>
      </c>
      <c r="U38" t="s">
        <v>55</v>
      </c>
      <c r="V38" t="s">
        <v>29</v>
      </c>
      <c r="W38" t="s">
        <v>17</v>
      </c>
      <c r="X38" t="s">
        <v>27</v>
      </c>
      <c r="Y38" t="s">
        <v>20</v>
      </c>
      <c r="Z38" t="s">
        <v>21</v>
      </c>
    </row>
    <row r="39" spans="2:26" x14ac:dyDescent="0.25">
      <c r="B39" s="9" t="s">
        <v>463</v>
      </c>
      <c r="C39" s="10" t="s">
        <v>464</v>
      </c>
      <c r="H39" s="12" t="s">
        <v>440</v>
      </c>
      <c r="I39" s="10">
        <v>100114024</v>
      </c>
      <c r="T39" s="15" t="s">
        <v>279</v>
      </c>
      <c r="U39" t="s">
        <v>280</v>
      </c>
      <c r="V39" t="s">
        <v>21</v>
      </c>
      <c r="W39" t="s">
        <v>17</v>
      </c>
      <c r="X39" t="s">
        <v>27</v>
      </c>
      <c r="Y39" t="s">
        <v>20</v>
      </c>
      <c r="Z39" t="s">
        <v>21</v>
      </c>
    </row>
    <row r="40" spans="2:26" x14ac:dyDescent="0.25">
      <c r="B40" s="9" t="s">
        <v>465</v>
      </c>
      <c r="C40" s="10" t="s">
        <v>466</v>
      </c>
      <c r="H40" s="12" t="s">
        <v>55</v>
      </c>
      <c r="I40" s="10">
        <v>100112018</v>
      </c>
      <c r="T40" s="15" t="s">
        <v>281</v>
      </c>
      <c r="U40" t="s">
        <v>94</v>
      </c>
      <c r="V40" t="s">
        <v>21</v>
      </c>
      <c r="W40" t="s">
        <v>17</v>
      </c>
      <c r="X40" t="s">
        <v>27</v>
      </c>
      <c r="Y40" t="s">
        <v>20</v>
      </c>
      <c r="Z40" t="s">
        <v>21</v>
      </c>
    </row>
    <row r="41" spans="2:26" x14ac:dyDescent="0.25">
      <c r="B41" s="9" t="s">
        <v>467</v>
      </c>
      <c r="C41" s="10" t="s">
        <v>468</v>
      </c>
      <c r="H41" s="12" t="s">
        <v>74</v>
      </c>
      <c r="I41" s="10">
        <v>100112012</v>
      </c>
      <c r="T41" s="15" t="s">
        <v>56</v>
      </c>
      <c r="U41" t="s">
        <v>57</v>
      </c>
      <c r="V41" t="s">
        <v>21</v>
      </c>
      <c r="W41" t="s">
        <v>17</v>
      </c>
      <c r="X41" t="s">
        <v>27</v>
      </c>
      <c r="Y41" t="s">
        <v>20</v>
      </c>
      <c r="Z41" t="s">
        <v>21</v>
      </c>
    </row>
    <row r="42" spans="2:26" x14ac:dyDescent="0.25">
      <c r="B42" s="9" t="s">
        <v>469</v>
      </c>
      <c r="C42" s="10" t="s">
        <v>470</v>
      </c>
      <c r="H42" s="12" t="s">
        <v>250</v>
      </c>
      <c r="I42" s="10">
        <v>100101004</v>
      </c>
      <c r="T42" s="15" t="s">
        <v>58</v>
      </c>
      <c r="U42" t="s">
        <v>59</v>
      </c>
      <c r="V42" t="s">
        <v>21</v>
      </c>
      <c r="W42" t="s">
        <v>17</v>
      </c>
      <c r="X42" t="s">
        <v>27</v>
      </c>
      <c r="Y42" t="s">
        <v>20</v>
      </c>
      <c r="Z42" t="s">
        <v>21</v>
      </c>
    </row>
    <row r="43" spans="2:26" x14ac:dyDescent="0.25">
      <c r="B43" s="9" t="s">
        <v>471</v>
      </c>
      <c r="C43" s="10" t="s">
        <v>472</v>
      </c>
      <c r="H43" s="12" t="s">
        <v>232</v>
      </c>
      <c r="I43" s="10">
        <v>100112025</v>
      </c>
      <c r="T43" s="15" t="s">
        <v>302</v>
      </c>
      <c r="U43" t="s">
        <v>74</v>
      </c>
      <c r="V43" t="s">
        <v>21</v>
      </c>
      <c r="W43" t="s">
        <v>17</v>
      </c>
      <c r="X43" t="s">
        <v>27</v>
      </c>
      <c r="Y43" t="s">
        <v>20</v>
      </c>
      <c r="Z43" t="s">
        <v>21</v>
      </c>
    </row>
    <row r="44" spans="2:26" x14ac:dyDescent="0.25">
      <c r="B44" s="9" t="s">
        <v>473</v>
      </c>
      <c r="C44" s="10" t="s">
        <v>474</v>
      </c>
      <c r="H44" t="s">
        <v>108</v>
      </c>
      <c r="I44" s="10">
        <v>100110005</v>
      </c>
      <c r="T44" s="15" t="s">
        <v>282</v>
      </c>
      <c r="U44" t="s">
        <v>283</v>
      </c>
      <c r="V44" t="s">
        <v>21</v>
      </c>
      <c r="W44" t="s">
        <v>17</v>
      </c>
      <c r="X44" t="s">
        <v>27</v>
      </c>
      <c r="Y44" t="s">
        <v>20</v>
      </c>
      <c r="Z44" t="s">
        <v>21</v>
      </c>
    </row>
    <row r="45" spans="2:26" x14ac:dyDescent="0.25">
      <c r="B45" s="9" t="s">
        <v>475</v>
      </c>
      <c r="C45" s="10" t="s">
        <v>476</v>
      </c>
      <c r="H45" s="12" t="s">
        <v>350</v>
      </c>
      <c r="I45" s="10">
        <v>100114026</v>
      </c>
      <c r="T45" s="15" t="s">
        <v>60</v>
      </c>
      <c r="U45" t="s">
        <v>61</v>
      </c>
      <c r="V45" t="s">
        <v>21</v>
      </c>
      <c r="W45" t="s">
        <v>17</v>
      </c>
      <c r="X45" t="s">
        <v>27</v>
      </c>
      <c r="Y45" t="s">
        <v>20</v>
      </c>
      <c r="Z45" t="s">
        <v>21</v>
      </c>
    </row>
    <row r="46" spans="2:26" x14ac:dyDescent="0.25">
      <c r="B46" s="9" t="s">
        <v>477</v>
      </c>
      <c r="C46" s="10" t="s">
        <v>478</v>
      </c>
      <c r="H46" s="12" t="s">
        <v>479</v>
      </c>
      <c r="I46" s="10">
        <v>100112026</v>
      </c>
      <c r="T46" s="15" t="s">
        <v>62</v>
      </c>
      <c r="U46" t="s">
        <v>63</v>
      </c>
      <c r="V46" t="s">
        <v>21</v>
      </c>
      <c r="W46" t="s">
        <v>17</v>
      </c>
      <c r="X46" t="s">
        <v>27</v>
      </c>
      <c r="Y46" t="s">
        <v>20</v>
      </c>
      <c r="Z46" t="s">
        <v>64</v>
      </c>
    </row>
    <row r="47" spans="2:26" x14ac:dyDescent="0.25">
      <c r="B47" s="9" t="s">
        <v>480</v>
      </c>
      <c r="C47" s="10" t="s">
        <v>481</v>
      </c>
      <c r="H47" s="12" t="s">
        <v>290</v>
      </c>
      <c r="I47" s="10">
        <v>100101006</v>
      </c>
      <c r="T47" s="15" t="s">
        <v>325</v>
      </c>
      <c r="U47" t="s">
        <v>63</v>
      </c>
      <c r="V47" t="s">
        <v>21</v>
      </c>
      <c r="W47" t="s">
        <v>17</v>
      </c>
      <c r="X47" t="s">
        <v>27</v>
      </c>
      <c r="Y47" t="s">
        <v>20</v>
      </c>
      <c r="Z47" t="s">
        <v>326</v>
      </c>
    </row>
    <row r="48" spans="2:26" x14ac:dyDescent="0.25">
      <c r="B48" s="9" t="s">
        <v>482</v>
      </c>
      <c r="C48" s="10" t="s">
        <v>483</v>
      </c>
      <c r="H48" s="12" t="s">
        <v>243</v>
      </c>
      <c r="I48" s="10">
        <v>100101007</v>
      </c>
      <c r="T48" s="15" t="s">
        <v>284</v>
      </c>
      <c r="U48" t="s">
        <v>63</v>
      </c>
      <c r="V48" t="s">
        <v>21</v>
      </c>
      <c r="W48" t="s">
        <v>17</v>
      </c>
      <c r="X48" t="s">
        <v>27</v>
      </c>
      <c r="Y48" t="s">
        <v>20</v>
      </c>
      <c r="Z48" t="s">
        <v>21</v>
      </c>
    </row>
    <row r="49" spans="2:26" x14ac:dyDescent="0.25">
      <c r="B49" s="9" t="s">
        <v>484</v>
      </c>
      <c r="C49" s="10" t="s">
        <v>485</v>
      </c>
      <c r="H49" s="12" t="s">
        <v>40</v>
      </c>
      <c r="I49" s="10">
        <v>100112033</v>
      </c>
      <c r="T49" s="15" t="s">
        <v>65</v>
      </c>
      <c r="U49" t="s">
        <v>66</v>
      </c>
      <c r="V49" t="s">
        <v>21</v>
      </c>
      <c r="W49" t="s">
        <v>17</v>
      </c>
      <c r="X49" t="s">
        <v>27</v>
      </c>
      <c r="Y49" t="s">
        <v>20</v>
      </c>
      <c r="Z49" t="s">
        <v>21</v>
      </c>
    </row>
    <row r="50" spans="2:26" x14ac:dyDescent="0.25">
      <c r="B50" s="9" t="s">
        <v>486</v>
      </c>
      <c r="C50" s="10" t="s">
        <v>487</v>
      </c>
      <c r="H50" s="12" t="s">
        <v>115</v>
      </c>
      <c r="I50" s="10">
        <v>100110003</v>
      </c>
      <c r="T50" s="15" t="s">
        <v>67</v>
      </c>
      <c r="U50" t="s">
        <v>16</v>
      </c>
      <c r="V50" t="s">
        <v>21</v>
      </c>
      <c r="W50" t="s">
        <v>68</v>
      </c>
      <c r="X50" t="s">
        <v>19</v>
      </c>
      <c r="Y50" t="s">
        <v>20</v>
      </c>
      <c r="Z50" t="s">
        <v>21</v>
      </c>
    </row>
    <row r="51" spans="2:26" x14ac:dyDescent="0.25">
      <c r="B51" s="9" t="s">
        <v>488</v>
      </c>
      <c r="C51" s="10" t="s">
        <v>489</v>
      </c>
      <c r="H51" s="12" t="s">
        <v>186</v>
      </c>
      <c r="I51" s="10">
        <v>100114027</v>
      </c>
      <c r="T51" s="15" t="s">
        <v>69</v>
      </c>
      <c r="U51" t="s">
        <v>49</v>
      </c>
      <c r="V51" t="s">
        <v>21</v>
      </c>
      <c r="W51" t="s">
        <v>68</v>
      </c>
      <c r="X51" t="s">
        <v>27</v>
      </c>
      <c r="Y51" t="s">
        <v>20</v>
      </c>
      <c r="Z51" t="s">
        <v>21</v>
      </c>
    </row>
    <row r="52" spans="2:26" x14ac:dyDescent="0.25">
      <c r="B52" s="9" t="s">
        <v>490</v>
      </c>
      <c r="C52" s="10" t="s">
        <v>491</v>
      </c>
      <c r="H52" s="12" t="s">
        <v>184</v>
      </c>
      <c r="I52" s="10">
        <v>100102003</v>
      </c>
      <c r="T52" s="15" t="s">
        <v>70</v>
      </c>
      <c r="U52" t="s">
        <v>51</v>
      </c>
      <c r="V52" t="s">
        <v>21</v>
      </c>
      <c r="W52" t="s">
        <v>68</v>
      </c>
      <c r="X52" t="s">
        <v>27</v>
      </c>
      <c r="Y52" t="s">
        <v>20</v>
      </c>
      <c r="Z52" t="s">
        <v>21</v>
      </c>
    </row>
    <row r="53" spans="2:26" x14ac:dyDescent="0.25">
      <c r="B53" s="9" t="s">
        <v>492</v>
      </c>
      <c r="C53" s="10" t="s">
        <v>493</v>
      </c>
      <c r="H53" s="12" t="s">
        <v>494</v>
      </c>
      <c r="I53" s="10">
        <v>100113001</v>
      </c>
      <c r="T53" s="15" t="s">
        <v>71</v>
      </c>
      <c r="U53" t="s">
        <v>479</v>
      </c>
      <c r="V53" t="s">
        <v>21</v>
      </c>
      <c r="W53" t="s">
        <v>68</v>
      </c>
      <c r="X53" t="s">
        <v>27</v>
      </c>
      <c r="Y53" t="s">
        <v>20</v>
      </c>
      <c r="Z53" t="s">
        <v>21</v>
      </c>
    </row>
    <row r="54" spans="2:26" x14ac:dyDescent="0.25">
      <c r="B54" s="9" t="s">
        <v>495</v>
      </c>
      <c r="C54" s="10" t="s">
        <v>496</v>
      </c>
      <c r="H54" s="12" t="s">
        <v>76</v>
      </c>
      <c r="I54" s="10">
        <v>100114015</v>
      </c>
      <c r="T54" s="15" t="s">
        <v>72</v>
      </c>
      <c r="U54" t="s">
        <v>53</v>
      </c>
      <c r="V54" t="s">
        <v>21</v>
      </c>
      <c r="W54" t="s">
        <v>68</v>
      </c>
      <c r="X54" t="s">
        <v>27</v>
      </c>
      <c r="Y54" t="s">
        <v>20</v>
      </c>
      <c r="Z54" t="s">
        <v>21</v>
      </c>
    </row>
    <row r="55" spans="2:26" x14ac:dyDescent="0.25">
      <c r="B55" s="9" t="s">
        <v>497</v>
      </c>
      <c r="C55" s="10" t="s">
        <v>498</v>
      </c>
      <c r="H55" s="12" t="s">
        <v>123</v>
      </c>
      <c r="I55" s="10">
        <v>100114041</v>
      </c>
      <c r="T55" s="15" t="s">
        <v>73</v>
      </c>
      <c r="U55" t="s">
        <v>74</v>
      </c>
      <c r="V55" t="s">
        <v>21</v>
      </c>
      <c r="W55" t="s">
        <v>68</v>
      </c>
      <c r="X55" t="s">
        <v>27</v>
      </c>
      <c r="Y55" t="s">
        <v>20</v>
      </c>
      <c r="Z55" t="s">
        <v>21</v>
      </c>
    </row>
    <row r="56" spans="2:26" x14ac:dyDescent="0.25">
      <c r="B56" s="9" t="s">
        <v>499</v>
      </c>
      <c r="C56" s="10" t="s">
        <v>500</v>
      </c>
      <c r="H56" s="12" t="s">
        <v>177</v>
      </c>
      <c r="I56" s="10">
        <v>100102004</v>
      </c>
      <c r="T56" s="15" t="s">
        <v>75</v>
      </c>
      <c r="U56" t="s">
        <v>76</v>
      </c>
      <c r="V56" t="s">
        <v>21</v>
      </c>
      <c r="W56" t="s">
        <v>68</v>
      </c>
      <c r="X56" t="s">
        <v>27</v>
      </c>
      <c r="Y56" t="s">
        <v>20</v>
      </c>
      <c r="Z56" t="s">
        <v>77</v>
      </c>
    </row>
    <row r="57" spans="2:26" x14ac:dyDescent="0.25">
      <c r="B57" s="9" t="s">
        <v>501</v>
      </c>
      <c r="C57" s="10" t="s">
        <v>502</v>
      </c>
      <c r="H57" s="12" t="s">
        <v>119</v>
      </c>
      <c r="I57" s="10">
        <v>100114040</v>
      </c>
      <c r="T57" s="15" t="s">
        <v>78</v>
      </c>
      <c r="U57" t="s">
        <v>36</v>
      </c>
      <c r="V57" t="s">
        <v>21</v>
      </c>
      <c r="W57" t="s">
        <v>68</v>
      </c>
      <c r="X57" t="s">
        <v>27</v>
      </c>
      <c r="Y57" t="s">
        <v>20</v>
      </c>
      <c r="Z57" t="s">
        <v>21</v>
      </c>
    </row>
    <row r="58" spans="2:26" x14ac:dyDescent="0.25">
      <c r="B58" s="9" t="s">
        <v>503</v>
      </c>
      <c r="C58" s="10" t="s">
        <v>504</v>
      </c>
      <c r="H58" s="12" t="s">
        <v>505</v>
      </c>
      <c r="I58" s="10">
        <v>100108002</v>
      </c>
      <c r="T58" s="15" t="s">
        <v>79</v>
      </c>
      <c r="U58" t="s">
        <v>80</v>
      </c>
      <c r="V58" t="s">
        <v>21</v>
      </c>
      <c r="W58" t="s">
        <v>68</v>
      </c>
      <c r="X58" t="s">
        <v>27</v>
      </c>
      <c r="Y58" t="s">
        <v>20</v>
      </c>
      <c r="Z58" t="s">
        <v>21</v>
      </c>
    </row>
    <row r="59" spans="2:26" x14ac:dyDescent="0.25">
      <c r="B59" s="9" t="s">
        <v>506</v>
      </c>
      <c r="C59" s="10" t="s">
        <v>507</v>
      </c>
      <c r="H59" s="12" t="s">
        <v>206</v>
      </c>
      <c r="I59" s="10">
        <v>100104002</v>
      </c>
      <c r="T59" s="15" t="s">
        <v>508</v>
      </c>
      <c r="U59" t="s">
        <v>55</v>
      </c>
      <c r="V59" t="s">
        <v>26</v>
      </c>
      <c r="W59" t="s">
        <v>68</v>
      </c>
      <c r="X59" t="s">
        <v>27</v>
      </c>
      <c r="Y59" t="s">
        <v>20</v>
      </c>
      <c r="Z59" t="s">
        <v>21</v>
      </c>
    </row>
    <row r="60" spans="2:26" x14ac:dyDescent="0.25">
      <c r="B60" s="9" t="s">
        <v>509</v>
      </c>
      <c r="C60" s="10" t="s">
        <v>510</v>
      </c>
      <c r="H60" s="12" t="s">
        <v>276</v>
      </c>
      <c r="I60" s="10">
        <v>100114028</v>
      </c>
      <c r="T60" s="15" t="s">
        <v>81</v>
      </c>
      <c r="U60" t="s">
        <v>55</v>
      </c>
      <c r="V60" t="s">
        <v>29</v>
      </c>
      <c r="W60" t="s">
        <v>68</v>
      </c>
      <c r="X60" t="s">
        <v>27</v>
      </c>
      <c r="Y60" t="s">
        <v>20</v>
      </c>
      <c r="Z60" t="s">
        <v>21</v>
      </c>
    </row>
    <row r="61" spans="2:26" x14ac:dyDescent="0.25">
      <c r="B61" s="9" t="s">
        <v>511</v>
      </c>
      <c r="C61" s="10" t="s">
        <v>512</v>
      </c>
      <c r="H61" s="12" t="s">
        <v>513</v>
      </c>
      <c r="I61" s="10">
        <v>100113002</v>
      </c>
      <c r="T61" s="15" t="s">
        <v>82</v>
      </c>
      <c r="U61" t="s">
        <v>61</v>
      </c>
      <c r="V61" t="s">
        <v>21</v>
      </c>
      <c r="W61" t="s">
        <v>83</v>
      </c>
      <c r="X61" t="s">
        <v>27</v>
      </c>
      <c r="Y61" t="s">
        <v>20</v>
      </c>
      <c r="Z61" t="s">
        <v>21</v>
      </c>
    </row>
    <row r="62" spans="2:26" x14ac:dyDescent="0.25">
      <c r="B62" s="9" t="s">
        <v>514</v>
      </c>
      <c r="C62" s="10" t="s">
        <v>515</v>
      </c>
      <c r="H62" s="12" t="s">
        <v>202</v>
      </c>
      <c r="I62" s="10">
        <v>100112027</v>
      </c>
      <c r="T62" s="15" t="s">
        <v>84</v>
      </c>
      <c r="U62" t="s">
        <v>61</v>
      </c>
      <c r="V62" t="s">
        <v>21</v>
      </c>
      <c r="W62" t="s">
        <v>83</v>
      </c>
      <c r="X62" t="s">
        <v>27</v>
      </c>
      <c r="Y62" t="s">
        <v>20</v>
      </c>
      <c r="Z62" t="s">
        <v>21</v>
      </c>
    </row>
    <row r="63" spans="2:26" x14ac:dyDescent="0.25">
      <c r="B63" s="9" t="s">
        <v>516</v>
      </c>
      <c r="C63" s="10" t="s">
        <v>517</v>
      </c>
      <c r="H63" s="12" t="s">
        <v>518</v>
      </c>
      <c r="I63" s="10">
        <v>100104003</v>
      </c>
      <c r="T63" s="15" t="s">
        <v>85</v>
      </c>
      <c r="U63" t="s">
        <v>46</v>
      </c>
      <c r="V63" t="s">
        <v>21</v>
      </c>
      <c r="W63" t="s">
        <v>83</v>
      </c>
      <c r="X63" t="s">
        <v>27</v>
      </c>
      <c r="Y63" t="s">
        <v>20</v>
      </c>
      <c r="Z63" t="s">
        <v>47</v>
      </c>
    </row>
    <row r="64" spans="2:26" x14ac:dyDescent="0.25">
      <c r="B64" s="9" t="s">
        <v>519</v>
      </c>
      <c r="C64" s="10" t="s">
        <v>520</v>
      </c>
      <c r="H64" s="12" t="s">
        <v>360</v>
      </c>
      <c r="I64" s="10">
        <v>100114029</v>
      </c>
      <c r="T64" s="15" t="s">
        <v>86</v>
      </c>
      <c r="U64" t="s">
        <v>46</v>
      </c>
      <c r="V64" t="s">
        <v>21</v>
      </c>
      <c r="W64" t="s">
        <v>83</v>
      </c>
      <c r="X64" t="s">
        <v>27</v>
      </c>
      <c r="Y64" t="s">
        <v>20</v>
      </c>
      <c r="Z64" t="s">
        <v>47</v>
      </c>
    </row>
    <row r="65" spans="2:26" x14ac:dyDescent="0.25">
      <c r="B65" s="9" t="s">
        <v>521</v>
      </c>
      <c r="C65" s="10" t="s">
        <v>522</v>
      </c>
      <c r="H65" s="12" t="s">
        <v>235</v>
      </c>
      <c r="I65" s="10">
        <v>100101008</v>
      </c>
      <c r="T65" s="15" t="s">
        <v>87</v>
      </c>
      <c r="U65" t="s">
        <v>25</v>
      </c>
      <c r="V65" t="s">
        <v>21</v>
      </c>
      <c r="W65" t="s">
        <v>88</v>
      </c>
      <c r="X65" t="s">
        <v>27</v>
      </c>
      <c r="Y65" t="s">
        <v>20</v>
      </c>
      <c r="Z65" t="s">
        <v>21</v>
      </c>
    </row>
    <row r="66" spans="2:26" x14ac:dyDescent="0.25">
      <c r="B66" s="9" t="s">
        <v>523</v>
      </c>
      <c r="C66" s="10" t="s">
        <v>524</v>
      </c>
      <c r="H66" s="12" t="s">
        <v>271</v>
      </c>
      <c r="I66" s="10">
        <v>100114030</v>
      </c>
      <c r="T66" s="15" t="s">
        <v>89</v>
      </c>
      <c r="U66" t="s">
        <v>424</v>
      </c>
      <c r="V66" t="s">
        <v>21</v>
      </c>
      <c r="W66" t="s">
        <v>88</v>
      </c>
      <c r="X66" t="s">
        <v>27</v>
      </c>
      <c r="Y66" t="s">
        <v>20</v>
      </c>
      <c r="Z66" t="s">
        <v>21</v>
      </c>
    </row>
    <row r="67" spans="2:26" x14ac:dyDescent="0.25">
      <c r="B67" s="9" t="s">
        <v>525</v>
      </c>
      <c r="C67" s="10" t="s">
        <v>526</v>
      </c>
      <c r="H67" s="12" t="s">
        <v>527</v>
      </c>
      <c r="I67" s="10">
        <v>100102005</v>
      </c>
      <c r="T67" s="15" t="s">
        <v>90</v>
      </c>
      <c r="U67" t="s">
        <v>91</v>
      </c>
      <c r="V67" t="s">
        <v>26</v>
      </c>
      <c r="W67" t="s">
        <v>88</v>
      </c>
      <c r="X67" t="s">
        <v>27</v>
      </c>
      <c r="Y67" t="s">
        <v>20</v>
      </c>
      <c r="Z67" t="s">
        <v>21</v>
      </c>
    </row>
    <row r="68" spans="2:26" x14ac:dyDescent="0.25">
      <c r="B68" s="9" t="s">
        <v>528</v>
      </c>
      <c r="C68" s="10" t="s">
        <v>529</v>
      </c>
      <c r="H68" s="12" t="s">
        <v>226</v>
      </c>
      <c r="I68" s="10">
        <v>100103006</v>
      </c>
      <c r="T68" s="15" t="s">
        <v>92</v>
      </c>
      <c r="U68" t="s">
        <v>91</v>
      </c>
      <c r="V68" t="s">
        <v>29</v>
      </c>
      <c r="W68" t="s">
        <v>88</v>
      </c>
      <c r="X68" t="s">
        <v>27</v>
      </c>
      <c r="Y68" t="s">
        <v>20</v>
      </c>
      <c r="Z68" t="s">
        <v>21</v>
      </c>
    </row>
    <row r="69" spans="2:26" x14ac:dyDescent="0.25">
      <c r="B69" s="9" t="s">
        <v>530</v>
      </c>
      <c r="C69" s="10" t="s">
        <v>531</v>
      </c>
      <c r="H69" s="12" t="s">
        <v>341</v>
      </c>
      <c r="I69" s="10">
        <v>100114031</v>
      </c>
      <c r="T69" s="15" t="s">
        <v>93</v>
      </c>
      <c r="U69" t="s">
        <v>94</v>
      </c>
      <c r="V69" t="s">
        <v>21</v>
      </c>
      <c r="W69" t="s">
        <v>88</v>
      </c>
      <c r="X69" t="s">
        <v>27</v>
      </c>
      <c r="Y69" t="s">
        <v>20</v>
      </c>
      <c r="Z69" t="s">
        <v>21</v>
      </c>
    </row>
    <row r="70" spans="2:26" x14ac:dyDescent="0.25">
      <c r="B70" s="9" t="s">
        <v>532</v>
      </c>
      <c r="C70" s="10" t="s">
        <v>533</v>
      </c>
      <c r="H70" s="12" t="s">
        <v>132</v>
      </c>
      <c r="I70" s="10">
        <v>100105004</v>
      </c>
      <c r="T70" s="15" t="s">
        <v>95</v>
      </c>
      <c r="U70" t="s">
        <v>33</v>
      </c>
      <c r="V70" t="s">
        <v>21</v>
      </c>
      <c r="W70" t="s">
        <v>88</v>
      </c>
      <c r="X70" t="s">
        <v>27</v>
      </c>
      <c r="Y70" t="s">
        <v>20</v>
      </c>
      <c r="Z70" t="s">
        <v>21</v>
      </c>
    </row>
    <row r="71" spans="2:26" x14ac:dyDescent="0.25">
      <c r="B71" s="9" t="s">
        <v>534</v>
      </c>
      <c r="C71" s="10" t="s">
        <v>535</v>
      </c>
      <c r="H71" s="12" t="s">
        <v>536</v>
      </c>
      <c r="I71" s="10">
        <v>100106001</v>
      </c>
      <c r="T71" s="15" t="s">
        <v>537</v>
      </c>
      <c r="U71" t="s">
        <v>63</v>
      </c>
      <c r="V71" t="s">
        <v>26</v>
      </c>
      <c r="W71" t="s">
        <v>88</v>
      </c>
      <c r="X71" t="s">
        <v>27</v>
      </c>
      <c r="Y71" t="s">
        <v>20</v>
      </c>
      <c r="Z71" t="s">
        <v>21</v>
      </c>
    </row>
    <row r="72" spans="2:26" x14ac:dyDescent="0.25">
      <c r="B72" s="9" t="s">
        <v>538</v>
      </c>
      <c r="C72" s="10" t="s">
        <v>539</v>
      </c>
      <c r="H72" s="12" t="s">
        <v>540</v>
      </c>
      <c r="I72" s="10">
        <v>100112029</v>
      </c>
      <c r="T72" s="15" t="s">
        <v>96</v>
      </c>
      <c r="U72" t="s">
        <v>63</v>
      </c>
      <c r="V72" t="s">
        <v>29</v>
      </c>
      <c r="W72" t="s">
        <v>88</v>
      </c>
      <c r="X72" t="s">
        <v>27</v>
      </c>
      <c r="Y72" t="s">
        <v>20</v>
      </c>
      <c r="Z72" t="s">
        <v>21</v>
      </c>
    </row>
    <row r="73" spans="2:26" x14ac:dyDescent="0.25">
      <c r="B73" s="9" t="s">
        <v>541</v>
      </c>
      <c r="C73" s="10" t="s">
        <v>542</v>
      </c>
      <c r="H73" s="12" t="s">
        <v>543</v>
      </c>
      <c r="I73" s="10">
        <v>100112054</v>
      </c>
      <c r="T73" s="15" t="s">
        <v>97</v>
      </c>
      <c r="U73" t="s">
        <v>76</v>
      </c>
      <c r="V73" t="s">
        <v>18</v>
      </c>
      <c r="W73" t="s">
        <v>88</v>
      </c>
      <c r="X73" t="s">
        <v>27</v>
      </c>
      <c r="Y73" t="s">
        <v>20</v>
      </c>
      <c r="Z73" t="s">
        <v>77</v>
      </c>
    </row>
    <row r="74" spans="2:26" x14ac:dyDescent="0.25">
      <c r="B74" s="9" t="s">
        <v>544</v>
      </c>
      <c r="C74" s="10" t="s">
        <v>545</v>
      </c>
      <c r="H74" s="12" t="s">
        <v>546</v>
      </c>
      <c r="I74" s="10">
        <v>100113006</v>
      </c>
      <c r="T74" s="15" t="s">
        <v>98</v>
      </c>
      <c r="U74" t="s">
        <v>76</v>
      </c>
      <c r="V74" t="s">
        <v>99</v>
      </c>
      <c r="W74" t="s">
        <v>88</v>
      </c>
      <c r="X74" t="s">
        <v>27</v>
      </c>
      <c r="Y74" t="s">
        <v>20</v>
      </c>
      <c r="Z74" t="s">
        <v>77</v>
      </c>
    </row>
    <row r="75" spans="2:26" x14ac:dyDescent="0.25">
      <c r="B75" s="9" t="s">
        <v>547</v>
      </c>
      <c r="C75" s="10" t="s">
        <v>548</v>
      </c>
      <c r="H75" s="12" t="s">
        <v>549</v>
      </c>
      <c r="I75" s="10">
        <v>100110007</v>
      </c>
      <c r="T75" s="15" t="s">
        <v>100</v>
      </c>
      <c r="U75" t="s">
        <v>76</v>
      </c>
      <c r="V75" t="s">
        <v>21</v>
      </c>
      <c r="W75" t="s">
        <v>88</v>
      </c>
      <c r="X75" t="s">
        <v>27</v>
      </c>
      <c r="Y75" t="s">
        <v>20</v>
      </c>
      <c r="Z75" t="s">
        <v>77</v>
      </c>
    </row>
    <row r="76" spans="2:26" x14ac:dyDescent="0.25">
      <c r="B76" s="9" t="s">
        <v>550</v>
      </c>
      <c r="C76" s="10" t="s">
        <v>551</v>
      </c>
      <c r="H76" s="12" t="s">
        <v>53</v>
      </c>
      <c r="I76" s="10">
        <v>100114032</v>
      </c>
      <c r="T76" s="15" t="s">
        <v>101</v>
      </c>
      <c r="U76" t="s">
        <v>102</v>
      </c>
      <c r="V76" t="s">
        <v>26</v>
      </c>
      <c r="W76" t="s">
        <v>88</v>
      </c>
      <c r="X76" t="s">
        <v>27</v>
      </c>
      <c r="Y76" t="s">
        <v>20</v>
      </c>
      <c r="Z76" t="s">
        <v>21</v>
      </c>
    </row>
    <row r="77" spans="2:26" x14ac:dyDescent="0.25">
      <c r="B77" s="9" t="s">
        <v>552</v>
      </c>
      <c r="C77" s="10" t="s">
        <v>553</v>
      </c>
      <c r="H77" s="12" t="s">
        <v>554</v>
      </c>
      <c r="I77" s="10">
        <v>100101011</v>
      </c>
      <c r="T77" s="15" t="s">
        <v>103</v>
      </c>
      <c r="U77" t="s">
        <v>102</v>
      </c>
      <c r="V77" t="s">
        <v>29</v>
      </c>
      <c r="W77" t="s">
        <v>88</v>
      </c>
      <c r="X77" t="s">
        <v>27</v>
      </c>
      <c r="Y77" t="s">
        <v>20</v>
      </c>
      <c r="Z77" t="s">
        <v>21</v>
      </c>
    </row>
    <row r="78" spans="2:26" x14ac:dyDescent="0.25">
      <c r="B78" s="9" t="s">
        <v>555</v>
      </c>
      <c r="C78" s="10" t="s">
        <v>556</v>
      </c>
      <c r="H78" s="12" t="s">
        <v>557</v>
      </c>
      <c r="I78" s="10">
        <v>100111011</v>
      </c>
      <c r="T78" s="15" t="s">
        <v>104</v>
      </c>
      <c r="U78" t="s">
        <v>49</v>
      </c>
      <c r="V78" t="s">
        <v>18</v>
      </c>
      <c r="W78" t="s">
        <v>88</v>
      </c>
      <c r="X78" t="s">
        <v>105</v>
      </c>
      <c r="Y78" t="s">
        <v>20</v>
      </c>
      <c r="Z78" t="s">
        <v>21</v>
      </c>
    </row>
    <row r="79" spans="2:26" x14ac:dyDescent="0.25">
      <c r="B79" s="9" t="s">
        <v>558</v>
      </c>
      <c r="C79" s="10" t="s">
        <v>559</v>
      </c>
      <c r="H79" s="18" t="s">
        <v>180</v>
      </c>
      <c r="I79" s="19">
        <v>100102008</v>
      </c>
      <c r="T79" s="15" t="s">
        <v>106</v>
      </c>
      <c r="U79" t="s">
        <v>49</v>
      </c>
      <c r="V79" t="s">
        <v>99</v>
      </c>
      <c r="W79" t="s">
        <v>88</v>
      </c>
      <c r="X79" t="s">
        <v>105</v>
      </c>
      <c r="Y79" t="s">
        <v>20</v>
      </c>
      <c r="Z79" t="s">
        <v>21</v>
      </c>
    </row>
    <row r="80" spans="2:26" x14ac:dyDescent="0.25">
      <c r="B80" s="9" t="s">
        <v>560</v>
      </c>
      <c r="C80" s="10" t="s">
        <v>561</v>
      </c>
      <c r="H80" s="12" t="s">
        <v>432</v>
      </c>
      <c r="I80" s="10">
        <v>100114033</v>
      </c>
      <c r="T80" s="15" t="s">
        <v>107</v>
      </c>
      <c r="U80" t="s">
        <v>108</v>
      </c>
      <c r="V80" t="s">
        <v>21</v>
      </c>
      <c r="W80" t="s">
        <v>88</v>
      </c>
      <c r="X80" t="s">
        <v>105</v>
      </c>
      <c r="Y80" t="s">
        <v>20</v>
      </c>
      <c r="Z80" t="s">
        <v>21</v>
      </c>
    </row>
    <row r="81" spans="2:26" x14ac:dyDescent="0.25">
      <c r="B81" s="9" t="s">
        <v>562</v>
      </c>
      <c r="C81" s="10" t="s">
        <v>563</v>
      </c>
      <c r="H81" s="12" t="s">
        <v>564</v>
      </c>
      <c r="I81" s="10">
        <v>100107012</v>
      </c>
      <c r="T81" s="15" t="s">
        <v>109</v>
      </c>
      <c r="U81" t="s">
        <v>51</v>
      </c>
      <c r="V81" t="s">
        <v>18</v>
      </c>
      <c r="W81" t="s">
        <v>88</v>
      </c>
      <c r="X81" t="s">
        <v>105</v>
      </c>
      <c r="Y81" t="s">
        <v>20</v>
      </c>
      <c r="Z81" t="s">
        <v>110</v>
      </c>
    </row>
    <row r="82" spans="2:26" x14ac:dyDescent="0.25">
      <c r="B82" s="9" t="s">
        <v>565</v>
      </c>
      <c r="C82" s="10" t="s">
        <v>566</v>
      </c>
      <c r="H82" s="12" t="s">
        <v>567</v>
      </c>
      <c r="I82" s="10">
        <v>100105006</v>
      </c>
      <c r="T82" s="15" t="s">
        <v>111</v>
      </c>
      <c r="U82" t="s">
        <v>51</v>
      </c>
      <c r="V82" t="s">
        <v>99</v>
      </c>
      <c r="W82" t="s">
        <v>88</v>
      </c>
      <c r="X82" t="s">
        <v>105</v>
      </c>
      <c r="Y82" t="s">
        <v>20</v>
      </c>
      <c r="Z82" t="s">
        <v>110</v>
      </c>
    </row>
    <row r="83" spans="2:26" x14ac:dyDescent="0.25">
      <c r="B83" s="9" t="s">
        <v>568</v>
      </c>
      <c r="C83" s="10" t="s">
        <v>569</v>
      </c>
      <c r="H83" s="12" t="s">
        <v>125</v>
      </c>
      <c r="I83" s="10">
        <v>100114034</v>
      </c>
      <c r="T83" s="15" t="s">
        <v>570</v>
      </c>
      <c r="U83" t="s">
        <v>51</v>
      </c>
      <c r="V83" t="s">
        <v>18</v>
      </c>
      <c r="W83" t="s">
        <v>88</v>
      </c>
      <c r="X83" t="s">
        <v>105</v>
      </c>
      <c r="Y83" t="s">
        <v>20</v>
      </c>
      <c r="Z83" t="s">
        <v>113</v>
      </c>
    </row>
    <row r="84" spans="2:26" x14ac:dyDescent="0.25">
      <c r="B84" s="9" t="s">
        <v>571</v>
      </c>
      <c r="C84" s="10" t="s">
        <v>572</v>
      </c>
      <c r="H84" s="12" t="s">
        <v>167</v>
      </c>
      <c r="I84" s="10">
        <v>100106002</v>
      </c>
      <c r="T84" s="15" t="s">
        <v>112</v>
      </c>
      <c r="U84" t="s">
        <v>51</v>
      </c>
      <c r="V84" t="s">
        <v>99</v>
      </c>
      <c r="W84" t="s">
        <v>88</v>
      </c>
      <c r="X84" t="s">
        <v>105</v>
      </c>
      <c r="Y84" t="s">
        <v>20</v>
      </c>
      <c r="Z84" t="s">
        <v>113</v>
      </c>
    </row>
    <row r="85" spans="2:26" x14ac:dyDescent="0.25">
      <c r="B85" s="9" t="s">
        <v>573</v>
      </c>
      <c r="C85" s="10" t="s">
        <v>574</v>
      </c>
      <c r="H85" s="12" t="s">
        <v>16</v>
      </c>
      <c r="I85" s="10">
        <v>100114001</v>
      </c>
      <c r="T85" s="15" t="s">
        <v>114</v>
      </c>
      <c r="U85" t="s">
        <v>115</v>
      </c>
      <c r="V85" t="s">
        <v>21</v>
      </c>
      <c r="W85" t="s">
        <v>88</v>
      </c>
      <c r="X85" t="s">
        <v>105</v>
      </c>
      <c r="Y85" t="s">
        <v>20</v>
      </c>
      <c r="Z85" t="s">
        <v>21</v>
      </c>
    </row>
    <row r="86" spans="2:26" x14ac:dyDescent="0.25">
      <c r="B86" s="9" t="s">
        <v>575</v>
      </c>
      <c r="C86" s="10" t="s">
        <v>576</v>
      </c>
      <c r="H86" s="12" t="s">
        <v>204</v>
      </c>
      <c r="I86" s="10">
        <v>100108004</v>
      </c>
      <c r="T86" s="15" t="s">
        <v>116</v>
      </c>
      <c r="U86" t="s">
        <v>479</v>
      </c>
      <c r="V86" t="s">
        <v>18</v>
      </c>
      <c r="W86" t="s">
        <v>88</v>
      </c>
      <c r="X86" t="s">
        <v>105</v>
      </c>
      <c r="Y86" t="s">
        <v>20</v>
      </c>
      <c r="Z86" t="s">
        <v>21</v>
      </c>
    </row>
    <row r="87" spans="2:26" x14ac:dyDescent="0.25">
      <c r="B87" s="9" t="s">
        <v>577</v>
      </c>
      <c r="C87" s="10" t="s">
        <v>578</v>
      </c>
      <c r="H87" s="18" t="s">
        <v>46</v>
      </c>
      <c r="I87" s="10">
        <v>100112016</v>
      </c>
      <c r="T87" s="15" t="s">
        <v>117</v>
      </c>
      <c r="U87" t="s">
        <v>479</v>
      </c>
      <c r="V87" t="s">
        <v>99</v>
      </c>
      <c r="W87" t="s">
        <v>88</v>
      </c>
      <c r="X87" t="s">
        <v>105</v>
      </c>
      <c r="Y87" t="s">
        <v>20</v>
      </c>
      <c r="Z87" t="s">
        <v>21</v>
      </c>
    </row>
    <row r="88" spans="2:26" x14ac:dyDescent="0.25">
      <c r="B88" s="9" t="s">
        <v>579</v>
      </c>
      <c r="C88" s="10" t="s">
        <v>580</v>
      </c>
      <c r="H88" s="12" t="s">
        <v>217</v>
      </c>
      <c r="I88" s="10">
        <v>100104005</v>
      </c>
      <c r="T88" s="15" t="s">
        <v>285</v>
      </c>
      <c r="U88" t="s">
        <v>49</v>
      </c>
      <c r="V88" t="s">
        <v>99</v>
      </c>
      <c r="W88" t="s">
        <v>88</v>
      </c>
      <c r="X88" t="s">
        <v>105</v>
      </c>
      <c r="Y88" t="s">
        <v>20</v>
      </c>
      <c r="Z88" t="s">
        <v>21</v>
      </c>
    </row>
    <row r="89" spans="2:26" x14ac:dyDescent="0.25">
      <c r="B89" s="9" t="s">
        <v>581</v>
      </c>
      <c r="C89" s="10" t="s">
        <v>582</v>
      </c>
      <c r="H89" s="12" t="s">
        <v>57</v>
      </c>
      <c r="I89" s="10">
        <v>100112002</v>
      </c>
      <c r="T89" s="15" t="s">
        <v>118</v>
      </c>
      <c r="U89" t="s">
        <v>119</v>
      </c>
      <c r="V89" t="s">
        <v>99</v>
      </c>
      <c r="W89" t="s">
        <v>88</v>
      </c>
      <c r="X89" t="s">
        <v>19</v>
      </c>
      <c r="Y89" t="s">
        <v>20</v>
      </c>
      <c r="Z89" t="s">
        <v>21</v>
      </c>
    </row>
    <row r="90" spans="2:26" x14ac:dyDescent="0.25">
      <c r="B90" s="9" t="s">
        <v>583</v>
      </c>
      <c r="C90" s="10" t="s">
        <v>584</v>
      </c>
      <c r="H90" s="12" t="s">
        <v>165</v>
      </c>
      <c r="I90" s="10">
        <v>100108005</v>
      </c>
      <c r="T90" s="15" t="s">
        <v>120</v>
      </c>
      <c r="U90" t="s">
        <v>121</v>
      </c>
      <c r="V90" t="s">
        <v>99</v>
      </c>
      <c r="W90" t="s">
        <v>88</v>
      </c>
      <c r="X90" t="s">
        <v>19</v>
      </c>
      <c r="Y90" t="s">
        <v>20</v>
      </c>
      <c r="Z90" t="s">
        <v>21</v>
      </c>
    </row>
    <row r="91" spans="2:26" x14ac:dyDescent="0.25">
      <c r="B91" t="s">
        <v>585</v>
      </c>
      <c r="C91" s="19" t="s">
        <v>586</v>
      </c>
      <c r="H91" s="12" t="s">
        <v>153</v>
      </c>
      <c r="I91" s="10">
        <v>100105005</v>
      </c>
      <c r="T91" s="15" t="s">
        <v>587</v>
      </c>
      <c r="U91" t="s">
        <v>588</v>
      </c>
      <c r="V91" t="s">
        <v>99</v>
      </c>
      <c r="W91" t="s">
        <v>88</v>
      </c>
      <c r="X91" t="s">
        <v>19</v>
      </c>
      <c r="Y91" t="s">
        <v>20</v>
      </c>
      <c r="Z91" t="s">
        <v>21</v>
      </c>
    </row>
    <row r="92" spans="2:26" x14ac:dyDescent="0.25">
      <c r="B92" s="9" t="s">
        <v>589</v>
      </c>
      <c r="C92" s="10" t="s">
        <v>590</v>
      </c>
      <c r="H92" s="12" t="s">
        <v>160</v>
      </c>
      <c r="I92" s="10">
        <v>100108006</v>
      </c>
      <c r="T92" s="15" t="s">
        <v>343</v>
      </c>
      <c r="U92" t="s">
        <v>344</v>
      </c>
      <c r="V92" t="s">
        <v>99</v>
      </c>
      <c r="W92" t="s">
        <v>88</v>
      </c>
      <c r="X92" t="s">
        <v>19</v>
      </c>
      <c r="Y92" t="s">
        <v>20</v>
      </c>
      <c r="Z92" t="s">
        <v>21</v>
      </c>
    </row>
    <row r="93" spans="2:26" x14ac:dyDescent="0.25">
      <c r="B93" t="s">
        <v>591</v>
      </c>
      <c r="C93" s="19" t="s">
        <v>592</v>
      </c>
      <c r="H93" s="12" t="s">
        <v>593</v>
      </c>
      <c r="I93" s="10">
        <v>100107013</v>
      </c>
      <c r="T93" s="15" t="s">
        <v>122</v>
      </c>
      <c r="U93" t="s">
        <v>123</v>
      </c>
      <c r="V93" t="s">
        <v>99</v>
      </c>
      <c r="W93" t="s">
        <v>88</v>
      </c>
      <c r="X93" t="s">
        <v>19</v>
      </c>
      <c r="Y93" t="s">
        <v>20</v>
      </c>
      <c r="Z93" t="s">
        <v>21</v>
      </c>
    </row>
    <row r="94" spans="2:26" x14ac:dyDescent="0.25">
      <c r="B94" s="9" t="s">
        <v>594</v>
      </c>
      <c r="C94" s="10" t="s">
        <v>595</v>
      </c>
      <c r="H94" s="12" t="s">
        <v>182</v>
      </c>
      <c r="I94" s="10">
        <v>100102006</v>
      </c>
      <c r="T94" s="15" t="s">
        <v>124</v>
      </c>
      <c r="U94" t="s">
        <v>125</v>
      </c>
      <c r="V94" t="s">
        <v>99</v>
      </c>
      <c r="W94" t="s">
        <v>88</v>
      </c>
      <c r="X94" t="s">
        <v>19</v>
      </c>
      <c r="Y94" t="s">
        <v>20</v>
      </c>
      <c r="Z94" t="s">
        <v>21</v>
      </c>
    </row>
    <row r="95" spans="2:26" x14ac:dyDescent="0.25">
      <c r="B95" s="9" t="s">
        <v>596</v>
      </c>
      <c r="C95" s="10" t="s">
        <v>597</v>
      </c>
      <c r="H95" s="12" t="s">
        <v>51</v>
      </c>
      <c r="I95" s="10">
        <v>100110002</v>
      </c>
      <c r="T95" s="15" t="s">
        <v>126</v>
      </c>
      <c r="U95" t="s">
        <v>127</v>
      </c>
      <c r="V95" t="s">
        <v>21</v>
      </c>
      <c r="W95" t="s">
        <v>88</v>
      </c>
      <c r="X95" t="s">
        <v>128</v>
      </c>
      <c r="Y95" t="s">
        <v>129</v>
      </c>
      <c r="Z95" t="s">
        <v>21</v>
      </c>
    </row>
    <row r="96" spans="2:26" x14ac:dyDescent="0.25">
      <c r="B96" s="9" t="s">
        <v>598</v>
      </c>
      <c r="C96" s="10" t="s">
        <v>599</v>
      </c>
      <c r="H96" s="12" t="s">
        <v>424</v>
      </c>
      <c r="I96" s="10">
        <v>100114035</v>
      </c>
      <c r="T96" s="15" t="s">
        <v>286</v>
      </c>
      <c r="U96" t="s">
        <v>127</v>
      </c>
      <c r="V96" t="s">
        <v>140</v>
      </c>
      <c r="W96" t="s">
        <v>88</v>
      </c>
      <c r="X96" t="s">
        <v>128</v>
      </c>
      <c r="Y96" t="s">
        <v>129</v>
      </c>
      <c r="Z96" t="s">
        <v>21</v>
      </c>
    </row>
    <row r="97" spans="2:26" x14ac:dyDescent="0.25">
      <c r="B97" t="s">
        <v>600</v>
      </c>
      <c r="C97" s="19" t="s">
        <v>601</v>
      </c>
      <c r="H97" s="12" t="s">
        <v>44</v>
      </c>
      <c r="I97" s="10">
        <v>100114036</v>
      </c>
      <c r="T97" s="15" t="s">
        <v>130</v>
      </c>
      <c r="U97" t="s">
        <v>127</v>
      </c>
      <c r="V97" t="s">
        <v>21</v>
      </c>
      <c r="W97" t="s">
        <v>88</v>
      </c>
      <c r="X97" t="s">
        <v>128</v>
      </c>
      <c r="Y97" t="s">
        <v>129</v>
      </c>
      <c r="Z97" t="s">
        <v>21</v>
      </c>
    </row>
    <row r="98" spans="2:26" x14ac:dyDescent="0.25">
      <c r="B98" s="9" t="s">
        <v>602</v>
      </c>
      <c r="C98" s="10" t="s">
        <v>603</v>
      </c>
      <c r="H98" s="12" t="s">
        <v>354</v>
      </c>
      <c r="I98" s="10">
        <v>100114037</v>
      </c>
      <c r="T98" s="15" t="s">
        <v>303</v>
      </c>
      <c r="U98" t="s">
        <v>132</v>
      </c>
      <c r="V98" t="s">
        <v>140</v>
      </c>
      <c r="W98" t="s">
        <v>88</v>
      </c>
      <c r="X98" t="s">
        <v>134</v>
      </c>
      <c r="Y98" t="s">
        <v>129</v>
      </c>
      <c r="Z98" t="s">
        <v>135</v>
      </c>
    </row>
    <row r="99" spans="2:26" x14ac:dyDescent="0.25">
      <c r="B99" s="9" t="s">
        <v>604</v>
      </c>
      <c r="C99" s="10" t="s">
        <v>605</v>
      </c>
      <c r="H99" s="12" t="s">
        <v>606</v>
      </c>
      <c r="I99" s="10">
        <v>100113003</v>
      </c>
      <c r="T99" s="15" t="s">
        <v>131</v>
      </c>
      <c r="U99" t="s">
        <v>132</v>
      </c>
      <c r="V99" t="s">
        <v>133</v>
      </c>
      <c r="W99" t="s">
        <v>88</v>
      </c>
      <c r="X99" t="s">
        <v>134</v>
      </c>
      <c r="Y99" t="s">
        <v>129</v>
      </c>
      <c r="Z99" t="s">
        <v>135</v>
      </c>
    </row>
    <row r="100" spans="2:26" x14ac:dyDescent="0.25">
      <c r="B100" s="9" t="s">
        <v>607</v>
      </c>
      <c r="C100" s="10" t="s">
        <v>608</v>
      </c>
      <c r="H100" s="12" t="s">
        <v>609</v>
      </c>
      <c r="I100" s="10">
        <v>100113004</v>
      </c>
      <c r="T100" s="15" t="s">
        <v>304</v>
      </c>
      <c r="U100" t="s">
        <v>132</v>
      </c>
      <c r="V100" t="s">
        <v>140</v>
      </c>
      <c r="W100" t="s">
        <v>88</v>
      </c>
      <c r="X100" t="s">
        <v>134</v>
      </c>
      <c r="Y100" t="s">
        <v>129</v>
      </c>
      <c r="Z100" t="s">
        <v>137</v>
      </c>
    </row>
    <row r="101" spans="2:26" x14ac:dyDescent="0.25">
      <c r="B101" s="9" t="s">
        <v>610</v>
      </c>
      <c r="C101" s="10" t="s">
        <v>611</v>
      </c>
      <c r="H101" s="12" t="s">
        <v>612</v>
      </c>
      <c r="I101" s="10">
        <v>100112006</v>
      </c>
      <c r="T101" s="15" t="s">
        <v>136</v>
      </c>
      <c r="U101" t="s">
        <v>132</v>
      </c>
      <c r="V101" t="s">
        <v>133</v>
      </c>
      <c r="W101" t="s">
        <v>88</v>
      </c>
      <c r="X101" t="s">
        <v>134</v>
      </c>
      <c r="Y101" t="s">
        <v>129</v>
      </c>
      <c r="Z101" t="s">
        <v>137</v>
      </c>
    </row>
    <row r="102" spans="2:26" x14ac:dyDescent="0.25">
      <c r="B102" s="9" t="s">
        <v>613</v>
      </c>
      <c r="C102" s="10" t="s">
        <v>614</v>
      </c>
      <c r="H102" s="12" t="s">
        <v>199</v>
      </c>
      <c r="I102" s="10">
        <v>100112028</v>
      </c>
      <c r="T102" s="15" t="s">
        <v>138</v>
      </c>
      <c r="U102" t="s">
        <v>139</v>
      </c>
      <c r="V102" t="s">
        <v>140</v>
      </c>
      <c r="W102" t="s">
        <v>88</v>
      </c>
      <c r="X102" t="s">
        <v>134</v>
      </c>
      <c r="Y102" t="s">
        <v>129</v>
      </c>
      <c r="Z102" t="s">
        <v>21</v>
      </c>
    </row>
    <row r="103" spans="2:26" x14ac:dyDescent="0.25">
      <c r="B103" s="9" t="s">
        <v>615</v>
      </c>
      <c r="C103" s="10" t="s">
        <v>616</v>
      </c>
      <c r="H103" s="12" t="s">
        <v>617</v>
      </c>
      <c r="I103" s="10">
        <v>100113005</v>
      </c>
      <c r="T103" s="15" t="s">
        <v>141</v>
      </c>
      <c r="U103" t="s">
        <v>139</v>
      </c>
      <c r="V103" t="s">
        <v>133</v>
      </c>
      <c r="W103" t="s">
        <v>88</v>
      </c>
      <c r="X103" t="s">
        <v>134</v>
      </c>
      <c r="Y103" t="s">
        <v>129</v>
      </c>
      <c r="Z103" t="s">
        <v>21</v>
      </c>
    </row>
    <row r="104" spans="2:26" x14ac:dyDescent="0.25">
      <c r="B104" s="9" t="s">
        <v>618</v>
      </c>
      <c r="C104" s="10" t="s">
        <v>619</v>
      </c>
      <c r="H104" s="12" t="s">
        <v>91</v>
      </c>
      <c r="I104" s="10">
        <v>100112020</v>
      </c>
      <c r="T104" s="15" t="s">
        <v>142</v>
      </c>
      <c r="U104" t="s">
        <v>139</v>
      </c>
      <c r="V104" t="s">
        <v>133</v>
      </c>
      <c r="W104" t="s">
        <v>88</v>
      </c>
      <c r="X104" t="s">
        <v>134</v>
      </c>
      <c r="Y104" t="s">
        <v>129</v>
      </c>
      <c r="Z104" t="s">
        <v>21</v>
      </c>
    </row>
    <row r="105" spans="2:26" x14ac:dyDescent="0.25">
      <c r="B105" s="9" t="s">
        <v>620</v>
      </c>
      <c r="C105" s="10" t="s">
        <v>621</v>
      </c>
      <c r="H105" s="12" t="s">
        <v>622</v>
      </c>
      <c r="I105" s="10">
        <v>100111002</v>
      </c>
      <c r="T105" s="15" t="s">
        <v>143</v>
      </c>
      <c r="U105" t="s">
        <v>144</v>
      </c>
      <c r="V105" t="s">
        <v>140</v>
      </c>
      <c r="W105" t="s">
        <v>88</v>
      </c>
      <c r="X105" t="s">
        <v>134</v>
      </c>
      <c r="Y105" t="s">
        <v>129</v>
      </c>
      <c r="Z105" t="s">
        <v>21</v>
      </c>
    </row>
    <row r="106" spans="2:26" x14ac:dyDescent="0.25">
      <c r="B106" s="9" t="s">
        <v>623</v>
      </c>
      <c r="C106" s="10" t="s">
        <v>624</v>
      </c>
      <c r="H106" s="12" t="s">
        <v>625</v>
      </c>
      <c r="I106" s="10">
        <v>100111012</v>
      </c>
      <c r="T106" s="15" t="s">
        <v>145</v>
      </c>
      <c r="U106" t="s">
        <v>144</v>
      </c>
      <c r="V106" t="s">
        <v>133</v>
      </c>
      <c r="W106" t="s">
        <v>88</v>
      </c>
      <c r="X106" t="s">
        <v>134</v>
      </c>
      <c r="Y106" t="s">
        <v>129</v>
      </c>
      <c r="Z106" t="s">
        <v>21</v>
      </c>
    </row>
    <row r="107" spans="2:26" x14ac:dyDescent="0.25">
      <c r="B107" s="9" t="s">
        <v>626</v>
      </c>
      <c r="C107" s="10" t="s">
        <v>627</v>
      </c>
      <c r="H107" s="18" t="s">
        <v>190</v>
      </c>
      <c r="I107" s="10">
        <v>100109001</v>
      </c>
      <c r="T107" s="15" t="s">
        <v>146</v>
      </c>
      <c r="U107" t="s">
        <v>132</v>
      </c>
      <c r="V107" t="s">
        <v>140</v>
      </c>
      <c r="W107" t="s">
        <v>88</v>
      </c>
      <c r="X107" t="s">
        <v>134</v>
      </c>
      <c r="Y107" t="s">
        <v>129</v>
      </c>
      <c r="Z107" t="s">
        <v>147</v>
      </c>
    </row>
    <row r="108" spans="2:26" x14ac:dyDescent="0.25">
      <c r="B108" s="9" t="s">
        <v>628</v>
      </c>
      <c r="C108" s="10" t="s">
        <v>629</v>
      </c>
      <c r="H108" s="12" t="s">
        <v>42</v>
      </c>
      <c r="I108" s="10">
        <v>100114013</v>
      </c>
      <c r="T108" s="15" t="s">
        <v>148</v>
      </c>
      <c r="U108" t="s">
        <v>132</v>
      </c>
      <c r="V108" t="s">
        <v>133</v>
      </c>
      <c r="W108" t="s">
        <v>88</v>
      </c>
      <c r="X108" t="s">
        <v>134</v>
      </c>
      <c r="Y108" t="s">
        <v>129</v>
      </c>
      <c r="Z108" t="s">
        <v>147</v>
      </c>
    </row>
    <row r="109" spans="2:26" x14ac:dyDescent="0.25">
      <c r="B109" t="s">
        <v>630</v>
      </c>
      <c r="C109" s="19" t="s">
        <v>631</v>
      </c>
      <c r="H109" s="12" t="s">
        <v>63</v>
      </c>
      <c r="I109" s="10">
        <v>100112032</v>
      </c>
      <c r="T109" s="15" t="s">
        <v>149</v>
      </c>
      <c r="U109" t="s">
        <v>132</v>
      </c>
      <c r="V109" t="s">
        <v>133</v>
      </c>
      <c r="W109" t="s">
        <v>88</v>
      </c>
      <c r="X109" t="s">
        <v>134</v>
      </c>
      <c r="Y109" t="s">
        <v>129</v>
      </c>
      <c r="Z109" t="s">
        <v>147</v>
      </c>
    </row>
    <row r="110" spans="2:26" x14ac:dyDescent="0.25">
      <c r="B110" s="9" t="s">
        <v>632</v>
      </c>
      <c r="C110" s="10" t="s">
        <v>633</v>
      </c>
      <c r="H110" s="12" t="s">
        <v>253</v>
      </c>
      <c r="I110" s="10">
        <v>100114038</v>
      </c>
      <c r="T110" s="15" t="s">
        <v>287</v>
      </c>
      <c r="U110" t="s">
        <v>151</v>
      </c>
      <c r="V110" t="s">
        <v>140</v>
      </c>
      <c r="W110" t="s">
        <v>88</v>
      </c>
      <c r="X110" t="s">
        <v>134</v>
      </c>
      <c r="Y110" t="s">
        <v>129</v>
      </c>
      <c r="Z110" t="s">
        <v>21</v>
      </c>
    </row>
    <row r="111" spans="2:26" x14ac:dyDescent="0.25">
      <c r="B111" s="9" t="s">
        <v>634</v>
      </c>
      <c r="C111" s="10" t="s">
        <v>635</v>
      </c>
      <c r="H111" s="12" t="s">
        <v>245</v>
      </c>
      <c r="I111" s="10">
        <v>100114039</v>
      </c>
      <c r="T111" s="15" t="s">
        <v>150</v>
      </c>
      <c r="U111" t="s">
        <v>151</v>
      </c>
      <c r="V111" t="s">
        <v>133</v>
      </c>
      <c r="W111" t="s">
        <v>88</v>
      </c>
      <c r="X111" t="s">
        <v>134</v>
      </c>
      <c r="Y111" t="s">
        <v>129</v>
      </c>
      <c r="Z111" t="s">
        <v>21</v>
      </c>
    </row>
    <row r="112" spans="2:26" x14ac:dyDescent="0.25">
      <c r="B112" s="9" t="s">
        <v>406</v>
      </c>
      <c r="C112" s="10"/>
      <c r="H112" s="18"/>
      <c r="I112" s="19"/>
      <c r="T112" s="15" t="s">
        <v>152</v>
      </c>
      <c r="U112" t="s">
        <v>153</v>
      </c>
      <c r="V112" t="s">
        <v>140</v>
      </c>
      <c r="W112" t="s">
        <v>88</v>
      </c>
      <c r="X112" t="s">
        <v>134</v>
      </c>
      <c r="Y112" t="s">
        <v>129</v>
      </c>
      <c r="Z112" t="s">
        <v>21</v>
      </c>
    </row>
    <row r="113" spans="2:26" x14ac:dyDescent="0.25">
      <c r="B113" s="9" t="s">
        <v>636</v>
      </c>
      <c r="C113" s="10" t="s">
        <v>522</v>
      </c>
      <c r="H113" s="18"/>
      <c r="I113" s="19"/>
      <c r="T113" s="15" t="s">
        <v>154</v>
      </c>
      <c r="U113" t="s">
        <v>153</v>
      </c>
      <c r="V113" t="s">
        <v>133</v>
      </c>
      <c r="W113" t="s">
        <v>88</v>
      </c>
      <c r="X113" t="s">
        <v>134</v>
      </c>
      <c r="Y113" t="s">
        <v>129</v>
      </c>
      <c r="Z113" t="s">
        <v>21</v>
      </c>
    </row>
    <row r="114" spans="2:26" x14ac:dyDescent="0.25">
      <c r="B114" s="9" t="s">
        <v>637</v>
      </c>
      <c r="C114" s="10" t="s">
        <v>638</v>
      </c>
      <c r="H114" s="18"/>
      <c r="I114" s="19"/>
      <c r="T114" s="15" t="s">
        <v>288</v>
      </c>
      <c r="U114" t="s">
        <v>132</v>
      </c>
      <c r="V114" t="s">
        <v>140</v>
      </c>
      <c r="W114" t="s">
        <v>88</v>
      </c>
      <c r="X114" t="s">
        <v>134</v>
      </c>
      <c r="Y114" t="s">
        <v>129</v>
      </c>
      <c r="Z114" t="s">
        <v>156</v>
      </c>
    </row>
    <row r="115" spans="2:26" x14ac:dyDescent="0.25">
      <c r="B115" t="s">
        <v>639</v>
      </c>
      <c r="C115" s="19" t="s">
        <v>640</v>
      </c>
      <c r="H115" s="18"/>
      <c r="I115" s="19"/>
      <c r="T115" s="15" t="s">
        <v>155</v>
      </c>
      <c r="U115" t="s">
        <v>132</v>
      </c>
      <c r="V115" t="s">
        <v>133</v>
      </c>
      <c r="W115" t="s">
        <v>88</v>
      </c>
      <c r="X115" t="s">
        <v>134</v>
      </c>
      <c r="Y115" t="s">
        <v>129</v>
      </c>
      <c r="Z115" t="s">
        <v>156</v>
      </c>
    </row>
    <row r="116" spans="2:26" x14ac:dyDescent="0.25">
      <c r="B116" s="9" t="s">
        <v>641</v>
      </c>
      <c r="C116" s="10" t="s">
        <v>642</v>
      </c>
      <c r="T116" s="15" t="s">
        <v>305</v>
      </c>
      <c r="U116" t="s">
        <v>132</v>
      </c>
      <c r="V116" t="s">
        <v>21</v>
      </c>
      <c r="W116" t="s">
        <v>88</v>
      </c>
      <c r="X116" t="s">
        <v>134</v>
      </c>
      <c r="Y116" t="s">
        <v>129</v>
      </c>
      <c r="Z116" t="s">
        <v>306</v>
      </c>
    </row>
    <row r="117" spans="2:26" x14ac:dyDescent="0.25">
      <c r="B117" t="s">
        <v>643</v>
      </c>
      <c r="C117" s="19" t="s">
        <v>644</v>
      </c>
      <c r="T117" s="15" t="s">
        <v>307</v>
      </c>
      <c r="U117" t="s">
        <v>132</v>
      </c>
      <c r="V117" t="s">
        <v>21</v>
      </c>
      <c r="W117" t="s">
        <v>88</v>
      </c>
      <c r="X117" t="s">
        <v>134</v>
      </c>
      <c r="Y117" t="s">
        <v>129</v>
      </c>
      <c r="Z117" t="s">
        <v>308</v>
      </c>
    </row>
    <row r="118" spans="2:26" x14ac:dyDescent="0.25">
      <c r="B118" s="9" t="s">
        <v>645</v>
      </c>
      <c r="C118" s="10" t="s">
        <v>646</v>
      </c>
      <c r="T118" s="15" t="s">
        <v>157</v>
      </c>
      <c r="U118" t="s">
        <v>132</v>
      </c>
      <c r="V118" t="s">
        <v>21</v>
      </c>
      <c r="W118" t="s">
        <v>88</v>
      </c>
      <c r="X118" t="s">
        <v>134</v>
      </c>
      <c r="Y118" t="s">
        <v>129</v>
      </c>
      <c r="Z118" t="s">
        <v>158</v>
      </c>
    </row>
    <row r="119" spans="2:26" x14ac:dyDescent="0.25">
      <c r="B119" s="9" t="s">
        <v>647</v>
      </c>
      <c r="C119" s="10" t="s">
        <v>648</v>
      </c>
      <c r="T119" s="15" t="s">
        <v>159</v>
      </c>
      <c r="U119" t="s">
        <v>160</v>
      </c>
      <c r="V119" t="s">
        <v>21</v>
      </c>
      <c r="W119" t="s">
        <v>21</v>
      </c>
      <c r="X119" t="s">
        <v>128</v>
      </c>
      <c r="Y119" t="s">
        <v>129</v>
      </c>
      <c r="Z119" t="s">
        <v>21</v>
      </c>
    </row>
    <row r="120" spans="2:26" x14ac:dyDescent="0.25">
      <c r="B120" s="9" t="s">
        <v>649</v>
      </c>
      <c r="C120" s="10" t="s">
        <v>650</v>
      </c>
      <c r="T120" s="15" t="s">
        <v>161</v>
      </c>
      <c r="U120" t="s">
        <v>160</v>
      </c>
      <c r="V120" t="s">
        <v>21</v>
      </c>
      <c r="W120" t="s">
        <v>21</v>
      </c>
      <c r="X120" t="s">
        <v>128</v>
      </c>
      <c r="Y120" t="s">
        <v>129</v>
      </c>
      <c r="Z120" t="s">
        <v>21</v>
      </c>
    </row>
    <row r="121" spans="2:26" x14ac:dyDescent="0.25">
      <c r="B121" t="s">
        <v>651</v>
      </c>
      <c r="C121" s="19" t="s">
        <v>652</v>
      </c>
      <c r="T121" s="15" t="s">
        <v>162</v>
      </c>
      <c r="U121" t="s">
        <v>163</v>
      </c>
      <c r="V121" t="s">
        <v>21</v>
      </c>
      <c r="W121" t="s">
        <v>21</v>
      </c>
      <c r="X121" t="s">
        <v>128</v>
      </c>
      <c r="Y121" t="s">
        <v>129</v>
      </c>
      <c r="Z121" t="s">
        <v>21</v>
      </c>
    </row>
    <row r="122" spans="2:26" x14ac:dyDescent="0.25">
      <c r="B122" s="9" t="s">
        <v>653</v>
      </c>
      <c r="C122" s="10" t="s">
        <v>654</v>
      </c>
      <c r="T122" s="15" t="s">
        <v>289</v>
      </c>
      <c r="U122" t="s">
        <v>290</v>
      </c>
      <c r="V122" t="s">
        <v>21</v>
      </c>
      <c r="W122" t="s">
        <v>21</v>
      </c>
      <c r="X122" t="s">
        <v>233</v>
      </c>
      <c r="Y122" t="s">
        <v>129</v>
      </c>
      <c r="Z122" t="s">
        <v>21</v>
      </c>
    </row>
    <row r="123" spans="2:26" x14ac:dyDescent="0.25">
      <c r="B123" s="9" t="s">
        <v>655</v>
      </c>
      <c r="C123" s="10" t="s">
        <v>656</v>
      </c>
      <c r="T123" s="15" t="s">
        <v>164</v>
      </c>
      <c r="U123" t="s">
        <v>165</v>
      </c>
      <c r="V123" t="s">
        <v>21</v>
      </c>
      <c r="W123" t="s">
        <v>21</v>
      </c>
      <c r="X123" t="s">
        <v>128</v>
      </c>
      <c r="Y123" t="s">
        <v>129</v>
      </c>
      <c r="Z123" t="s">
        <v>21</v>
      </c>
    </row>
    <row r="124" spans="2:26" x14ac:dyDescent="0.25">
      <c r="B124" s="9" t="s">
        <v>657</v>
      </c>
      <c r="C124" s="10" t="s">
        <v>658</v>
      </c>
      <c r="T124" s="15" t="s">
        <v>166</v>
      </c>
      <c r="U124" t="s">
        <v>167</v>
      </c>
      <c r="V124" t="s">
        <v>26</v>
      </c>
      <c r="W124" t="s">
        <v>21</v>
      </c>
      <c r="X124" t="s">
        <v>168</v>
      </c>
      <c r="Y124" t="s">
        <v>129</v>
      </c>
      <c r="Z124" t="s">
        <v>169</v>
      </c>
    </row>
    <row r="125" spans="2:26" x14ac:dyDescent="0.25">
      <c r="B125" s="9" t="s">
        <v>659</v>
      </c>
      <c r="C125" s="10" t="s">
        <v>660</v>
      </c>
      <c r="T125" s="15" t="s">
        <v>170</v>
      </c>
      <c r="U125" t="s">
        <v>167</v>
      </c>
      <c r="V125" t="s">
        <v>29</v>
      </c>
      <c r="W125" t="s">
        <v>21</v>
      </c>
      <c r="X125" t="s">
        <v>168</v>
      </c>
      <c r="Y125" t="s">
        <v>129</v>
      </c>
      <c r="Z125" t="s">
        <v>169</v>
      </c>
    </row>
    <row r="126" spans="2:26" x14ac:dyDescent="0.25">
      <c r="B126" s="9" t="s">
        <v>661</v>
      </c>
      <c r="C126" s="10" t="s">
        <v>662</v>
      </c>
      <c r="T126" s="15" t="s">
        <v>171</v>
      </c>
      <c r="U126" t="s">
        <v>167</v>
      </c>
      <c r="V126" t="s">
        <v>21</v>
      </c>
      <c r="W126" t="s">
        <v>21</v>
      </c>
      <c r="X126" t="s">
        <v>168</v>
      </c>
      <c r="Y126" t="s">
        <v>129</v>
      </c>
      <c r="Z126" t="s">
        <v>172</v>
      </c>
    </row>
    <row r="127" spans="2:26" x14ac:dyDescent="0.25">
      <c r="B127" s="9" t="s">
        <v>663</v>
      </c>
      <c r="C127" s="10" t="s">
        <v>664</v>
      </c>
      <c r="T127" s="15" t="s">
        <v>173</v>
      </c>
      <c r="U127" t="s">
        <v>167</v>
      </c>
      <c r="V127" t="s">
        <v>26</v>
      </c>
      <c r="W127" t="s">
        <v>21</v>
      </c>
      <c r="X127" t="s">
        <v>168</v>
      </c>
      <c r="Y127" t="s">
        <v>129</v>
      </c>
      <c r="Z127" t="s">
        <v>21</v>
      </c>
    </row>
    <row r="128" spans="2:26" x14ac:dyDescent="0.25">
      <c r="B128" s="9" t="s">
        <v>665</v>
      </c>
      <c r="C128" s="10" t="s">
        <v>483</v>
      </c>
      <c r="T128" s="15" t="s">
        <v>666</v>
      </c>
      <c r="U128" t="s">
        <v>167</v>
      </c>
      <c r="V128" t="s">
        <v>29</v>
      </c>
      <c r="W128" t="s">
        <v>21</v>
      </c>
      <c r="X128" t="s">
        <v>168</v>
      </c>
      <c r="Y128" t="s">
        <v>129</v>
      </c>
      <c r="Z128" t="s">
        <v>21</v>
      </c>
    </row>
    <row r="129" spans="2:26" x14ac:dyDescent="0.25">
      <c r="B129" s="9" t="s">
        <v>667</v>
      </c>
      <c r="C129" s="10" t="s">
        <v>668</v>
      </c>
      <c r="T129" s="15" t="s">
        <v>174</v>
      </c>
      <c r="U129" t="s">
        <v>505</v>
      </c>
      <c r="V129" t="s">
        <v>21</v>
      </c>
      <c r="W129" t="s">
        <v>21</v>
      </c>
      <c r="X129" t="s">
        <v>128</v>
      </c>
      <c r="Y129" t="s">
        <v>129</v>
      </c>
      <c r="Z129" t="s">
        <v>175</v>
      </c>
    </row>
    <row r="130" spans="2:26" x14ac:dyDescent="0.25">
      <c r="B130" s="9" t="s">
        <v>669</v>
      </c>
      <c r="C130" s="10" t="s">
        <v>670</v>
      </c>
      <c r="T130" s="15" t="s">
        <v>671</v>
      </c>
      <c r="U130" t="s">
        <v>527</v>
      </c>
      <c r="V130" t="s">
        <v>21</v>
      </c>
      <c r="W130" t="s">
        <v>21</v>
      </c>
      <c r="X130" t="s">
        <v>178</v>
      </c>
      <c r="Y130" t="s">
        <v>129</v>
      </c>
      <c r="Z130" t="s">
        <v>21</v>
      </c>
    </row>
    <row r="131" spans="2:26" x14ac:dyDescent="0.25">
      <c r="B131" t="s">
        <v>672</v>
      </c>
      <c r="C131" s="19" t="s">
        <v>673</v>
      </c>
      <c r="T131" s="15" t="s">
        <v>176</v>
      </c>
      <c r="U131" t="s">
        <v>177</v>
      </c>
      <c r="V131" t="s">
        <v>21</v>
      </c>
      <c r="W131" t="s">
        <v>21</v>
      </c>
      <c r="X131" t="s">
        <v>178</v>
      </c>
      <c r="Y131" t="s">
        <v>129</v>
      </c>
      <c r="Z131" t="s">
        <v>21</v>
      </c>
    </row>
    <row r="132" spans="2:26" x14ac:dyDescent="0.25">
      <c r="B132" s="9" t="s">
        <v>674</v>
      </c>
      <c r="C132" s="10" t="s">
        <v>675</v>
      </c>
      <c r="T132" s="15" t="s">
        <v>345</v>
      </c>
      <c r="U132" t="s">
        <v>346</v>
      </c>
      <c r="V132" t="s">
        <v>21</v>
      </c>
      <c r="W132" t="s">
        <v>21</v>
      </c>
      <c r="X132" t="s">
        <v>178</v>
      </c>
      <c r="Y132" t="s">
        <v>129</v>
      </c>
      <c r="Z132" t="s">
        <v>21</v>
      </c>
    </row>
    <row r="133" spans="2:26" x14ac:dyDescent="0.25">
      <c r="B133" t="s">
        <v>676</v>
      </c>
      <c r="C133" s="19" t="s">
        <v>677</v>
      </c>
      <c r="T133" s="15" t="s">
        <v>179</v>
      </c>
      <c r="U133" t="s">
        <v>180</v>
      </c>
      <c r="V133" t="s">
        <v>21</v>
      </c>
      <c r="W133" t="s">
        <v>21</v>
      </c>
      <c r="X133" t="s">
        <v>178</v>
      </c>
      <c r="Y133" t="s">
        <v>129</v>
      </c>
      <c r="Z133" t="s">
        <v>21</v>
      </c>
    </row>
    <row r="134" spans="2:26" x14ac:dyDescent="0.25">
      <c r="B134" s="9" t="s">
        <v>678</v>
      </c>
      <c r="C134" s="10" t="s">
        <v>679</v>
      </c>
      <c r="T134" s="15" t="s">
        <v>181</v>
      </c>
      <c r="U134" t="s">
        <v>182</v>
      </c>
      <c r="V134" t="s">
        <v>21</v>
      </c>
      <c r="W134" t="s">
        <v>21</v>
      </c>
      <c r="X134" t="s">
        <v>178</v>
      </c>
      <c r="Y134" t="s">
        <v>129</v>
      </c>
      <c r="Z134" t="s">
        <v>21</v>
      </c>
    </row>
    <row r="135" spans="2:26" x14ac:dyDescent="0.25">
      <c r="B135" s="9" t="s">
        <v>680</v>
      </c>
      <c r="C135" s="10" t="s">
        <v>681</v>
      </c>
      <c r="T135" s="15" t="s">
        <v>183</v>
      </c>
      <c r="U135" t="s">
        <v>184</v>
      </c>
      <c r="V135" t="s">
        <v>21</v>
      </c>
      <c r="W135" t="s">
        <v>21</v>
      </c>
      <c r="X135" t="s">
        <v>178</v>
      </c>
      <c r="Y135" t="s">
        <v>129</v>
      </c>
      <c r="Z135" t="s">
        <v>21</v>
      </c>
    </row>
    <row r="136" spans="2:26" x14ac:dyDescent="0.25">
      <c r="B136" s="9" t="s">
        <v>682</v>
      </c>
      <c r="C136" s="10" t="s">
        <v>683</v>
      </c>
      <c r="T136" s="15" t="s">
        <v>185</v>
      </c>
      <c r="U136" t="s">
        <v>186</v>
      </c>
      <c r="V136" t="s">
        <v>21</v>
      </c>
      <c r="W136" t="s">
        <v>21</v>
      </c>
      <c r="X136" t="s">
        <v>178</v>
      </c>
      <c r="Y136" t="s">
        <v>129</v>
      </c>
      <c r="Z136" t="s">
        <v>21</v>
      </c>
    </row>
    <row r="137" spans="2:26" x14ac:dyDescent="0.25">
      <c r="B137" t="s">
        <v>684</v>
      </c>
      <c r="C137" s="19" t="s">
        <v>685</v>
      </c>
      <c r="T137" s="15" t="s">
        <v>187</v>
      </c>
      <c r="U137" t="s">
        <v>184</v>
      </c>
      <c r="V137" t="s">
        <v>21</v>
      </c>
      <c r="W137" t="s">
        <v>21</v>
      </c>
      <c r="X137" t="s">
        <v>178</v>
      </c>
      <c r="Y137" t="s">
        <v>129</v>
      </c>
      <c r="Z137" t="s">
        <v>21</v>
      </c>
    </row>
    <row r="138" spans="2:26" x14ac:dyDescent="0.25">
      <c r="B138" s="9" t="s">
        <v>686</v>
      </c>
      <c r="C138" s="10" t="s">
        <v>687</v>
      </c>
      <c r="T138" s="15" t="s">
        <v>188</v>
      </c>
      <c r="U138" t="s">
        <v>180</v>
      </c>
      <c r="V138" t="s">
        <v>21</v>
      </c>
      <c r="W138" t="s">
        <v>21</v>
      </c>
      <c r="X138" t="s">
        <v>178</v>
      </c>
      <c r="Y138" t="s">
        <v>129</v>
      </c>
      <c r="Z138" t="s">
        <v>21</v>
      </c>
    </row>
    <row r="139" spans="2:26" x14ac:dyDescent="0.25">
      <c r="B139" s="9" t="s">
        <v>688</v>
      </c>
      <c r="C139" s="10" t="s">
        <v>689</v>
      </c>
      <c r="T139" s="15" t="s">
        <v>690</v>
      </c>
      <c r="U139" t="s">
        <v>190</v>
      </c>
      <c r="V139" t="s">
        <v>26</v>
      </c>
      <c r="W139" t="s">
        <v>17</v>
      </c>
      <c r="X139" t="s">
        <v>190</v>
      </c>
      <c r="Y139" t="s">
        <v>129</v>
      </c>
      <c r="Z139" t="s">
        <v>191</v>
      </c>
    </row>
    <row r="140" spans="2:26" x14ac:dyDescent="0.25">
      <c r="B140" s="9" t="s">
        <v>691</v>
      </c>
      <c r="C140" s="10" t="s">
        <v>692</v>
      </c>
      <c r="T140" s="15" t="s">
        <v>189</v>
      </c>
      <c r="U140" t="s">
        <v>190</v>
      </c>
      <c r="V140" t="s">
        <v>29</v>
      </c>
      <c r="W140" t="s">
        <v>17</v>
      </c>
      <c r="X140" t="s">
        <v>190</v>
      </c>
      <c r="Y140" t="s">
        <v>129</v>
      </c>
      <c r="Z140" t="s">
        <v>191</v>
      </c>
    </row>
    <row r="141" spans="2:26" x14ac:dyDescent="0.25">
      <c r="B141" s="9" t="s">
        <v>693</v>
      </c>
      <c r="C141" s="10" t="s">
        <v>694</v>
      </c>
      <c r="T141" s="15" t="s">
        <v>309</v>
      </c>
      <c r="U141" t="s">
        <v>190</v>
      </c>
      <c r="V141" t="s">
        <v>26</v>
      </c>
      <c r="W141" t="s">
        <v>17</v>
      </c>
      <c r="X141" t="s">
        <v>190</v>
      </c>
      <c r="Y141" t="s">
        <v>129</v>
      </c>
      <c r="Z141" t="s">
        <v>193</v>
      </c>
    </row>
    <row r="142" spans="2:26" x14ac:dyDescent="0.25">
      <c r="B142" s="9" t="s">
        <v>695</v>
      </c>
      <c r="C142" s="10" t="s">
        <v>696</v>
      </c>
      <c r="T142" s="15" t="s">
        <v>192</v>
      </c>
      <c r="U142" t="s">
        <v>190</v>
      </c>
      <c r="V142" t="s">
        <v>29</v>
      </c>
      <c r="W142" t="s">
        <v>17</v>
      </c>
      <c r="X142" t="s">
        <v>190</v>
      </c>
      <c r="Y142" t="s">
        <v>129</v>
      </c>
      <c r="Z142" t="s">
        <v>193</v>
      </c>
    </row>
    <row r="143" spans="2:26" x14ac:dyDescent="0.25">
      <c r="B143" s="9" t="s">
        <v>697</v>
      </c>
      <c r="C143" s="10" t="s">
        <v>698</v>
      </c>
      <c r="T143" s="15" t="s">
        <v>699</v>
      </c>
      <c r="U143" t="s">
        <v>190</v>
      </c>
      <c r="V143" t="s">
        <v>26</v>
      </c>
      <c r="W143" t="s">
        <v>17</v>
      </c>
      <c r="X143" t="s">
        <v>190</v>
      </c>
      <c r="Y143" t="s">
        <v>129</v>
      </c>
      <c r="Z143" t="s">
        <v>292</v>
      </c>
    </row>
    <row r="144" spans="2:26" x14ac:dyDescent="0.25">
      <c r="B144" s="9" t="s">
        <v>700</v>
      </c>
      <c r="C144" s="10" t="s">
        <v>701</v>
      </c>
      <c r="T144" s="15" t="s">
        <v>291</v>
      </c>
      <c r="U144" t="s">
        <v>190</v>
      </c>
      <c r="V144" t="s">
        <v>29</v>
      </c>
      <c r="W144" t="s">
        <v>17</v>
      </c>
      <c r="X144" t="s">
        <v>190</v>
      </c>
      <c r="Y144" t="s">
        <v>129</v>
      </c>
      <c r="Z144" t="s">
        <v>292</v>
      </c>
    </row>
    <row r="145" spans="2:26" x14ac:dyDescent="0.25">
      <c r="B145" s="9" t="s">
        <v>702</v>
      </c>
      <c r="C145" s="10" t="s">
        <v>703</v>
      </c>
      <c r="T145" s="15" t="s">
        <v>704</v>
      </c>
      <c r="U145" t="s">
        <v>190</v>
      </c>
      <c r="V145" t="s">
        <v>26</v>
      </c>
      <c r="W145" t="s">
        <v>17</v>
      </c>
      <c r="X145" t="s">
        <v>190</v>
      </c>
      <c r="Y145" t="s">
        <v>129</v>
      </c>
      <c r="Z145" t="s">
        <v>705</v>
      </c>
    </row>
    <row r="146" spans="2:26" x14ac:dyDescent="0.25">
      <c r="B146" s="9" t="s">
        <v>706</v>
      </c>
      <c r="C146" s="10" t="s">
        <v>707</v>
      </c>
      <c r="T146" s="15" t="s">
        <v>708</v>
      </c>
      <c r="U146" t="s">
        <v>190</v>
      </c>
      <c r="V146" t="s">
        <v>29</v>
      </c>
      <c r="W146" t="s">
        <v>17</v>
      </c>
      <c r="X146" t="s">
        <v>190</v>
      </c>
      <c r="Y146" t="s">
        <v>129</v>
      </c>
      <c r="Z146" t="s">
        <v>705</v>
      </c>
    </row>
    <row r="147" spans="2:26" x14ac:dyDescent="0.25">
      <c r="B147" s="9" t="s">
        <v>709</v>
      </c>
      <c r="C147" s="10" t="s">
        <v>710</v>
      </c>
      <c r="T147" s="15" t="s">
        <v>711</v>
      </c>
      <c r="U147" t="s">
        <v>190</v>
      </c>
      <c r="V147" t="s">
        <v>26</v>
      </c>
      <c r="W147" t="s">
        <v>17</v>
      </c>
      <c r="X147" t="s">
        <v>190</v>
      </c>
      <c r="Y147" t="s">
        <v>129</v>
      </c>
      <c r="Z147" t="s">
        <v>294</v>
      </c>
    </row>
    <row r="148" spans="2:26" x14ac:dyDescent="0.25">
      <c r="B148" s="9" t="s">
        <v>712</v>
      </c>
      <c r="C148" s="10" t="s">
        <v>713</v>
      </c>
      <c r="T148" s="15" t="s">
        <v>293</v>
      </c>
      <c r="U148" t="s">
        <v>190</v>
      </c>
      <c r="V148" t="s">
        <v>29</v>
      </c>
      <c r="W148" t="s">
        <v>17</v>
      </c>
      <c r="X148" t="s">
        <v>190</v>
      </c>
      <c r="Y148" t="s">
        <v>129</v>
      </c>
      <c r="Z148" t="s">
        <v>294</v>
      </c>
    </row>
    <row r="149" spans="2:26" x14ac:dyDescent="0.25">
      <c r="B149" s="9" t="s">
        <v>714</v>
      </c>
      <c r="C149" s="10" t="s">
        <v>715</v>
      </c>
      <c r="T149" s="15" t="s">
        <v>716</v>
      </c>
      <c r="U149" t="s">
        <v>190</v>
      </c>
      <c r="V149" t="s">
        <v>26</v>
      </c>
      <c r="W149" t="s">
        <v>17</v>
      </c>
      <c r="X149" t="s">
        <v>190</v>
      </c>
      <c r="Y149" t="s">
        <v>129</v>
      </c>
      <c r="Z149" t="s">
        <v>717</v>
      </c>
    </row>
    <row r="150" spans="2:26" x14ac:dyDescent="0.25">
      <c r="B150" s="9" t="s">
        <v>718</v>
      </c>
      <c r="C150" s="10" t="s">
        <v>719</v>
      </c>
      <c r="T150" s="15" t="s">
        <v>720</v>
      </c>
      <c r="U150" t="s">
        <v>190</v>
      </c>
      <c r="V150" t="s">
        <v>29</v>
      </c>
      <c r="W150" t="s">
        <v>17</v>
      </c>
      <c r="X150" t="s">
        <v>190</v>
      </c>
      <c r="Y150" t="s">
        <v>129</v>
      </c>
      <c r="Z150" t="s">
        <v>717</v>
      </c>
    </row>
    <row r="151" spans="2:26" x14ac:dyDescent="0.25">
      <c r="B151" s="9" t="s">
        <v>721</v>
      </c>
      <c r="C151" s="10" t="s">
        <v>722</v>
      </c>
      <c r="T151" s="15" t="s">
        <v>723</v>
      </c>
      <c r="U151" t="s">
        <v>190</v>
      </c>
      <c r="V151" t="s">
        <v>26</v>
      </c>
      <c r="W151" t="s">
        <v>17</v>
      </c>
      <c r="X151" t="s">
        <v>190</v>
      </c>
      <c r="Y151" t="s">
        <v>129</v>
      </c>
      <c r="Z151" t="s">
        <v>195</v>
      </c>
    </row>
    <row r="152" spans="2:26" x14ac:dyDescent="0.25">
      <c r="B152" s="9" t="s">
        <v>724</v>
      </c>
      <c r="C152" s="10" t="s">
        <v>725</v>
      </c>
      <c r="T152" s="15" t="s">
        <v>194</v>
      </c>
      <c r="U152" t="s">
        <v>190</v>
      </c>
      <c r="V152" t="s">
        <v>29</v>
      </c>
      <c r="W152" t="s">
        <v>17</v>
      </c>
      <c r="X152" t="s">
        <v>190</v>
      </c>
      <c r="Y152" t="s">
        <v>129</v>
      </c>
      <c r="Z152" t="s">
        <v>195</v>
      </c>
    </row>
    <row r="153" spans="2:26" x14ac:dyDescent="0.25">
      <c r="B153" s="9" t="s">
        <v>726</v>
      </c>
      <c r="C153" s="10" t="s">
        <v>727</v>
      </c>
      <c r="T153" s="15" t="s">
        <v>728</v>
      </c>
      <c r="U153" t="s">
        <v>190</v>
      </c>
      <c r="V153" t="s">
        <v>26</v>
      </c>
      <c r="W153" t="s">
        <v>17</v>
      </c>
      <c r="X153" t="s">
        <v>190</v>
      </c>
      <c r="Y153" t="s">
        <v>129</v>
      </c>
      <c r="Z153" t="s">
        <v>729</v>
      </c>
    </row>
    <row r="154" spans="2:26" x14ac:dyDescent="0.25">
      <c r="B154" s="9" t="s">
        <v>730</v>
      </c>
      <c r="C154" s="10" t="s">
        <v>731</v>
      </c>
      <c r="T154" s="15" t="s">
        <v>732</v>
      </c>
      <c r="U154" t="s">
        <v>190</v>
      </c>
      <c r="V154" t="s">
        <v>29</v>
      </c>
      <c r="W154" t="s">
        <v>17</v>
      </c>
      <c r="X154" t="s">
        <v>190</v>
      </c>
      <c r="Y154" t="s">
        <v>129</v>
      </c>
      <c r="Z154" t="s">
        <v>729</v>
      </c>
    </row>
    <row r="155" spans="2:26" x14ac:dyDescent="0.25">
      <c r="B155" s="9" t="s">
        <v>733</v>
      </c>
      <c r="C155" s="10"/>
      <c r="T155" s="15" t="s">
        <v>734</v>
      </c>
      <c r="U155" t="s">
        <v>190</v>
      </c>
      <c r="V155" t="s">
        <v>26</v>
      </c>
      <c r="W155" t="s">
        <v>17</v>
      </c>
      <c r="X155" t="s">
        <v>190</v>
      </c>
      <c r="Y155" t="s">
        <v>129</v>
      </c>
      <c r="Z155" t="s">
        <v>21</v>
      </c>
    </row>
    <row r="156" spans="2:26" x14ac:dyDescent="0.25">
      <c r="B156" s="9" t="s">
        <v>735</v>
      </c>
      <c r="C156" s="10"/>
      <c r="T156" s="15" t="s">
        <v>736</v>
      </c>
      <c r="U156" t="s">
        <v>190</v>
      </c>
      <c r="V156" t="s">
        <v>29</v>
      </c>
      <c r="W156" t="s">
        <v>17</v>
      </c>
      <c r="X156" t="s">
        <v>190</v>
      </c>
      <c r="Y156" t="s">
        <v>129</v>
      </c>
      <c r="Z156" t="s">
        <v>21</v>
      </c>
    </row>
    <row r="157" spans="2:26" x14ac:dyDescent="0.25">
      <c r="B157" s="9" t="s">
        <v>737</v>
      </c>
      <c r="C157" s="10"/>
      <c r="T157" s="15" t="s">
        <v>196</v>
      </c>
      <c r="U157" t="s">
        <v>190</v>
      </c>
      <c r="V157" t="s">
        <v>21</v>
      </c>
      <c r="W157" t="s">
        <v>88</v>
      </c>
      <c r="X157" t="s">
        <v>190</v>
      </c>
      <c r="Y157" t="s">
        <v>129</v>
      </c>
      <c r="Z157" t="s">
        <v>21</v>
      </c>
    </row>
    <row r="158" spans="2:26" x14ac:dyDescent="0.25">
      <c r="B158" t="s">
        <v>738</v>
      </c>
      <c r="C158" s="10"/>
      <c r="T158" s="15" t="s">
        <v>197</v>
      </c>
      <c r="U158" t="s">
        <v>190</v>
      </c>
      <c r="V158" t="s">
        <v>21</v>
      </c>
      <c r="W158" t="s">
        <v>88</v>
      </c>
      <c r="X158" t="s">
        <v>190</v>
      </c>
      <c r="Y158" t="s">
        <v>129</v>
      </c>
      <c r="Z158" t="s">
        <v>21</v>
      </c>
    </row>
    <row r="159" spans="2:26" x14ac:dyDescent="0.25">
      <c r="B159" t="s">
        <v>739</v>
      </c>
      <c r="C159" s="10"/>
      <c r="T159" s="15" t="s">
        <v>198</v>
      </c>
      <c r="U159" t="s">
        <v>199</v>
      </c>
      <c r="V159" t="s">
        <v>21</v>
      </c>
      <c r="W159" t="s">
        <v>17</v>
      </c>
      <c r="X159" t="s">
        <v>200</v>
      </c>
      <c r="Y159" t="s">
        <v>129</v>
      </c>
      <c r="Z159" t="s">
        <v>21</v>
      </c>
    </row>
    <row r="160" spans="2:26" x14ac:dyDescent="0.25">
      <c r="B160" t="s">
        <v>740</v>
      </c>
      <c r="C160" s="10"/>
      <c r="T160" s="15" t="s">
        <v>201</v>
      </c>
      <c r="U160" t="s">
        <v>202</v>
      </c>
      <c r="V160" t="s">
        <v>21</v>
      </c>
      <c r="W160" t="s">
        <v>17</v>
      </c>
      <c r="X160" t="s">
        <v>200</v>
      </c>
      <c r="Y160" t="s">
        <v>129</v>
      </c>
      <c r="Z160" t="s">
        <v>21</v>
      </c>
    </row>
    <row r="161" spans="2:26" x14ac:dyDescent="0.25">
      <c r="B161" t="s">
        <v>741</v>
      </c>
      <c r="C161" s="19"/>
      <c r="T161" s="15" t="s">
        <v>203</v>
      </c>
      <c r="U161" t="s">
        <v>204</v>
      </c>
      <c r="V161" t="s">
        <v>21</v>
      </c>
      <c r="W161" t="s">
        <v>17</v>
      </c>
      <c r="X161" t="s">
        <v>128</v>
      </c>
      <c r="Y161" t="s">
        <v>129</v>
      </c>
      <c r="Z161" t="s">
        <v>21</v>
      </c>
    </row>
    <row r="162" spans="2:26" x14ac:dyDescent="0.25">
      <c r="T162" s="15" t="s">
        <v>205</v>
      </c>
      <c r="U162" t="s">
        <v>206</v>
      </c>
      <c r="V162" t="s">
        <v>21</v>
      </c>
      <c r="W162" t="s">
        <v>17</v>
      </c>
      <c r="X162" t="s">
        <v>207</v>
      </c>
      <c r="Y162" t="s">
        <v>129</v>
      </c>
      <c r="Z162" t="s">
        <v>208</v>
      </c>
    </row>
    <row r="163" spans="2:26" x14ac:dyDescent="0.25">
      <c r="T163" s="15" t="s">
        <v>355</v>
      </c>
      <c r="U163" t="s">
        <v>206</v>
      </c>
      <c r="V163" t="s">
        <v>26</v>
      </c>
      <c r="W163" t="s">
        <v>17</v>
      </c>
      <c r="X163" t="s">
        <v>207</v>
      </c>
      <c r="Y163" t="s">
        <v>129</v>
      </c>
      <c r="Z163" t="s">
        <v>210</v>
      </c>
    </row>
    <row r="164" spans="2:26" x14ac:dyDescent="0.25">
      <c r="T164" s="15" t="s">
        <v>209</v>
      </c>
      <c r="U164" t="s">
        <v>206</v>
      </c>
      <c r="V164" t="s">
        <v>29</v>
      </c>
      <c r="W164" t="s">
        <v>17</v>
      </c>
      <c r="X164" t="s">
        <v>207</v>
      </c>
      <c r="Y164" t="s">
        <v>129</v>
      </c>
      <c r="Z164" t="s">
        <v>210</v>
      </c>
    </row>
    <row r="165" spans="2:26" x14ac:dyDescent="0.25">
      <c r="T165" s="15" t="s">
        <v>295</v>
      </c>
      <c r="U165" t="s">
        <v>206</v>
      </c>
      <c r="V165" t="s">
        <v>21</v>
      </c>
      <c r="W165" t="s">
        <v>17</v>
      </c>
      <c r="X165" t="s">
        <v>207</v>
      </c>
      <c r="Y165" t="s">
        <v>129</v>
      </c>
      <c r="Z165" t="s">
        <v>296</v>
      </c>
    </row>
    <row r="166" spans="2:26" x14ac:dyDescent="0.25">
      <c r="T166" s="15" t="s">
        <v>310</v>
      </c>
      <c r="U166" t="s">
        <v>206</v>
      </c>
      <c r="V166" t="s">
        <v>26</v>
      </c>
      <c r="W166" t="s">
        <v>17</v>
      </c>
      <c r="X166" t="s">
        <v>207</v>
      </c>
      <c r="Y166" t="s">
        <v>129</v>
      </c>
      <c r="Z166" t="s">
        <v>212</v>
      </c>
    </row>
    <row r="167" spans="2:26" x14ac:dyDescent="0.25">
      <c r="T167" s="15" t="s">
        <v>211</v>
      </c>
      <c r="U167" t="s">
        <v>206</v>
      </c>
      <c r="V167" t="s">
        <v>29</v>
      </c>
      <c r="W167" t="s">
        <v>17</v>
      </c>
      <c r="X167" t="s">
        <v>207</v>
      </c>
      <c r="Y167" t="s">
        <v>129</v>
      </c>
      <c r="Z167" t="s">
        <v>212</v>
      </c>
    </row>
    <row r="168" spans="2:26" x14ac:dyDescent="0.25">
      <c r="T168" s="15" t="s">
        <v>742</v>
      </c>
      <c r="U168" t="s">
        <v>206</v>
      </c>
      <c r="V168" t="s">
        <v>26</v>
      </c>
      <c r="W168" t="s">
        <v>17</v>
      </c>
      <c r="X168" t="s">
        <v>207</v>
      </c>
      <c r="Y168" t="s">
        <v>129</v>
      </c>
      <c r="Z168" t="s">
        <v>743</v>
      </c>
    </row>
    <row r="169" spans="2:26" x14ac:dyDescent="0.25">
      <c r="T169" s="15" t="s">
        <v>744</v>
      </c>
      <c r="U169" t="s">
        <v>206</v>
      </c>
      <c r="V169" t="s">
        <v>29</v>
      </c>
      <c r="W169" t="s">
        <v>17</v>
      </c>
      <c r="X169" t="s">
        <v>207</v>
      </c>
      <c r="Y169" t="s">
        <v>129</v>
      </c>
      <c r="Z169" t="s">
        <v>743</v>
      </c>
    </row>
    <row r="170" spans="2:26" x14ac:dyDescent="0.25">
      <c r="T170" s="15" t="s">
        <v>311</v>
      </c>
      <c r="U170" t="s">
        <v>206</v>
      </c>
      <c r="V170" t="s">
        <v>26</v>
      </c>
      <c r="W170" t="s">
        <v>17</v>
      </c>
      <c r="X170" t="s">
        <v>207</v>
      </c>
      <c r="Y170" t="s">
        <v>129</v>
      </c>
      <c r="Z170" t="s">
        <v>214</v>
      </c>
    </row>
    <row r="171" spans="2:26" x14ac:dyDescent="0.25">
      <c r="T171" s="15" t="s">
        <v>213</v>
      </c>
      <c r="U171" t="s">
        <v>206</v>
      </c>
      <c r="V171" t="s">
        <v>29</v>
      </c>
      <c r="W171" t="s">
        <v>17</v>
      </c>
      <c r="X171" t="s">
        <v>207</v>
      </c>
      <c r="Y171" t="s">
        <v>129</v>
      </c>
      <c r="Z171" t="s">
        <v>214</v>
      </c>
    </row>
    <row r="172" spans="2:26" x14ac:dyDescent="0.25">
      <c r="T172" s="15" t="s">
        <v>312</v>
      </c>
      <c r="U172" t="s">
        <v>206</v>
      </c>
      <c r="V172" t="s">
        <v>21</v>
      </c>
      <c r="W172" t="s">
        <v>17</v>
      </c>
      <c r="X172" t="s">
        <v>207</v>
      </c>
      <c r="Y172" t="s">
        <v>129</v>
      </c>
      <c r="Z172" t="s">
        <v>313</v>
      </c>
    </row>
    <row r="173" spans="2:26" x14ac:dyDescent="0.25">
      <c r="T173" s="15" t="s">
        <v>356</v>
      </c>
      <c r="U173" t="s">
        <v>206</v>
      </c>
      <c r="V173" t="s">
        <v>26</v>
      </c>
      <c r="W173" t="s">
        <v>17</v>
      </c>
      <c r="X173" t="s">
        <v>207</v>
      </c>
      <c r="Y173" t="s">
        <v>129</v>
      </c>
      <c r="Z173" t="s">
        <v>21</v>
      </c>
    </row>
    <row r="174" spans="2:26" x14ac:dyDescent="0.25">
      <c r="T174" s="15" t="s">
        <v>215</v>
      </c>
      <c r="U174" t="s">
        <v>206</v>
      </c>
      <c r="V174" t="s">
        <v>29</v>
      </c>
      <c r="W174" t="s">
        <v>17</v>
      </c>
      <c r="X174" t="s">
        <v>207</v>
      </c>
      <c r="Y174" t="s">
        <v>129</v>
      </c>
      <c r="Z174" t="s">
        <v>21</v>
      </c>
    </row>
    <row r="175" spans="2:26" x14ac:dyDescent="0.25">
      <c r="T175" s="15" t="s">
        <v>216</v>
      </c>
      <c r="U175" t="s">
        <v>217</v>
      </c>
      <c r="V175" t="s">
        <v>21</v>
      </c>
      <c r="W175" t="s">
        <v>17</v>
      </c>
      <c r="X175" t="s">
        <v>207</v>
      </c>
      <c r="Y175" t="s">
        <v>129</v>
      </c>
      <c r="Z175" t="s">
        <v>218</v>
      </c>
    </row>
    <row r="176" spans="2:26" x14ac:dyDescent="0.25">
      <c r="T176" s="15" t="s">
        <v>327</v>
      </c>
      <c r="U176" t="s">
        <v>217</v>
      </c>
      <c r="V176" t="s">
        <v>21</v>
      </c>
      <c r="W176" t="s">
        <v>17</v>
      </c>
      <c r="X176" t="s">
        <v>207</v>
      </c>
      <c r="Y176" t="s">
        <v>129</v>
      </c>
      <c r="Z176" t="s">
        <v>328</v>
      </c>
    </row>
    <row r="177" spans="20:26" x14ac:dyDescent="0.25">
      <c r="T177" s="15" t="s">
        <v>314</v>
      </c>
      <c r="U177" t="s">
        <v>217</v>
      </c>
      <c r="V177" t="s">
        <v>21</v>
      </c>
      <c r="W177" t="s">
        <v>17</v>
      </c>
      <c r="X177" t="s">
        <v>207</v>
      </c>
      <c r="Y177" t="s">
        <v>129</v>
      </c>
      <c r="Z177" t="s">
        <v>315</v>
      </c>
    </row>
    <row r="178" spans="20:26" x14ac:dyDescent="0.25">
      <c r="T178" s="15" t="s">
        <v>347</v>
      </c>
      <c r="U178" t="s">
        <v>217</v>
      </c>
      <c r="V178" t="s">
        <v>21</v>
      </c>
      <c r="W178" t="s">
        <v>17</v>
      </c>
      <c r="X178" t="s">
        <v>207</v>
      </c>
      <c r="Y178" t="s">
        <v>129</v>
      </c>
      <c r="Z178" t="s">
        <v>348</v>
      </c>
    </row>
    <row r="179" spans="20:26" x14ac:dyDescent="0.25">
      <c r="T179" s="15" t="s">
        <v>329</v>
      </c>
      <c r="U179" t="s">
        <v>217</v>
      </c>
      <c r="V179" t="s">
        <v>21</v>
      </c>
      <c r="W179" t="s">
        <v>17</v>
      </c>
      <c r="X179" t="s">
        <v>207</v>
      </c>
      <c r="Y179" t="s">
        <v>129</v>
      </c>
      <c r="Z179" t="s">
        <v>330</v>
      </c>
    </row>
    <row r="180" spans="20:26" x14ac:dyDescent="0.25">
      <c r="T180" s="15" t="s">
        <v>745</v>
      </c>
      <c r="U180" t="s">
        <v>217</v>
      </c>
      <c r="V180" t="s">
        <v>21</v>
      </c>
      <c r="W180" t="s">
        <v>17</v>
      </c>
      <c r="X180" t="s">
        <v>207</v>
      </c>
      <c r="Y180" t="s">
        <v>129</v>
      </c>
      <c r="Z180" t="s">
        <v>746</v>
      </c>
    </row>
    <row r="181" spans="20:26" x14ac:dyDescent="0.25">
      <c r="T181" s="15" t="s">
        <v>219</v>
      </c>
      <c r="U181" t="s">
        <v>217</v>
      </c>
      <c r="V181" t="s">
        <v>21</v>
      </c>
      <c r="W181" t="s">
        <v>17</v>
      </c>
      <c r="X181" t="s">
        <v>207</v>
      </c>
      <c r="Y181" t="s">
        <v>129</v>
      </c>
      <c r="Z181" t="s">
        <v>220</v>
      </c>
    </row>
    <row r="182" spans="20:26" x14ac:dyDescent="0.25">
      <c r="T182" s="15" t="s">
        <v>221</v>
      </c>
      <c r="U182" t="s">
        <v>217</v>
      </c>
      <c r="V182" t="s">
        <v>21</v>
      </c>
      <c r="W182" t="s">
        <v>17</v>
      </c>
      <c r="X182" t="s">
        <v>207</v>
      </c>
      <c r="Y182" t="s">
        <v>129</v>
      </c>
      <c r="Z182" t="s">
        <v>21</v>
      </c>
    </row>
    <row r="183" spans="20:26" x14ac:dyDescent="0.25">
      <c r="T183" s="15" t="s">
        <v>747</v>
      </c>
      <c r="U183" t="s">
        <v>518</v>
      </c>
      <c r="V183" t="s">
        <v>21</v>
      </c>
      <c r="W183" t="s">
        <v>17</v>
      </c>
      <c r="X183" t="s">
        <v>207</v>
      </c>
      <c r="Y183" t="s">
        <v>129</v>
      </c>
      <c r="Z183" t="s">
        <v>21</v>
      </c>
    </row>
    <row r="184" spans="20:26" x14ac:dyDescent="0.25">
      <c r="T184" s="15" t="s">
        <v>222</v>
      </c>
      <c r="U184" t="s">
        <v>223</v>
      </c>
      <c r="V184" t="s">
        <v>21</v>
      </c>
      <c r="W184" t="s">
        <v>17</v>
      </c>
      <c r="X184" t="s">
        <v>224</v>
      </c>
      <c r="Y184" t="s">
        <v>129</v>
      </c>
      <c r="Z184" t="s">
        <v>21</v>
      </c>
    </row>
    <row r="185" spans="20:26" x14ac:dyDescent="0.25">
      <c r="T185" s="15" t="s">
        <v>748</v>
      </c>
      <c r="U185" t="s">
        <v>261</v>
      </c>
      <c r="V185" t="s">
        <v>26</v>
      </c>
      <c r="W185" t="s">
        <v>17</v>
      </c>
      <c r="X185" t="s">
        <v>224</v>
      </c>
      <c r="Y185" t="s">
        <v>129</v>
      </c>
      <c r="Z185" t="s">
        <v>332</v>
      </c>
    </row>
    <row r="186" spans="20:26" x14ac:dyDescent="0.25">
      <c r="T186" s="15" t="s">
        <v>331</v>
      </c>
      <c r="U186" t="s">
        <v>261</v>
      </c>
      <c r="V186" t="s">
        <v>29</v>
      </c>
      <c r="W186" t="s">
        <v>17</v>
      </c>
      <c r="X186" t="s">
        <v>224</v>
      </c>
      <c r="Y186" t="s">
        <v>129</v>
      </c>
      <c r="Z186" t="s">
        <v>332</v>
      </c>
    </row>
    <row r="187" spans="20:26" x14ac:dyDescent="0.25">
      <c r="T187" s="15" t="s">
        <v>749</v>
      </c>
      <c r="U187" t="s">
        <v>261</v>
      </c>
      <c r="V187" t="s">
        <v>26</v>
      </c>
      <c r="W187" t="s">
        <v>17</v>
      </c>
      <c r="X187" t="s">
        <v>224</v>
      </c>
      <c r="Y187" t="s">
        <v>129</v>
      </c>
      <c r="Z187" t="s">
        <v>358</v>
      </c>
    </row>
    <row r="188" spans="20:26" x14ac:dyDescent="0.25">
      <c r="T188" s="15" t="s">
        <v>357</v>
      </c>
      <c r="U188" t="s">
        <v>261</v>
      </c>
      <c r="V188" t="s">
        <v>29</v>
      </c>
      <c r="W188" t="s">
        <v>17</v>
      </c>
      <c r="X188" t="s">
        <v>224</v>
      </c>
      <c r="Y188" t="s">
        <v>129</v>
      </c>
      <c r="Z188" t="s">
        <v>358</v>
      </c>
    </row>
    <row r="189" spans="20:26" x14ac:dyDescent="0.25">
      <c r="T189" s="15" t="s">
        <v>316</v>
      </c>
      <c r="U189" t="s">
        <v>261</v>
      </c>
      <c r="V189" t="s">
        <v>21</v>
      </c>
      <c r="W189" t="s">
        <v>17</v>
      </c>
      <c r="X189" t="s">
        <v>224</v>
      </c>
      <c r="Y189" t="s">
        <v>129</v>
      </c>
      <c r="Z189" t="s">
        <v>21</v>
      </c>
    </row>
    <row r="190" spans="20:26" x14ac:dyDescent="0.25">
      <c r="T190" s="15" t="s">
        <v>225</v>
      </c>
      <c r="U190" t="s">
        <v>226</v>
      </c>
      <c r="V190" t="s">
        <v>21</v>
      </c>
      <c r="W190" t="s">
        <v>17</v>
      </c>
      <c r="X190" t="s">
        <v>224</v>
      </c>
      <c r="Y190" t="s">
        <v>129</v>
      </c>
      <c r="Z190" t="s">
        <v>21</v>
      </c>
    </row>
    <row r="191" spans="20:26" x14ac:dyDescent="0.25">
      <c r="T191" s="15" t="s">
        <v>227</v>
      </c>
      <c r="U191" t="s">
        <v>228</v>
      </c>
      <c r="V191" t="s">
        <v>21</v>
      </c>
      <c r="W191" t="s">
        <v>17</v>
      </c>
      <c r="X191" t="s">
        <v>224</v>
      </c>
      <c r="Y191" t="s">
        <v>129</v>
      </c>
      <c r="Z191" t="s">
        <v>21</v>
      </c>
    </row>
    <row r="192" spans="20:26" x14ac:dyDescent="0.25">
      <c r="T192" s="15" t="s">
        <v>317</v>
      </c>
      <c r="U192" t="s">
        <v>228</v>
      </c>
      <c r="V192" t="s">
        <v>21</v>
      </c>
      <c r="W192" t="s">
        <v>17</v>
      </c>
      <c r="X192" t="s">
        <v>224</v>
      </c>
      <c r="Y192" t="s">
        <v>129</v>
      </c>
      <c r="Z192" t="s">
        <v>21</v>
      </c>
    </row>
    <row r="193" spans="20:26" x14ac:dyDescent="0.25">
      <c r="T193" s="15" t="s">
        <v>333</v>
      </c>
      <c r="U193" t="s">
        <v>230</v>
      </c>
      <c r="V193" t="s">
        <v>26</v>
      </c>
      <c r="W193" t="s">
        <v>17</v>
      </c>
      <c r="X193" t="s">
        <v>224</v>
      </c>
      <c r="Y193" t="s">
        <v>129</v>
      </c>
      <c r="Z193" t="s">
        <v>21</v>
      </c>
    </row>
    <row r="194" spans="20:26" x14ac:dyDescent="0.25">
      <c r="T194" s="15" t="s">
        <v>229</v>
      </c>
      <c r="U194" t="s">
        <v>230</v>
      </c>
      <c r="V194" t="s">
        <v>29</v>
      </c>
      <c r="W194" t="s">
        <v>17</v>
      </c>
      <c r="X194" t="s">
        <v>224</v>
      </c>
      <c r="Y194" t="s">
        <v>129</v>
      </c>
      <c r="Z194" t="s">
        <v>21</v>
      </c>
    </row>
    <row r="195" spans="20:26" x14ac:dyDescent="0.25">
      <c r="T195" s="15" t="s">
        <v>750</v>
      </c>
      <c r="U195" t="s">
        <v>751</v>
      </c>
      <c r="V195" t="s">
        <v>21</v>
      </c>
      <c r="W195" t="s">
        <v>17</v>
      </c>
      <c r="X195" t="s">
        <v>224</v>
      </c>
      <c r="Y195" t="s">
        <v>129</v>
      </c>
      <c r="Z195" t="s">
        <v>21</v>
      </c>
    </row>
    <row r="196" spans="20:26" x14ac:dyDescent="0.25">
      <c r="T196" s="15" t="s">
        <v>231</v>
      </c>
      <c r="U196" t="s">
        <v>232</v>
      </c>
      <c r="V196" t="s">
        <v>21</v>
      </c>
      <c r="W196" t="s">
        <v>17</v>
      </c>
      <c r="X196" t="s">
        <v>233</v>
      </c>
      <c r="Y196" t="s">
        <v>129</v>
      </c>
      <c r="Z196" t="s">
        <v>21</v>
      </c>
    </row>
    <row r="197" spans="20:26" x14ac:dyDescent="0.25">
      <c r="T197" s="15" t="s">
        <v>752</v>
      </c>
      <c r="U197" t="s">
        <v>235</v>
      </c>
      <c r="V197" t="s">
        <v>26</v>
      </c>
      <c r="W197" t="s">
        <v>17</v>
      </c>
      <c r="X197" t="s">
        <v>233</v>
      </c>
      <c r="Y197" t="s">
        <v>129</v>
      </c>
      <c r="Z197" t="s">
        <v>21</v>
      </c>
    </row>
    <row r="198" spans="20:26" x14ac:dyDescent="0.25">
      <c r="T198" s="15" t="s">
        <v>234</v>
      </c>
      <c r="U198" t="s">
        <v>235</v>
      </c>
      <c r="V198" t="s">
        <v>29</v>
      </c>
      <c r="W198" t="s">
        <v>17</v>
      </c>
      <c r="X198" t="s">
        <v>233</v>
      </c>
      <c r="Y198" t="s">
        <v>129</v>
      </c>
      <c r="Z198" t="s">
        <v>21</v>
      </c>
    </row>
    <row r="199" spans="20:26" x14ac:dyDescent="0.25">
      <c r="T199" s="15" t="s">
        <v>297</v>
      </c>
      <c r="U199" t="s">
        <v>250</v>
      </c>
      <c r="V199" t="s">
        <v>26</v>
      </c>
      <c r="W199" t="s">
        <v>17</v>
      </c>
      <c r="X199" t="s">
        <v>233</v>
      </c>
      <c r="Y199" t="s">
        <v>129</v>
      </c>
      <c r="Z199" t="s">
        <v>21</v>
      </c>
    </row>
    <row r="200" spans="20:26" x14ac:dyDescent="0.25">
      <c r="T200" s="15" t="s">
        <v>318</v>
      </c>
      <c r="U200" t="s">
        <v>250</v>
      </c>
      <c r="V200" t="s">
        <v>29</v>
      </c>
      <c r="W200" t="s">
        <v>17</v>
      </c>
      <c r="X200" t="s">
        <v>233</v>
      </c>
      <c r="Y200" t="s">
        <v>129</v>
      </c>
      <c r="Z200" t="s">
        <v>21</v>
      </c>
    </row>
    <row r="201" spans="20:26" x14ac:dyDescent="0.25">
      <c r="T201" s="15" t="s">
        <v>319</v>
      </c>
      <c r="U201" t="s">
        <v>253</v>
      </c>
      <c r="V201" t="s">
        <v>21</v>
      </c>
      <c r="W201" t="s">
        <v>17</v>
      </c>
      <c r="X201" t="s">
        <v>233</v>
      </c>
      <c r="Y201" t="s">
        <v>129</v>
      </c>
      <c r="Z201" t="s">
        <v>21</v>
      </c>
    </row>
    <row r="202" spans="20:26" x14ac:dyDescent="0.25">
      <c r="T202" s="15" t="s">
        <v>349</v>
      </c>
      <c r="U202" t="s">
        <v>350</v>
      </c>
      <c r="V202" t="s">
        <v>21</v>
      </c>
      <c r="W202" t="s">
        <v>17</v>
      </c>
      <c r="X202" t="s">
        <v>233</v>
      </c>
      <c r="Y202" t="s">
        <v>129</v>
      </c>
      <c r="Z202" t="s">
        <v>21</v>
      </c>
    </row>
    <row r="203" spans="20:26" x14ac:dyDescent="0.25">
      <c r="T203" s="15" t="s">
        <v>334</v>
      </c>
      <c r="U203" t="s">
        <v>335</v>
      </c>
      <c r="V203" t="s">
        <v>26</v>
      </c>
      <c r="W203" t="s">
        <v>17</v>
      </c>
      <c r="X203" t="s">
        <v>233</v>
      </c>
      <c r="Y203" t="s">
        <v>129</v>
      </c>
      <c r="Z203" t="s">
        <v>21</v>
      </c>
    </row>
    <row r="204" spans="20:26" x14ac:dyDescent="0.25">
      <c r="T204" s="15" t="s">
        <v>361</v>
      </c>
      <c r="U204" t="s">
        <v>335</v>
      </c>
      <c r="V204" t="s">
        <v>29</v>
      </c>
      <c r="W204" t="s">
        <v>17</v>
      </c>
      <c r="X204" t="s">
        <v>233</v>
      </c>
      <c r="Y204" t="s">
        <v>129</v>
      </c>
      <c r="Z204" t="s">
        <v>21</v>
      </c>
    </row>
    <row r="205" spans="20:26" x14ac:dyDescent="0.25">
      <c r="T205" s="15" t="s">
        <v>753</v>
      </c>
      <c r="U205" t="s">
        <v>360</v>
      </c>
      <c r="V205" t="s">
        <v>26</v>
      </c>
      <c r="W205" t="s">
        <v>17</v>
      </c>
      <c r="X205" t="s">
        <v>233</v>
      </c>
      <c r="Y205" t="s">
        <v>129</v>
      </c>
      <c r="Z205" t="s">
        <v>21</v>
      </c>
    </row>
    <row r="206" spans="20:26" x14ac:dyDescent="0.25">
      <c r="T206" s="15" t="s">
        <v>359</v>
      </c>
      <c r="U206" t="s">
        <v>360</v>
      </c>
      <c r="V206" t="s">
        <v>29</v>
      </c>
      <c r="W206" t="s">
        <v>17</v>
      </c>
      <c r="X206" t="s">
        <v>233</v>
      </c>
      <c r="Y206" t="s">
        <v>129</v>
      </c>
      <c r="Z206" t="s">
        <v>21</v>
      </c>
    </row>
    <row r="207" spans="20:26" x14ac:dyDescent="0.25">
      <c r="T207" s="15" t="s">
        <v>351</v>
      </c>
      <c r="U207" t="s">
        <v>243</v>
      </c>
      <c r="V207" t="s">
        <v>26</v>
      </c>
      <c r="W207" t="s">
        <v>17</v>
      </c>
      <c r="X207" t="s">
        <v>233</v>
      </c>
      <c r="Y207" t="s">
        <v>129</v>
      </c>
      <c r="Z207" t="s">
        <v>21</v>
      </c>
    </row>
    <row r="208" spans="20:26" x14ac:dyDescent="0.25">
      <c r="T208" s="15" t="s">
        <v>242</v>
      </c>
      <c r="U208" t="s">
        <v>243</v>
      </c>
      <c r="V208" t="s">
        <v>29</v>
      </c>
      <c r="W208" t="s">
        <v>17</v>
      </c>
      <c r="X208" t="s">
        <v>233</v>
      </c>
      <c r="Y208" t="s">
        <v>129</v>
      </c>
      <c r="Z208" t="s">
        <v>21</v>
      </c>
    </row>
    <row r="209" spans="20:26" x14ac:dyDescent="0.25">
      <c r="T209" s="15" t="s">
        <v>754</v>
      </c>
      <c r="U209" t="s">
        <v>755</v>
      </c>
      <c r="V209" t="s">
        <v>21</v>
      </c>
      <c r="W209" t="s">
        <v>17</v>
      </c>
      <c r="X209" t="s">
        <v>406</v>
      </c>
      <c r="Y209" t="s">
        <v>129</v>
      </c>
      <c r="Z209" t="s">
        <v>21</v>
      </c>
    </row>
    <row r="210" spans="20:26" x14ac:dyDescent="0.25">
      <c r="T210" s="15" t="s">
        <v>336</v>
      </c>
      <c r="U210" t="s">
        <v>337</v>
      </c>
      <c r="V210" t="s">
        <v>21</v>
      </c>
      <c r="W210" t="s">
        <v>17</v>
      </c>
      <c r="X210" t="s">
        <v>207</v>
      </c>
      <c r="Y210" t="s">
        <v>129</v>
      </c>
      <c r="Z210" t="s">
        <v>21</v>
      </c>
    </row>
    <row r="211" spans="20:26" x14ac:dyDescent="0.25">
      <c r="T211" s="15" t="s">
        <v>338</v>
      </c>
      <c r="U211" t="s">
        <v>339</v>
      </c>
      <c r="V211" t="s">
        <v>21</v>
      </c>
      <c r="W211" t="s">
        <v>17</v>
      </c>
      <c r="X211" t="s">
        <v>128</v>
      </c>
      <c r="Y211" t="s">
        <v>129</v>
      </c>
      <c r="Z211" t="s">
        <v>21</v>
      </c>
    </row>
    <row r="212" spans="20:26" x14ac:dyDescent="0.25">
      <c r="T212" s="15" t="s">
        <v>756</v>
      </c>
      <c r="U212" t="s">
        <v>46</v>
      </c>
      <c r="V212" t="s">
        <v>21</v>
      </c>
      <c r="W212" t="s">
        <v>17</v>
      </c>
      <c r="X212" t="s">
        <v>406</v>
      </c>
      <c r="Y212" t="s">
        <v>129</v>
      </c>
      <c r="Z212" t="s">
        <v>757</v>
      </c>
    </row>
    <row r="213" spans="20:26" x14ac:dyDescent="0.25">
      <c r="T213" s="15" t="s">
        <v>340</v>
      </c>
      <c r="U213" t="s">
        <v>341</v>
      </c>
      <c r="V213" t="s">
        <v>21</v>
      </c>
      <c r="W213" t="s">
        <v>17</v>
      </c>
      <c r="X213" t="s">
        <v>207</v>
      </c>
      <c r="Y213" t="s">
        <v>129</v>
      </c>
      <c r="Z213" t="s">
        <v>21</v>
      </c>
    </row>
    <row r="214" spans="20:26" x14ac:dyDescent="0.25">
      <c r="T214" s="15" t="s">
        <v>758</v>
      </c>
      <c r="U214" t="s">
        <v>593</v>
      </c>
      <c r="V214" t="s">
        <v>21</v>
      </c>
      <c r="W214" t="s">
        <v>17</v>
      </c>
      <c r="X214" t="s">
        <v>224</v>
      </c>
      <c r="Y214" t="s">
        <v>129</v>
      </c>
      <c r="Z214" t="s">
        <v>21</v>
      </c>
    </row>
    <row r="215" spans="20:26" x14ac:dyDescent="0.25">
      <c r="T215" s="15" t="s">
        <v>759</v>
      </c>
      <c r="U215" t="s">
        <v>245</v>
      </c>
      <c r="V215" t="s">
        <v>26</v>
      </c>
      <c r="W215" t="s">
        <v>17</v>
      </c>
      <c r="X215" t="s">
        <v>233</v>
      </c>
      <c r="Y215" t="s">
        <v>129</v>
      </c>
      <c r="Z215" t="s">
        <v>21</v>
      </c>
    </row>
    <row r="216" spans="20:26" x14ac:dyDescent="0.25">
      <c r="T216" s="15" t="s">
        <v>244</v>
      </c>
      <c r="U216" t="s">
        <v>245</v>
      </c>
      <c r="V216" t="s">
        <v>29</v>
      </c>
      <c r="W216" t="s">
        <v>17</v>
      </c>
      <c r="X216" t="s">
        <v>233</v>
      </c>
      <c r="Y216" t="s">
        <v>129</v>
      </c>
      <c r="Z216" t="s">
        <v>21</v>
      </c>
    </row>
    <row r="217" spans="20:26" x14ac:dyDescent="0.25">
      <c r="T217" s="15" t="s">
        <v>760</v>
      </c>
      <c r="U217" t="s">
        <v>276</v>
      </c>
      <c r="V217" t="s">
        <v>26</v>
      </c>
      <c r="W217" t="s">
        <v>17</v>
      </c>
      <c r="X217" t="s">
        <v>233</v>
      </c>
      <c r="Y217" t="s">
        <v>129</v>
      </c>
      <c r="Z217" t="s">
        <v>21</v>
      </c>
    </row>
    <row r="218" spans="20:26" x14ac:dyDescent="0.25">
      <c r="T218" s="15" t="s">
        <v>320</v>
      </c>
      <c r="U218" t="s">
        <v>276</v>
      </c>
      <c r="V218" t="s">
        <v>29</v>
      </c>
      <c r="W218" t="s">
        <v>17</v>
      </c>
      <c r="X218" t="s">
        <v>233</v>
      </c>
      <c r="Y218" t="s">
        <v>129</v>
      </c>
      <c r="Z218" t="s">
        <v>21</v>
      </c>
    </row>
    <row r="219" spans="20:26" x14ac:dyDescent="0.25">
      <c r="T219" s="15" t="s">
        <v>246</v>
      </c>
      <c r="U219" t="s">
        <v>232</v>
      </c>
      <c r="V219" t="s">
        <v>26</v>
      </c>
      <c r="W219" t="s">
        <v>68</v>
      </c>
      <c r="X219" t="s">
        <v>233</v>
      </c>
      <c r="Y219" t="s">
        <v>129</v>
      </c>
      <c r="Z219" t="s">
        <v>21</v>
      </c>
    </row>
    <row r="220" spans="20:26" x14ac:dyDescent="0.25">
      <c r="T220" s="15" t="s">
        <v>247</v>
      </c>
      <c r="U220" t="s">
        <v>232</v>
      </c>
      <c r="V220" t="s">
        <v>29</v>
      </c>
      <c r="W220" t="s">
        <v>68</v>
      </c>
      <c r="X220" t="s">
        <v>233</v>
      </c>
      <c r="Y220" t="s">
        <v>129</v>
      </c>
      <c r="Z220" t="s">
        <v>21</v>
      </c>
    </row>
    <row r="221" spans="20:26" x14ac:dyDescent="0.25">
      <c r="T221" s="15" t="s">
        <v>298</v>
      </c>
      <c r="U221" t="s">
        <v>235</v>
      </c>
      <c r="V221" t="s">
        <v>26</v>
      </c>
      <c r="W221" t="s">
        <v>68</v>
      </c>
      <c r="X221" t="s">
        <v>233</v>
      </c>
      <c r="Y221" t="s">
        <v>129</v>
      </c>
      <c r="Z221" t="s">
        <v>21</v>
      </c>
    </row>
    <row r="222" spans="20:26" x14ac:dyDescent="0.25">
      <c r="T222" s="15" t="s">
        <v>248</v>
      </c>
      <c r="U222" t="s">
        <v>235</v>
      </c>
      <c r="V222" t="s">
        <v>29</v>
      </c>
      <c r="W222" t="s">
        <v>68</v>
      </c>
      <c r="X222" t="s">
        <v>233</v>
      </c>
      <c r="Y222" t="s">
        <v>129</v>
      </c>
      <c r="Z222" t="s">
        <v>21</v>
      </c>
    </row>
    <row r="223" spans="20:26" x14ac:dyDescent="0.25">
      <c r="T223" s="15" t="s">
        <v>249</v>
      </c>
      <c r="U223" t="s">
        <v>250</v>
      </c>
      <c r="V223" t="s">
        <v>26</v>
      </c>
      <c r="W223" t="s">
        <v>68</v>
      </c>
      <c r="X223" t="s">
        <v>233</v>
      </c>
      <c r="Y223" t="s">
        <v>129</v>
      </c>
      <c r="Z223" t="s">
        <v>21</v>
      </c>
    </row>
    <row r="224" spans="20:26" x14ac:dyDescent="0.25">
      <c r="T224" s="15" t="s">
        <v>251</v>
      </c>
      <c r="U224" t="s">
        <v>250</v>
      </c>
      <c r="V224" t="s">
        <v>29</v>
      </c>
      <c r="W224" t="s">
        <v>68</v>
      </c>
      <c r="X224" t="s">
        <v>233</v>
      </c>
      <c r="Y224" t="s">
        <v>129</v>
      </c>
      <c r="Z224" t="s">
        <v>21</v>
      </c>
    </row>
    <row r="225" spans="20:26" x14ac:dyDescent="0.25">
      <c r="T225" s="15" t="s">
        <v>252</v>
      </c>
      <c r="U225" t="s">
        <v>253</v>
      </c>
      <c r="V225" t="s">
        <v>21</v>
      </c>
      <c r="W225" t="s">
        <v>68</v>
      </c>
      <c r="X225" t="s">
        <v>233</v>
      </c>
      <c r="Y225" t="s">
        <v>129</v>
      </c>
      <c r="Z225" t="s">
        <v>21</v>
      </c>
    </row>
    <row r="226" spans="20:26" x14ac:dyDescent="0.25">
      <c r="T226" s="15" t="s">
        <v>256</v>
      </c>
      <c r="U226" t="s">
        <v>223</v>
      </c>
      <c r="V226" t="s">
        <v>21</v>
      </c>
      <c r="W226" t="s">
        <v>68</v>
      </c>
      <c r="X226" t="s">
        <v>224</v>
      </c>
      <c r="Y226" t="s">
        <v>129</v>
      </c>
      <c r="Z226" t="s">
        <v>21</v>
      </c>
    </row>
    <row r="227" spans="20:26" x14ac:dyDescent="0.25">
      <c r="T227" s="15" t="s">
        <v>257</v>
      </c>
      <c r="U227" t="s">
        <v>228</v>
      </c>
      <c r="V227" t="s">
        <v>21</v>
      </c>
      <c r="W227" t="s">
        <v>68</v>
      </c>
      <c r="X227" t="s">
        <v>224</v>
      </c>
      <c r="Y227" t="s">
        <v>129</v>
      </c>
      <c r="Z227" t="s">
        <v>21</v>
      </c>
    </row>
    <row r="228" spans="20:26" x14ac:dyDescent="0.25">
      <c r="T228" s="15" t="s">
        <v>321</v>
      </c>
      <c r="U228" t="s">
        <v>243</v>
      </c>
      <c r="V228" t="s">
        <v>21</v>
      </c>
      <c r="W228" t="s">
        <v>68</v>
      </c>
      <c r="X228" t="s">
        <v>233</v>
      </c>
      <c r="Y228" t="s">
        <v>129</v>
      </c>
      <c r="Z228" t="s">
        <v>21</v>
      </c>
    </row>
    <row r="229" spans="20:26" x14ac:dyDescent="0.25">
      <c r="T229" s="15" t="s">
        <v>258</v>
      </c>
      <c r="U229" t="s">
        <v>206</v>
      </c>
      <c r="V229" t="s">
        <v>21</v>
      </c>
      <c r="W229" t="s">
        <v>68</v>
      </c>
      <c r="X229" t="s">
        <v>207</v>
      </c>
      <c r="Y229" t="s">
        <v>129</v>
      </c>
      <c r="Z229" t="s">
        <v>21</v>
      </c>
    </row>
    <row r="230" spans="20:26" x14ac:dyDescent="0.25">
      <c r="T230" s="15" t="s">
        <v>259</v>
      </c>
      <c r="U230" t="s">
        <v>190</v>
      </c>
      <c r="V230" t="s">
        <v>21</v>
      </c>
      <c r="W230" t="s">
        <v>68</v>
      </c>
      <c r="X230" t="s">
        <v>190</v>
      </c>
      <c r="Y230" t="s">
        <v>129</v>
      </c>
      <c r="Z230" t="s">
        <v>21</v>
      </c>
    </row>
    <row r="231" spans="20:26" x14ac:dyDescent="0.25">
      <c r="T231" s="15" t="s">
        <v>342</v>
      </c>
      <c r="U231" t="s">
        <v>276</v>
      </c>
      <c r="V231" t="s">
        <v>26</v>
      </c>
      <c r="W231" t="s">
        <v>68</v>
      </c>
      <c r="X231" t="s">
        <v>233</v>
      </c>
      <c r="Y231" t="s">
        <v>129</v>
      </c>
      <c r="Z231" t="s">
        <v>21</v>
      </c>
    </row>
    <row r="232" spans="20:26" x14ac:dyDescent="0.25">
      <c r="T232" s="15" t="s">
        <v>761</v>
      </c>
      <c r="U232" t="s">
        <v>276</v>
      </c>
      <c r="V232" t="s">
        <v>29</v>
      </c>
      <c r="W232" t="s">
        <v>68</v>
      </c>
      <c r="X232" t="s">
        <v>233</v>
      </c>
      <c r="Y232" t="s">
        <v>129</v>
      </c>
      <c r="Z232" t="s">
        <v>21</v>
      </c>
    </row>
    <row r="233" spans="20:26" x14ac:dyDescent="0.25">
      <c r="T233" s="15" t="s">
        <v>260</v>
      </c>
      <c r="U233" t="s">
        <v>261</v>
      </c>
      <c r="V233" t="s">
        <v>26</v>
      </c>
      <c r="W233" t="s">
        <v>83</v>
      </c>
      <c r="X233" t="s">
        <v>224</v>
      </c>
      <c r="Y233" t="s">
        <v>129</v>
      </c>
      <c r="Z233" t="s">
        <v>21</v>
      </c>
    </row>
    <row r="234" spans="20:26" x14ac:dyDescent="0.25">
      <c r="T234" s="15" t="s">
        <v>262</v>
      </c>
      <c r="U234" t="s">
        <v>261</v>
      </c>
      <c r="V234" t="s">
        <v>29</v>
      </c>
      <c r="W234" t="s">
        <v>83</v>
      </c>
      <c r="X234" t="s">
        <v>224</v>
      </c>
      <c r="Y234" t="s">
        <v>129</v>
      </c>
      <c r="Z234" t="s">
        <v>21</v>
      </c>
    </row>
    <row r="235" spans="20:26" x14ac:dyDescent="0.25">
      <c r="T235" s="15" t="s">
        <v>263</v>
      </c>
      <c r="U235" t="s">
        <v>228</v>
      </c>
      <c r="V235" t="s">
        <v>21</v>
      </c>
      <c r="W235" t="s">
        <v>83</v>
      </c>
      <c r="X235" t="s">
        <v>224</v>
      </c>
      <c r="Y235" t="s">
        <v>129</v>
      </c>
      <c r="Z235" t="s">
        <v>21</v>
      </c>
    </row>
    <row r="236" spans="20:26" x14ac:dyDescent="0.25">
      <c r="T236" s="15" t="s">
        <v>264</v>
      </c>
      <c r="U236" t="s">
        <v>228</v>
      </c>
      <c r="V236" t="s">
        <v>21</v>
      </c>
      <c r="W236" t="s">
        <v>83</v>
      </c>
      <c r="X236" t="s">
        <v>224</v>
      </c>
      <c r="Y236" t="s">
        <v>129</v>
      </c>
      <c r="Z236" t="s">
        <v>21</v>
      </c>
    </row>
    <row r="237" spans="20:26" x14ac:dyDescent="0.25">
      <c r="T237" s="15" t="s">
        <v>265</v>
      </c>
      <c r="U237" t="s">
        <v>223</v>
      </c>
      <c r="V237" t="s">
        <v>21</v>
      </c>
      <c r="W237" t="s">
        <v>88</v>
      </c>
      <c r="X237" t="s">
        <v>224</v>
      </c>
      <c r="Y237" t="s">
        <v>129</v>
      </c>
      <c r="Z237" t="s">
        <v>21</v>
      </c>
    </row>
    <row r="238" spans="20:26" x14ac:dyDescent="0.25">
      <c r="T238" s="15" t="s">
        <v>266</v>
      </c>
      <c r="U238" t="s">
        <v>230</v>
      </c>
      <c r="V238" t="s">
        <v>26</v>
      </c>
      <c r="W238" t="s">
        <v>88</v>
      </c>
      <c r="X238" t="s">
        <v>224</v>
      </c>
      <c r="Y238" t="s">
        <v>129</v>
      </c>
      <c r="Z238" t="s">
        <v>21</v>
      </c>
    </row>
    <row r="239" spans="20:26" x14ac:dyDescent="0.25">
      <c r="T239" s="15" t="s">
        <v>267</v>
      </c>
      <c r="U239" t="s">
        <v>230</v>
      </c>
      <c r="V239" t="s">
        <v>29</v>
      </c>
      <c r="W239" t="s">
        <v>88</v>
      </c>
      <c r="X239" t="s">
        <v>224</v>
      </c>
      <c r="Y239" t="s">
        <v>129</v>
      </c>
      <c r="Z239" t="s">
        <v>21</v>
      </c>
    </row>
    <row r="240" spans="20:26" x14ac:dyDescent="0.25">
      <c r="T240" s="15" t="s">
        <v>299</v>
      </c>
      <c r="U240" t="s">
        <v>206</v>
      </c>
      <c r="V240" t="s">
        <v>26</v>
      </c>
      <c r="W240" t="s">
        <v>88</v>
      </c>
      <c r="X240" t="s">
        <v>207</v>
      </c>
      <c r="Y240" t="s">
        <v>129</v>
      </c>
      <c r="Z240" t="s">
        <v>21</v>
      </c>
    </row>
    <row r="241" spans="20:26" x14ac:dyDescent="0.25">
      <c r="T241" s="15" t="s">
        <v>268</v>
      </c>
      <c r="U241" t="s">
        <v>206</v>
      </c>
      <c r="V241" t="s">
        <v>29</v>
      </c>
      <c r="W241" t="s">
        <v>88</v>
      </c>
      <c r="X241" t="s">
        <v>207</v>
      </c>
      <c r="Y241" t="s">
        <v>129</v>
      </c>
      <c r="Z241" t="s">
        <v>21</v>
      </c>
    </row>
    <row r="242" spans="20:26" x14ac:dyDescent="0.25">
      <c r="T242" s="15" t="s">
        <v>269</v>
      </c>
      <c r="U242" t="s">
        <v>228</v>
      </c>
      <c r="V242" t="s">
        <v>21</v>
      </c>
      <c r="W242" t="s">
        <v>88</v>
      </c>
      <c r="X242" t="s">
        <v>224</v>
      </c>
      <c r="Y242" t="s">
        <v>129</v>
      </c>
      <c r="Z242" t="s">
        <v>21</v>
      </c>
    </row>
    <row r="243" spans="20:26" x14ac:dyDescent="0.25">
      <c r="T243" s="15" t="s">
        <v>270</v>
      </c>
      <c r="U243" t="s">
        <v>271</v>
      </c>
      <c r="V243" t="s">
        <v>21</v>
      </c>
      <c r="W243" t="s">
        <v>88</v>
      </c>
      <c r="X243" t="s">
        <v>207</v>
      </c>
      <c r="Y243" t="s">
        <v>129</v>
      </c>
      <c r="Z243" t="s">
        <v>21</v>
      </c>
    </row>
    <row r="244" spans="20:26" x14ac:dyDescent="0.25">
      <c r="T244" s="15" t="s">
        <v>300</v>
      </c>
      <c r="U244" t="s">
        <v>250</v>
      </c>
      <c r="V244" t="s">
        <v>26</v>
      </c>
      <c r="W244" t="s">
        <v>88</v>
      </c>
      <c r="X244" t="s">
        <v>233</v>
      </c>
      <c r="Y244" t="s">
        <v>129</v>
      </c>
      <c r="Z244" t="s">
        <v>21</v>
      </c>
    </row>
    <row r="245" spans="20:26" x14ac:dyDescent="0.25">
      <c r="T245" s="15" t="s">
        <v>272</v>
      </c>
      <c r="U245" t="s">
        <v>250</v>
      </c>
      <c r="V245" t="s">
        <v>29</v>
      </c>
      <c r="W245" t="s">
        <v>88</v>
      </c>
      <c r="X245" t="s">
        <v>233</v>
      </c>
      <c r="Y245" t="s">
        <v>129</v>
      </c>
      <c r="Z245" t="s">
        <v>21</v>
      </c>
    </row>
    <row r="246" spans="20:26" x14ac:dyDescent="0.25">
      <c r="T246" s="15" t="s">
        <v>322</v>
      </c>
      <c r="U246" t="s">
        <v>232</v>
      </c>
      <c r="V246" t="s">
        <v>26</v>
      </c>
      <c r="W246" t="s">
        <v>88</v>
      </c>
      <c r="X246" t="s">
        <v>233</v>
      </c>
      <c r="Y246" t="s">
        <v>129</v>
      </c>
      <c r="Z246" t="s">
        <v>21</v>
      </c>
    </row>
    <row r="247" spans="20:26" x14ac:dyDescent="0.25">
      <c r="T247" s="15" t="s">
        <v>274</v>
      </c>
      <c r="U247" t="s">
        <v>232</v>
      </c>
      <c r="V247" t="s">
        <v>29</v>
      </c>
      <c r="W247" t="s">
        <v>88</v>
      </c>
      <c r="X247" t="s">
        <v>233</v>
      </c>
      <c r="Y247" t="s">
        <v>129</v>
      </c>
      <c r="Z247" t="s">
        <v>21</v>
      </c>
    </row>
    <row r="248" spans="20:26" x14ac:dyDescent="0.25">
      <c r="T248" s="15" t="s">
        <v>762</v>
      </c>
      <c r="U248" t="s">
        <v>518</v>
      </c>
      <c r="V248" t="s">
        <v>26</v>
      </c>
      <c r="W248" t="s">
        <v>88</v>
      </c>
      <c r="X248" t="s">
        <v>207</v>
      </c>
      <c r="Y248" t="s">
        <v>129</v>
      </c>
      <c r="Z248" t="s">
        <v>21</v>
      </c>
    </row>
    <row r="249" spans="20:26" x14ac:dyDescent="0.25">
      <c r="T249" s="15" t="s">
        <v>763</v>
      </c>
      <c r="U249" t="s">
        <v>518</v>
      </c>
      <c r="V249" t="s">
        <v>29</v>
      </c>
      <c r="W249" t="s">
        <v>88</v>
      </c>
      <c r="X249" t="s">
        <v>207</v>
      </c>
      <c r="Y249" t="s">
        <v>129</v>
      </c>
      <c r="Z249" t="s">
        <v>21</v>
      </c>
    </row>
    <row r="250" spans="20:26" x14ac:dyDescent="0.25">
      <c r="T250" s="15" t="s">
        <v>352</v>
      </c>
      <c r="U250" t="s">
        <v>276</v>
      </c>
      <c r="V250" t="s">
        <v>26</v>
      </c>
      <c r="W250" t="s">
        <v>88</v>
      </c>
      <c r="X250" t="s">
        <v>233</v>
      </c>
      <c r="Y250" t="s">
        <v>129</v>
      </c>
      <c r="Z250" t="s">
        <v>21</v>
      </c>
    </row>
    <row r="251" spans="20:26" x14ac:dyDescent="0.25">
      <c r="T251" s="15" t="s">
        <v>275</v>
      </c>
      <c r="U251" t="s">
        <v>276</v>
      </c>
      <c r="V251" t="s">
        <v>29</v>
      </c>
      <c r="W251" t="s">
        <v>88</v>
      </c>
      <c r="X251" t="s">
        <v>233</v>
      </c>
      <c r="Y251" t="s">
        <v>129</v>
      </c>
      <c r="Z251" t="s">
        <v>21</v>
      </c>
    </row>
  </sheetData>
  <conditionalFormatting sqref="I2:I111">
    <cfRule type="duplicateValues" dxfId="23" priority="1"/>
  </conditionalFormatting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Importaciones</vt:lpstr>
      <vt:lpstr>Códigos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clauduarte r</dc:creator>
  <cp:lastModifiedBy>Fernanda</cp:lastModifiedBy>
  <dcterms:created xsi:type="dcterms:W3CDTF">2021-10-29T00:29:20Z</dcterms:created>
  <dcterms:modified xsi:type="dcterms:W3CDTF">2021-11-19T15:31:34Z</dcterms:modified>
</cp:coreProperties>
</file>